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6">'Balanza comercial ciiu'!$A$1:$K$52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G67" i="144" l="1"/>
  <c r="H67" i="144" s="1"/>
  <c r="G68" i="144"/>
  <c r="H68" i="144" s="1"/>
  <c r="G69" i="144"/>
  <c r="H69" i="144" s="1"/>
  <c r="G70" i="144"/>
  <c r="H70" i="144" s="1"/>
  <c r="G71" i="144"/>
  <c r="H71" i="144" s="1"/>
  <c r="G72" i="144"/>
  <c r="H72" i="144" s="1"/>
  <c r="G73" i="144"/>
  <c r="H73" i="144" s="1"/>
  <c r="G74" i="144"/>
  <c r="H74" i="144" s="1"/>
  <c r="G75" i="144"/>
  <c r="H75" i="144" s="1"/>
  <c r="G76" i="144"/>
  <c r="H76" i="144" s="1"/>
  <c r="G77" i="144"/>
  <c r="H77" i="144" s="1"/>
  <c r="G78" i="144"/>
  <c r="H78" i="144" s="1"/>
  <c r="G79" i="144"/>
  <c r="H79" i="144" s="1"/>
  <c r="G80" i="144"/>
  <c r="H80" i="144" s="1"/>
  <c r="G81" i="144"/>
  <c r="H81" i="144" s="1"/>
  <c r="G82" i="144"/>
  <c r="H82" i="144" s="1"/>
  <c r="G83" i="144"/>
  <c r="H83" i="144" s="1"/>
  <c r="G84" i="144"/>
  <c r="H84" i="144" s="1"/>
  <c r="G85" i="144"/>
  <c r="H85" i="144" s="1"/>
  <c r="G86" i="144"/>
  <c r="H86" i="144" s="1"/>
  <c r="G87" i="144"/>
  <c r="H87" i="144" s="1"/>
  <c r="G88" i="144"/>
  <c r="H88" i="144" s="1"/>
  <c r="G89" i="144"/>
  <c r="H89" i="144" s="1"/>
  <c r="G90" i="144"/>
  <c r="H90" i="144" s="1"/>
  <c r="G91" i="144"/>
  <c r="H91" i="144" s="1"/>
  <c r="G92" i="144"/>
  <c r="H92" i="144" s="1"/>
  <c r="G93" i="144"/>
  <c r="H93" i="144" s="1"/>
  <c r="G94" i="144"/>
  <c r="H94" i="144" s="1"/>
  <c r="G95" i="144"/>
  <c r="H95" i="144" s="1"/>
  <c r="G96" i="144"/>
  <c r="H96" i="144" s="1"/>
  <c r="G97" i="144"/>
  <c r="H97" i="144" s="1"/>
  <c r="G98" i="144"/>
  <c r="H98" i="144" s="1"/>
  <c r="G99" i="144"/>
  <c r="H99" i="144" s="1"/>
  <c r="G100" i="144"/>
  <c r="H100" i="144" s="1"/>
  <c r="G101" i="144"/>
  <c r="H101" i="144" s="1"/>
  <c r="G102" i="144"/>
  <c r="H102" i="144" s="1"/>
  <c r="G103" i="144"/>
  <c r="H103" i="144" s="1"/>
  <c r="G104" i="144"/>
  <c r="H104" i="144" s="1"/>
  <c r="G105" i="144"/>
  <c r="H105" i="144" s="1"/>
  <c r="G106" i="144"/>
  <c r="H106" i="144" s="1"/>
  <c r="G107" i="144"/>
  <c r="H107" i="144" s="1"/>
  <c r="G108" i="144"/>
  <c r="H108" i="144" s="1"/>
  <c r="G109" i="144"/>
  <c r="H109" i="144" s="1"/>
  <c r="G110" i="144"/>
  <c r="H110" i="144" s="1"/>
  <c r="G111" i="144"/>
  <c r="H111" i="144" s="1"/>
  <c r="G112" i="144"/>
  <c r="H112" i="144" s="1"/>
  <c r="G113" i="144"/>
  <c r="H113" i="144" s="1"/>
  <c r="G114" i="144"/>
  <c r="H114" i="144" s="1"/>
  <c r="G115" i="144"/>
  <c r="H115" i="144" s="1"/>
  <c r="G116" i="144"/>
  <c r="H116" i="144" s="1"/>
  <c r="G117" i="144"/>
  <c r="H117" i="144" s="1"/>
  <c r="G118" i="144"/>
  <c r="H118" i="144" s="1"/>
  <c r="G119" i="144"/>
  <c r="H119" i="144" s="1"/>
  <c r="G120" i="144"/>
  <c r="H120" i="144" s="1"/>
  <c r="G121" i="144"/>
  <c r="H121" i="144" s="1"/>
  <c r="G122" i="144"/>
  <c r="H122" i="144" s="1"/>
  <c r="G123" i="144"/>
  <c r="H123" i="144" s="1"/>
  <c r="G124" i="144"/>
  <c r="H124" i="144" s="1"/>
  <c r="G125" i="144"/>
  <c r="H125" i="144" s="1"/>
  <c r="G126" i="144"/>
  <c r="H126" i="144" s="1"/>
  <c r="G127" i="144"/>
  <c r="H127" i="144" s="1"/>
  <c r="G128" i="144"/>
  <c r="H128" i="144" s="1"/>
  <c r="G129" i="144"/>
  <c r="H129" i="144" s="1"/>
  <c r="G130" i="144"/>
  <c r="H130" i="144" s="1"/>
  <c r="G131" i="144"/>
  <c r="H131" i="144" s="1"/>
  <c r="G132" i="144"/>
  <c r="H132" i="144" s="1"/>
  <c r="G133" i="144"/>
  <c r="H133" i="144" s="1"/>
  <c r="G134" i="144"/>
  <c r="H134" i="144" s="1"/>
  <c r="G66" i="144"/>
  <c r="H66" i="144" s="1"/>
  <c r="L14" i="144"/>
  <c r="O14" i="144" s="1"/>
  <c r="M14" i="144"/>
  <c r="N14" i="144"/>
  <c r="P14" i="144"/>
  <c r="Q14" i="144"/>
  <c r="L15" i="144"/>
  <c r="M15" i="144"/>
  <c r="N15" i="144"/>
  <c r="Q15" i="144" s="1"/>
  <c r="O15" i="144"/>
  <c r="P15" i="144"/>
  <c r="L16" i="144"/>
  <c r="O16" i="144" s="1"/>
  <c r="M16" i="144"/>
  <c r="P16" i="144" s="1"/>
  <c r="N16" i="144"/>
  <c r="Q16" i="144"/>
  <c r="L17" i="144"/>
  <c r="O17" i="144" s="1"/>
  <c r="M17" i="144"/>
  <c r="N17" i="144"/>
  <c r="Q17" i="144" s="1"/>
  <c r="P17" i="144"/>
  <c r="L18" i="144"/>
  <c r="O18" i="144" s="1"/>
  <c r="M18" i="144"/>
  <c r="P18" i="144" s="1"/>
  <c r="N18" i="144"/>
  <c r="Q18" i="144"/>
  <c r="L19" i="144"/>
  <c r="M19" i="144"/>
  <c r="P19" i="144" s="1"/>
  <c r="N19" i="144"/>
  <c r="Q19" i="144" s="1"/>
  <c r="O19" i="144"/>
  <c r="L20" i="144"/>
  <c r="O20" i="144" s="1"/>
  <c r="M20" i="144"/>
  <c r="P20" i="144" s="1"/>
  <c r="N20" i="144"/>
  <c r="Q20" i="144" s="1"/>
  <c r="L21" i="144"/>
  <c r="O21" i="144" s="1"/>
  <c r="M21" i="144"/>
  <c r="N21" i="144"/>
  <c r="Q21" i="144" s="1"/>
  <c r="P21" i="144"/>
  <c r="L22" i="144"/>
  <c r="O22" i="144" s="1"/>
  <c r="M22" i="144"/>
  <c r="P22" i="144" s="1"/>
  <c r="N22" i="144"/>
  <c r="Q22" i="144"/>
  <c r="L23" i="144"/>
  <c r="O23" i="144" s="1"/>
  <c r="M23" i="144"/>
  <c r="P23" i="144" s="1"/>
  <c r="N23" i="144"/>
  <c r="Q23" i="144" s="1"/>
  <c r="L24" i="144"/>
  <c r="O24" i="144" s="1"/>
  <c r="M24" i="144"/>
  <c r="P24" i="144" s="1"/>
  <c r="N24" i="144"/>
  <c r="Q24" i="144" s="1"/>
  <c r="L28" i="144"/>
  <c r="O28" i="144" s="1"/>
  <c r="M28" i="144"/>
  <c r="P28" i="144" s="1"/>
  <c r="N28" i="144"/>
  <c r="Q28" i="144"/>
  <c r="Q13" i="144"/>
  <c r="N13" i="144"/>
  <c r="M13" i="144"/>
  <c r="P13" i="144" s="1"/>
  <c r="L13" i="144"/>
  <c r="O13" i="144" s="1"/>
  <c r="L14" i="143"/>
  <c r="O14" i="143" s="1"/>
  <c r="M14" i="143"/>
  <c r="N14" i="143"/>
  <c r="Q14" i="143" s="1"/>
  <c r="P14" i="143"/>
  <c r="L15" i="143"/>
  <c r="M15" i="143"/>
  <c r="P15" i="143" s="1"/>
  <c r="N15" i="143"/>
  <c r="Q15" i="143" s="1"/>
  <c r="O15" i="143"/>
  <c r="L16" i="143"/>
  <c r="O16" i="143" s="1"/>
  <c r="M16" i="143"/>
  <c r="P16" i="143" s="1"/>
  <c r="N16" i="143"/>
  <c r="Q16" i="143"/>
  <c r="L17" i="143"/>
  <c r="O17" i="143" s="1"/>
  <c r="M17" i="143"/>
  <c r="P17" i="143" s="1"/>
  <c r="N17" i="143"/>
  <c r="Q17" i="143" s="1"/>
  <c r="L18" i="143"/>
  <c r="O18" i="143" s="1"/>
  <c r="M18" i="143"/>
  <c r="P18" i="143" s="1"/>
  <c r="N18" i="143"/>
  <c r="Q18" i="143"/>
  <c r="L19" i="143"/>
  <c r="M19" i="143"/>
  <c r="N19" i="143"/>
  <c r="Q19" i="143" s="1"/>
  <c r="O19" i="143"/>
  <c r="P19" i="143"/>
  <c r="L20" i="143"/>
  <c r="O20" i="143" s="1"/>
  <c r="M20" i="143"/>
  <c r="P20" i="143" s="1"/>
  <c r="N20" i="143"/>
  <c r="Q20" i="143" s="1"/>
  <c r="L21" i="143"/>
  <c r="O21" i="143" s="1"/>
  <c r="M21" i="143"/>
  <c r="P21" i="143" s="1"/>
  <c r="N21" i="143"/>
  <c r="Q21" i="143" s="1"/>
  <c r="L22" i="143"/>
  <c r="O22" i="143" s="1"/>
  <c r="M22" i="143"/>
  <c r="P22" i="143" s="1"/>
  <c r="N22" i="143"/>
  <c r="Q22" i="143"/>
  <c r="L23" i="143"/>
  <c r="O23" i="143" s="1"/>
  <c r="M23" i="143"/>
  <c r="N23" i="143"/>
  <c r="Q23" i="143" s="1"/>
  <c r="P23" i="143"/>
  <c r="L24" i="143"/>
  <c r="O24" i="143" s="1"/>
  <c r="M24" i="143"/>
  <c r="P24" i="143" s="1"/>
  <c r="N24" i="143"/>
  <c r="Q24" i="143" s="1"/>
  <c r="L28" i="143"/>
  <c r="O28" i="143" s="1"/>
  <c r="M28" i="143"/>
  <c r="P28" i="143" s="1"/>
  <c r="N28" i="143"/>
  <c r="Q28" i="143" s="1"/>
  <c r="Q13" i="143"/>
  <c r="N13" i="143"/>
  <c r="M13" i="143"/>
  <c r="P13" i="143" s="1"/>
  <c r="L13" i="143"/>
  <c r="O13" i="143" s="1"/>
  <c r="G67" i="143"/>
  <c r="H67" i="143" s="1"/>
  <c r="G68" i="143"/>
  <c r="H68" i="143" s="1"/>
  <c r="G69" i="143"/>
  <c r="H69" i="143" s="1"/>
  <c r="G70" i="143"/>
  <c r="H70" i="143" s="1"/>
  <c r="G71" i="143"/>
  <c r="H71" i="143" s="1"/>
  <c r="G72" i="143"/>
  <c r="H72" i="143" s="1"/>
  <c r="G73" i="143"/>
  <c r="H73" i="143" s="1"/>
  <c r="G74" i="143"/>
  <c r="H74" i="143" s="1"/>
  <c r="G75" i="143"/>
  <c r="H75" i="143" s="1"/>
  <c r="G76" i="143"/>
  <c r="H76" i="143" s="1"/>
  <c r="G77" i="143"/>
  <c r="H77" i="143" s="1"/>
  <c r="G78" i="143"/>
  <c r="H78" i="143" s="1"/>
  <c r="G79" i="143"/>
  <c r="H79" i="143" s="1"/>
  <c r="G80" i="143"/>
  <c r="H80" i="143" s="1"/>
  <c r="G81" i="143"/>
  <c r="H81" i="143" s="1"/>
  <c r="G82" i="143"/>
  <c r="H82" i="143" s="1"/>
  <c r="G83" i="143"/>
  <c r="H83" i="143" s="1"/>
  <c r="G84" i="143"/>
  <c r="H84" i="143" s="1"/>
  <c r="G85" i="143"/>
  <c r="H85" i="143" s="1"/>
  <c r="G86" i="143"/>
  <c r="H86" i="143" s="1"/>
  <c r="G87" i="143"/>
  <c r="H87" i="143" s="1"/>
  <c r="G88" i="143"/>
  <c r="H88" i="143" s="1"/>
  <c r="G89" i="143"/>
  <c r="H89" i="143" s="1"/>
  <c r="G90" i="143"/>
  <c r="H90" i="143" s="1"/>
  <c r="G91" i="143"/>
  <c r="H91" i="143" s="1"/>
  <c r="G92" i="143"/>
  <c r="H92" i="143" s="1"/>
  <c r="G93" i="143"/>
  <c r="H93" i="143" s="1"/>
  <c r="G94" i="143"/>
  <c r="H94" i="143" s="1"/>
  <c r="G95" i="143"/>
  <c r="H95" i="143" s="1"/>
  <c r="G96" i="143"/>
  <c r="H96" i="143" s="1"/>
  <c r="G97" i="143"/>
  <c r="H97" i="143" s="1"/>
  <c r="G98" i="143"/>
  <c r="H98" i="143" s="1"/>
  <c r="G99" i="143"/>
  <c r="H99" i="143" s="1"/>
  <c r="G100" i="143"/>
  <c r="H100" i="143" s="1"/>
  <c r="G101" i="143"/>
  <c r="H101" i="143" s="1"/>
  <c r="G102" i="143"/>
  <c r="H102" i="143" s="1"/>
  <c r="G103" i="143"/>
  <c r="H103" i="143" s="1"/>
  <c r="G104" i="143"/>
  <c r="H104" i="143" s="1"/>
  <c r="G105" i="143"/>
  <c r="H105" i="143" s="1"/>
  <c r="G106" i="143"/>
  <c r="H106" i="143" s="1"/>
  <c r="G107" i="143"/>
  <c r="H107" i="143" s="1"/>
  <c r="G108" i="143"/>
  <c r="H108" i="143" s="1"/>
  <c r="G109" i="143"/>
  <c r="H109" i="143" s="1"/>
  <c r="G110" i="143"/>
  <c r="H110" i="143" s="1"/>
  <c r="G111" i="143"/>
  <c r="H111" i="143" s="1"/>
  <c r="G112" i="143"/>
  <c r="H112" i="143" s="1"/>
  <c r="G113" i="143"/>
  <c r="H113" i="143" s="1"/>
  <c r="G114" i="143"/>
  <c r="H114" i="143" s="1"/>
  <c r="G115" i="143"/>
  <c r="H115" i="143" s="1"/>
  <c r="G116" i="143"/>
  <c r="H116" i="143" s="1"/>
  <c r="G117" i="143"/>
  <c r="H117" i="143" s="1"/>
  <c r="G118" i="143"/>
  <c r="H118" i="143" s="1"/>
  <c r="G119" i="143"/>
  <c r="H119" i="143" s="1"/>
  <c r="G120" i="143"/>
  <c r="H120" i="143" s="1"/>
  <c r="G121" i="143"/>
  <c r="H121" i="143" s="1"/>
  <c r="G122" i="143"/>
  <c r="H122" i="143" s="1"/>
  <c r="G123" i="143"/>
  <c r="H123" i="143" s="1"/>
  <c r="G124" i="143"/>
  <c r="H124" i="143" s="1"/>
  <c r="G125" i="143"/>
  <c r="H125" i="143" s="1"/>
  <c r="G126" i="143"/>
  <c r="H126" i="143" s="1"/>
  <c r="G127" i="143"/>
  <c r="H127" i="143" s="1"/>
  <c r="G128" i="143"/>
  <c r="H128" i="143" s="1"/>
  <c r="G129" i="143"/>
  <c r="H129" i="143" s="1"/>
  <c r="G130" i="143"/>
  <c r="H130" i="143" s="1"/>
  <c r="G131" i="143"/>
  <c r="H131" i="143" s="1"/>
  <c r="G132" i="143"/>
  <c r="H132" i="143" s="1"/>
  <c r="G133" i="143"/>
  <c r="H133" i="143" s="1"/>
  <c r="G134" i="143"/>
  <c r="H134" i="143" s="1"/>
  <c r="G66" i="143"/>
  <c r="H66" i="143" s="1"/>
  <c r="G67" i="142"/>
  <c r="H67" i="142" s="1"/>
  <c r="G68" i="142"/>
  <c r="H68" i="142" s="1"/>
  <c r="G69" i="142"/>
  <c r="H69" i="142" s="1"/>
  <c r="G70" i="142"/>
  <c r="H70" i="142" s="1"/>
  <c r="G71" i="142"/>
  <c r="H71" i="142" s="1"/>
  <c r="G72" i="142"/>
  <c r="H72" i="142" s="1"/>
  <c r="G73" i="142"/>
  <c r="H73" i="142" s="1"/>
  <c r="G74" i="142"/>
  <c r="H74" i="142" s="1"/>
  <c r="G75" i="142"/>
  <c r="H75" i="142" s="1"/>
  <c r="G76" i="142"/>
  <c r="H76" i="142" s="1"/>
  <c r="G77" i="142"/>
  <c r="H77" i="142" s="1"/>
  <c r="G78" i="142"/>
  <c r="H78" i="142" s="1"/>
  <c r="G79" i="142"/>
  <c r="H79" i="142" s="1"/>
  <c r="G80" i="142"/>
  <c r="H80" i="142" s="1"/>
  <c r="G81" i="142"/>
  <c r="H81" i="142" s="1"/>
  <c r="G82" i="142"/>
  <c r="H82" i="142" s="1"/>
  <c r="G83" i="142"/>
  <c r="H83" i="142" s="1"/>
  <c r="G84" i="142"/>
  <c r="H84" i="142" s="1"/>
  <c r="G85" i="142"/>
  <c r="H85" i="142" s="1"/>
  <c r="G86" i="142"/>
  <c r="H86" i="142" s="1"/>
  <c r="G87" i="142"/>
  <c r="H87" i="142" s="1"/>
  <c r="G88" i="142"/>
  <c r="H88" i="142" s="1"/>
  <c r="G89" i="142"/>
  <c r="H89" i="142" s="1"/>
  <c r="G90" i="142"/>
  <c r="H90" i="142" s="1"/>
  <c r="G91" i="142"/>
  <c r="H91" i="142" s="1"/>
  <c r="G92" i="142"/>
  <c r="H92" i="142" s="1"/>
  <c r="G93" i="142"/>
  <c r="H93" i="142" s="1"/>
  <c r="G94" i="142"/>
  <c r="H94" i="142" s="1"/>
  <c r="G95" i="142"/>
  <c r="H95" i="142" s="1"/>
  <c r="G96" i="142"/>
  <c r="H96" i="142" s="1"/>
  <c r="G97" i="142"/>
  <c r="H97" i="142" s="1"/>
  <c r="G98" i="142"/>
  <c r="H98" i="142" s="1"/>
  <c r="G99" i="142"/>
  <c r="H99" i="142" s="1"/>
  <c r="G100" i="142"/>
  <c r="H100" i="142" s="1"/>
  <c r="G101" i="142"/>
  <c r="H101" i="142" s="1"/>
  <c r="G102" i="142"/>
  <c r="H102" i="142" s="1"/>
  <c r="G103" i="142"/>
  <c r="H103" i="142" s="1"/>
  <c r="G104" i="142"/>
  <c r="H104" i="142" s="1"/>
  <c r="G105" i="142"/>
  <c r="H105" i="142" s="1"/>
  <c r="G106" i="142"/>
  <c r="H106" i="142" s="1"/>
  <c r="G107" i="142"/>
  <c r="H107" i="142" s="1"/>
  <c r="G108" i="142"/>
  <c r="H108" i="142" s="1"/>
  <c r="G109" i="142"/>
  <c r="H109" i="142" s="1"/>
  <c r="G110" i="142"/>
  <c r="H110" i="142" s="1"/>
  <c r="G111" i="142"/>
  <c r="H111" i="142" s="1"/>
  <c r="G112" i="142"/>
  <c r="H112" i="142" s="1"/>
  <c r="G113" i="142"/>
  <c r="H113" i="142" s="1"/>
  <c r="G114" i="142"/>
  <c r="H114" i="142" s="1"/>
  <c r="G115" i="142"/>
  <c r="H115" i="142" s="1"/>
  <c r="G116" i="142"/>
  <c r="H116" i="142" s="1"/>
  <c r="G117" i="142"/>
  <c r="H117" i="142" s="1"/>
  <c r="G118" i="142"/>
  <c r="H118" i="142" s="1"/>
  <c r="G119" i="142"/>
  <c r="H119" i="142" s="1"/>
  <c r="G120" i="142"/>
  <c r="H120" i="142" s="1"/>
  <c r="G121" i="142"/>
  <c r="H121" i="142" s="1"/>
  <c r="G122" i="142"/>
  <c r="H122" i="142" s="1"/>
  <c r="G123" i="142"/>
  <c r="H123" i="142" s="1"/>
  <c r="G124" i="142"/>
  <c r="H124" i="142" s="1"/>
  <c r="G125" i="142"/>
  <c r="H125" i="142" s="1"/>
  <c r="G126" i="142"/>
  <c r="H126" i="142" s="1"/>
  <c r="G127" i="142"/>
  <c r="H127" i="142" s="1"/>
  <c r="G128" i="142"/>
  <c r="H128" i="142" s="1"/>
  <c r="G129" i="142"/>
  <c r="H129" i="142" s="1"/>
  <c r="G130" i="142"/>
  <c r="H130" i="142" s="1"/>
  <c r="G131" i="142"/>
  <c r="H131" i="142" s="1"/>
  <c r="G132" i="142"/>
  <c r="H132" i="142" s="1"/>
  <c r="G133" i="142"/>
  <c r="H133" i="142" s="1"/>
  <c r="G134" i="142"/>
  <c r="H134" i="142" s="1"/>
  <c r="G66" i="142"/>
  <c r="H66" i="142" s="1"/>
  <c r="L14" i="142"/>
  <c r="O14" i="142" s="1"/>
  <c r="M14" i="142"/>
  <c r="N14" i="142"/>
  <c r="Q14" i="142" s="1"/>
  <c r="P14" i="142"/>
  <c r="L15" i="142"/>
  <c r="O15" i="142" s="1"/>
  <c r="M15" i="142"/>
  <c r="N15" i="142"/>
  <c r="Q15" i="142" s="1"/>
  <c r="P15" i="142"/>
  <c r="L16" i="142"/>
  <c r="O16" i="142" s="1"/>
  <c r="M16" i="142"/>
  <c r="P16" i="142" s="1"/>
  <c r="N16" i="142"/>
  <c r="Q16" i="142" s="1"/>
  <c r="L17" i="142"/>
  <c r="M17" i="142"/>
  <c r="P17" i="142" s="1"/>
  <c r="N17" i="142"/>
  <c r="Q17" i="142" s="1"/>
  <c r="O17" i="142"/>
  <c r="L18" i="142"/>
  <c r="O18" i="142" s="1"/>
  <c r="M18" i="142"/>
  <c r="P18" i="142" s="1"/>
  <c r="N18" i="142"/>
  <c r="Q18" i="142"/>
  <c r="L19" i="142"/>
  <c r="M19" i="142"/>
  <c r="N19" i="142"/>
  <c r="Q19" i="142" s="1"/>
  <c r="O19" i="142"/>
  <c r="P19" i="142"/>
  <c r="L20" i="142"/>
  <c r="O20" i="142" s="1"/>
  <c r="M20" i="142"/>
  <c r="P20" i="142" s="1"/>
  <c r="N20" i="142"/>
  <c r="Q20" i="142" s="1"/>
  <c r="L21" i="142"/>
  <c r="M21" i="142"/>
  <c r="P21" i="142" s="1"/>
  <c r="N21" i="142"/>
  <c r="Q21" i="142" s="1"/>
  <c r="O21" i="142"/>
  <c r="L22" i="142"/>
  <c r="O22" i="142" s="1"/>
  <c r="M22" i="142"/>
  <c r="P22" i="142" s="1"/>
  <c r="N22" i="142"/>
  <c r="Q22" i="142"/>
  <c r="L23" i="142"/>
  <c r="O23" i="142" s="1"/>
  <c r="M23" i="142"/>
  <c r="P23" i="142" s="1"/>
  <c r="N23" i="142"/>
  <c r="Q23" i="142" s="1"/>
  <c r="L24" i="142"/>
  <c r="O24" i="142" s="1"/>
  <c r="M24" i="142"/>
  <c r="P24" i="142" s="1"/>
  <c r="N24" i="142"/>
  <c r="Q24" i="142"/>
  <c r="L28" i="142"/>
  <c r="O28" i="142" s="1"/>
  <c r="M28" i="142"/>
  <c r="P28" i="142" s="1"/>
  <c r="N28" i="142"/>
  <c r="Q28" i="142" s="1"/>
  <c r="Q13" i="142"/>
  <c r="N13" i="142"/>
  <c r="M13" i="142"/>
  <c r="P13" i="142" s="1"/>
  <c r="L13" i="142"/>
  <c r="O13" i="142" s="1"/>
  <c r="L14" i="141"/>
  <c r="O14" i="141" s="1"/>
  <c r="M14" i="141"/>
  <c r="P14" i="141" s="1"/>
  <c r="N14" i="141"/>
  <c r="Q14" i="141"/>
  <c r="L15" i="141"/>
  <c r="O15" i="141" s="1"/>
  <c r="M15" i="141"/>
  <c r="N15" i="141"/>
  <c r="Q15" i="141" s="1"/>
  <c r="P15" i="141"/>
  <c r="L16" i="141"/>
  <c r="O16" i="141" s="1"/>
  <c r="M16" i="141"/>
  <c r="N16" i="141"/>
  <c r="P16" i="141"/>
  <c r="Q16" i="141"/>
  <c r="L17" i="141"/>
  <c r="O17" i="141" s="1"/>
  <c r="M17" i="141"/>
  <c r="P17" i="141" s="1"/>
  <c r="N17" i="141"/>
  <c r="Q17" i="141" s="1"/>
  <c r="L18" i="141"/>
  <c r="O18" i="141" s="1"/>
  <c r="M18" i="141"/>
  <c r="P18" i="141" s="1"/>
  <c r="N18" i="141"/>
  <c r="Q18" i="141"/>
  <c r="L19" i="141"/>
  <c r="M19" i="141"/>
  <c r="N19" i="141"/>
  <c r="Q19" i="141" s="1"/>
  <c r="O19" i="141"/>
  <c r="P19" i="141"/>
  <c r="L20" i="141"/>
  <c r="O20" i="141" s="1"/>
  <c r="M20" i="141"/>
  <c r="P20" i="141" s="1"/>
  <c r="N20" i="141"/>
  <c r="Q20" i="141" s="1"/>
  <c r="L21" i="141"/>
  <c r="O21" i="141" s="1"/>
  <c r="M21" i="141"/>
  <c r="P21" i="141" s="1"/>
  <c r="N21" i="141"/>
  <c r="Q21" i="141" s="1"/>
  <c r="L22" i="141"/>
  <c r="O22" i="141" s="1"/>
  <c r="M22" i="141"/>
  <c r="P22" i="141" s="1"/>
  <c r="N22" i="141"/>
  <c r="Q22" i="141"/>
  <c r="L23" i="141"/>
  <c r="O23" i="141" s="1"/>
  <c r="M23" i="141"/>
  <c r="N23" i="141"/>
  <c r="Q23" i="141" s="1"/>
  <c r="P23" i="141"/>
  <c r="L24" i="141"/>
  <c r="O24" i="141" s="1"/>
  <c r="M24" i="141"/>
  <c r="P24" i="141" s="1"/>
  <c r="N24" i="141"/>
  <c r="Q24" i="141" s="1"/>
  <c r="L28" i="141"/>
  <c r="O28" i="141" s="1"/>
  <c r="M28" i="141"/>
  <c r="P28" i="141" s="1"/>
  <c r="N28" i="141"/>
  <c r="Q28" i="141" s="1"/>
  <c r="Q13" i="141"/>
  <c r="N13" i="141"/>
  <c r="M13" i="141"/>
  <c r="P13" i="141" s="1"/>
  <c r="L13" i="141"/>
  <c r="O13" i="141" s="1"/>
  <c r="G67" i="141"/>
  <c r="H67" i="141" s="1"/>
  <c r="G68" i="141"/>
  <c r="H68" i="141" s="1"/>
  <c r="G69" i="141"/>
  <c r="H69" i="141" s="1"/>
  <c r="G70" i="141"/>
  <c r="H70" i="141" s="1"/>
  <c r="G71" i="141"/>
  <c r="H71" i="141" s="1"/>
  <c r="G72" i="141"/>
  <c r="H72" i="141" s="1"/>
  <c r="G73" i="141"/>
  <c r="H73" i="141" s="1"/>
  <c r="G74" i="141"/>
  <c r="H74" i="141" s="1"/>
  <c r="G75" i="141"/>
  <c r="H75" i="141" s="1"/>
  <c r="G76" i="141"/>
  <c r="H76" i="141" s="1"/>
  <c r="G77" i="141"/>
  <c r="H77" i="141" s="1"/>
  <c r="G78" i="141"/>
  <c r="H78" i="141" s="1"/>
  <c r="G79" i="141"/>
  <c r="H79" i="141" s="1"/>
  <c r="G80" i="141"/>
  <c r="H80" i="141" s="1"/>
  <c r="G81" i="141"/>
  <c r="H81" i="141" s="1"/>
  <c r="G82" i="141"/>
  <c r="H82" i="141" s="1"/>
  <c r="G83" i="141"/>
  <c r="H83" i="141" s="1"/>
  <c r="G84" i="141"/>
  <c r="H84" i="141" s="1"/>
  <c r="G85" i="141"/>
  <c r="H85" i="141" s="1"/>
  <c r="G86" i="141"/>
  <c r="H86" i="141" s="1"/>
  <c r="G87" i="141"/>
  <c r="H87" i="141" s="1"/>
  <c r="G88" i="141"/>
  <c r="H88" i="141" s="1"/>
  <c r="G89" i="141"/>
  <c r="H89" i="141" s="1"/>
  <c r="G90" i="141"/>
  <c r="H90" i="141" s="1"/>
  <c r="G91" i="141"/>
  <c r="H91" i="141" s="1"/>
  <c r="G92" i="141"/>
  <c r="H92" i="141" s="1"/>
  <c r="G93" i="141"/>
  <c r="H93" i="141" s="1"/>
  <c r="G94" i="141"/>
  <c r="H94" i="141" s="1"/>
  <c r="G95" i="141"/>
  <c r="H95" i="141" s="1"/>
  <c r="G96" i="141"/>
  <c r="H96" i="141" s="1"/>
  <c r="G97" i="141"/>
  <c r="H97" i="141" s="1"/>
  <c r="G98" i="141"/>
  <c r="H98" i="141" s="1"/>
  <c r="G99" i="141"/>
  <c r="H99" i="141" s="1"/>
  <c r="G100" i="141"/>
  <c r="H100" i="141" s="1"/>
  <c r="G101" i="141"/>
  <c r="H101" i="141" s="1"/>
  <c r="G102" i="141"/>
  <c r="H102" i="141" s="1"/>
  <c r="G103" i="141"/>
  <c r="H103" i="141" s="1"/>
  <c r="G104" i="141"/>
  <c r="H104" i="141" s="1"/>
  <c r="G105" i="141"/>
  <c r="H105" i="141" s="1"/>
  <c r="G106" i="141"/>
  <c r="H106" i="141" s="1"/>
  <c r="G107" i="141"/>
  <c r="H107" i="141" s="1"/>
  <c r="G108" i="141"/>
  <c r="H108" i="141" s="1"/>
  <c r="G109" i="141"/>
  <c r="H109" i="141" s="1"/>
  <c r="G110" i="141"/>
  <c r="H110" i="141" s="1"/>
  <c r="G111" i="141"/>
  <c r="H111" i="141" s="1"/>
  <c r="G112" i="141"/>
  <c r="H112" i="141" s="1"/>
  <c r="G113" i="141"/>
  <c r="H113" i="141" s="1"/>
  <c r="G114" i="141"/>
  <c r="H114" i="141" s="1"/>
  <c r="G115" i="141"/>
  <c r="H115" i="141" s="1"/>
  <c r="G116" i="141"/>
  <c r="H116" i="141" s="1"/>
  <c r="G117" i="141"/>
  <c r="H117" i="141" s="1"/>
  <c r="G118" i="141"/>
  <c r="H118" i="141" s="1"/>
  <c r="G119" i="141"/>
  <c r="H119" i="141" s="1"/>
  <c r="G120" i="141"/>
  <c r="H120" i="141" s="1"/>
  <c r="G121" i="141"/>
  <c r="H121" i="141" s="1"/>
  <c r="G122" i="141"/>
  <c r="H122" i="141" s="1"/>
  <c r="G123" i="141"/>
  <c r="H123" i="141" s="1"/>
  <c r="G124" i="141"/>
  <c r="H124" i="141" s="1"/>
  <c r="G125" i="141"/>
  <c r="H125" i="141" s="1"/>
  <c r="G126" i="141"/>
  <c r="H126" i="141" s="1"/>
  <c r="G127" i="141"/>
  <c r="H127" i="141" s="1"/>
  <c r="G128" i="141"/>
  <c r="H128" i="141" s="1"/>
  <c r="G129" i="141"/>
  <c r="H129" i="141" s="1"/>
  <c r="G130" i="141"/>
  <c r="H130" i="141" s="1"/>
  <c r="G131" i="141"/>
  <c r="H131" i="141" s="1"/>
  <c r="G132" i="141"/>
  <c r="H132" i="141" s="1"/>
  <c r="G133" i="141"/>
  <c r="H133" i="141" s="1"/>
  <c r="G134" i="141"/>
  <c r="H134" i="141" s="1"/>
  <c r="G66" i="141"/>
  <c r="H66" i="141" s="1"/>
  <c r="L14" i="140"/>
  <c r="O14" i="140" s="1"/>
  <c r="M14" i="140"/>
  <c r="P14" i="140" s="1"/>
  <c r="N14" i="140"/>
  <c r="Q14" i="140"/>
  <c r="L15" i="140"/>
  <c r="O15" i="140" s="1"/>
  <c r="M15" i="140"/>
  <c r="N15" i="140"/>
  <c r="Q15" i="140" s="1"/>
  <c r="P15" i="140"/>
  <c r="L16" i="140"/>
  <c r="O16" i="140" s="1"/>
  <c r="M16" i="140"/>
  <c r="P16" i="140" s="1"/>
  <c r="N16" i="140"/>
  <c r="Q16" i="140"/>
  <c r="L17" i="140"/>
  <c r="M17" i="140"/>
  <c r="P17" i="140" s="1"/>
  <c r="N17" i="140"/>
  <c r="Q17" i="140" s="1"/>
  <c r="O17" i="140"/>
  <c r="L18" i="140"/>
  <c r="O18" i="140" s="1"/>
  <c r="M18" i="140"/>
  <c r="P18" i="140" s="1"/>
  <c r="N18" i="140"/>
  <c r="Q18" i="140" s="1"/>
  <c r="L19" i="140"/>
  <c r="O19" i="140" s="1"/>
  <c r="M19" i="140"/>
  <c r="N19" i="140"/>
  <c r="Q19" i="140" s="1"/>
  <c r="P19" i="140"/>
  <c r="L20" i="140"/>
  <c r="O20" i="140" s="1"/>
  <c r="M20" i="140"/>
  <c r="P20" i="140" s="1"/>
  <c r="N20" i="140"/>
  <c r="Q20" i="140"/>
  <c r="L21" i="140"/>
  <c r="O21" i="140" s="1"/>
  <c r="M21" i="140"/>
  <c r="P21" i="140" s="1"/>
  <c r="N21" i="140"/>
  <c r="Q21" i="140" s="1"/>
  <c r="L22" i="140"/>
  <c r="O22" i="140" s="1"/>
  <c r="M22" i="140"/>
  <c r="P22" i="140" s="1"/>
  <c r="N22" i="140"/>
  <c r="Q22" i="140" s="1"/>
  <c r="L23" i="140"/>
  <c r="M23" i="140"/>
  <c r="P23" i="140" s="1"/>
  <c r="N23" i="140"/>
  <c r="Q23" i="140" s="1"/>
  <c r="O23" i="140"/>
  <c r="L24" i="140"/>
  <c r="O24" i="140" s="1"/>
  <c r="M24" i="140"/>
  <c r="P24" i="140" s="1"/>
  <c r="N24" i="140"/>
  <c r="Q24" i="140"/>
  <c r="L28" i="140"/>
  <c r="O28" i="140" s="1"/>
  <c r="M28" i="140"/>
  <c r="P28" i="140" s="1"/>
  <c r="N28" i="140"/>
  <c r="Q28" i="140" s="1"/>
  <c r="N13" i="140"/>
  <c r="Q13" i="140" s="1"/>
  <c r="M13" i="140"/>
  <c r="P13" i="140" s="1"/>
  <c r="L13" i="140"/>
  <c r="O13" i="140" s="1"/>
  <c r="G67" i="140"/>
  <c r="H67" i="140" s="1"/>
  <c r="G68" i="140"/>
  <c r="H68" i="140" s="1"/>
  <c r="G69" i="140"/>
  <c r="H69" i="140" s="1"/>
  <c r="G70" i="140"/>
  <c r="H70" i="140" s="1"/>
  <c r="G71" i="140"/>
  <c r="H71" i="140" s="1"/>
  <c r="G72" i="140"/>
  <c r="H72" i="140" s="1"/>
  <c r="G73" i="140"/>
  <c r="H73" i="140" s="1"/>
  <c r="G74" i="140"/>
  <c r="H74" i="140" s="1"/>
  <c r="G75" i="140"/>
  <c r="H75" i="140" s="1"/>
  <c r="G76" i="140"/>
  <c r="H76" i="140" s="1"/>
  <c r="G77" i="140"/>
  <c r="H77" i="140" s="1"/>
  <c r="G78" i="140"/>
  <c r="H78" i="140" s="1"/>
  <c r="G79" i="140"/>
  <c r="H79" i="140" s="1"/>
  <c r="G80" i="140"/>
  <c r="H80" i="140" s="1"/>
  <c r="G81" i="140"/>
  <c r="H81" i="140" s="1"/>
  <c r="G82" i="140"/>
  <c r="H82" i="140" s="1"/>
  <c r="G83" i="140"/>
  <c r="H83" i="140" s="1"/>
  <c r="G84" i="140"/>
  <c r="H84" i="140" s="1"/>
  <c r="G85" i="140"/>
  <c r="H85" i="140" s="1"/>
  <c r="G86" i="140"/>
  <c r="H86" i="140" s="1"/>
  <c r="G87" i="140"/>
  <c r="H87" i="140" s="1"/>
  <c r="G88" i="140"/>
  <c r="H88" i="140" s="1"/>
  <c r="G89" i="140"/>
  <c r="H89" i="140" s="1"/>
  <c r="G90" i="140"/>
  <c r="H90" i="140" s="1"/>
  <c r="G91" i="140"/>
  <c r="H91" i="140" s="1"/>
  <c r="G92" i="140"/>
  <c r="H92" i="140" s="1"/>
  <c r="G93" i="140"/>
  <c r="H93" i="140" s="1"/>
  <c r="G94" i="140"/>
  <c r="H94" i="140" s="1"/>
  <c r="G95" i="140"/>
  <c r="H95" i="140" s="1"/>
  <c r="G96" i="140"/>
  <c r="H96" i="140" s="1"/>
  <c r="G97" i="140"/>
  <c r="H97" i="140" s="1"/>
  <c r="G98" i="140"/>
  <c r="H98" i="140" s="1"/>
  <c r="G99" i="140"/>
  <c r="H99" i="140" s="1"/>
  <c r="G100" i="140"/>
  <c r="H100" i="140" s="1"/>
  <c r="G101" i="140"/>
  <c r="H101" i="140" s="1"/>
  <c r="G102" i="140"/>
  <c r="H102" i="140" s="1"/>
  <c r="G103" i="140"/>
  <c r="H103" i="140" s="1"/>
  <c r="G104" i="140"/>
  <c r="H104" i="140" s="1"/>
  <c r="G105" i="140"/>
  <c r="H105" i="140" s="1"/>
  <c r="G106" i="140"/>
  <c r="H106" i="140" s="1"/>
  <c r="G107" i="140"/>
  <c r="H107" i="140" s="1"/>
  <c r="G108" i="140"/>
  <c r="H108" i="140" s="1"/>
  <c r="G109" i="140"/>
  <c r="H109" i="140" s="1"/>
  <c r="G110" i="140"/>
  <c r="H110" i="140" s="1"/>
  <c r="G111" i="140"/>
  <c r="H111" i="140" s="1"/>
  <c r="G112" i="140"/>
  <c r="H112" i="140" s="1"/>
  <c r="G113" i="140"/>
  <c r="H113" i="140" s="1"/>
  <c r="G114" i="140"/>
  <c r="H114" i="140" s="1"/>
  <c r="G115" i="140"/>
  <c r="H115" i="140" s="1"/>
  <c r="G116" i="140"/>
  <c r="H116" i="140" s="1"/>
  <c r="G117" i="140"/>
  <c r="H117" i="140" s="1"/>
  <c r="G118" i="140"/>
  <c r="H118" i="140" s="1"/>
  <c r="G119" i="140"/>
  <c r="H119" i="140" s="1"/>
  <c r="G120" i="140"/>
  <c r="H120" i="140" s="1"/>
  <c r="G121" i="140"/>
  <c r="H121" i="140" s="1"/>
  <c r="G122" i="140"/>
  <c r="H122" i="140" s="1"/>
  <c r="G123" i="140"/>
  <c r="H123" i="140" s="1"/>
  <c r="G124" i="140"/>
  <c r="H124" i="140" s="1"/>
  <c r="G125" i="140"/>
  <c r="H125" i="140" s="1"/>
  <c r="G126" i="140"/>
  <c r="H126" i="140" s="1"/>
  <c r="G127" i="140"/>
  <c r="H127" i="140" s="1"/>
  <c r="G128" i="140"/>
  <c r="H128" i="140" s="1"/>
  <c r="G129" i="140"/>
  <c r="H129" i="140" s="1"/>
  <c r="G130" i="140"/>
  <c r="H130" i="140" s="1"/>
  <c r="G131" i="140"/>
  <c r="H131" i="140" s="1"/>
  <c r="G132" i="140"/>
  <c r="H132" i="140" s="1"/>
  <c r="G133" i="140"/>
  <c r="H133" i="140" s="1"/>
  <c r="G134" i="140"/>
  <c r="H134" i="140" s="1"/>
  <c r="G135" i="140"/>
  <c r="H135" i="140" s="1"/>
  <c r="G66" i="140"/>
  <c r="H66" i="140" s="1"/>
  <c r="G63" i="64"/>
  <c r="H63" i="64" s="1"/>
  <c r="G64" i="64"/>
  <c r="H64" i="64" s="1"/>
  <c r="G65" i="64"/>
  <c r="H65" i="64" s="1"/>
  <c r="G66" i="64"/>
  <c r="H66" i="64" s="1"/>
  <c r="G67" i="64"/>
  <c r="H67" i="64" s="1"/>
  <c r="G68" i="64"/>
  <c r="H68" i="64" s="1"/>
  <c r="G69" i="64"/>
  <c r="H69" i="64" s="1"/>
  <c r="G70" i="64"/>
  <c r="H70" i="64" s="1"/>
  <c r="G71" i="64"/>
  <c r="H71" i="64" s="1"/>
  <c r="G72" i="64"/>
  <c r="H72" i="64" s="1"/>
  <c r="G73" i="64"/>
  <c r="H73" i="64" s="1"/>
  <c r="G74" i="64"/>
  <c r="H74" i="64" s="1"/>
  <c r="G75" i="64"/>
  <c r="H75" i="64" s="1"/>
  <c r="G76" i="64"/>
  <c r="H76" i="64" s="1"/>
  <c r="G77" i="64"/>
  <c r="H77" i="64" s="1"/>
  <c r="G78" i="64"/>
  <c r="H78" i="64" s="1"/>
  <c r="G79" i="64"/>
  <c r="H79" i="64" s="1"/>
  <c r="G80" i="64"/>
  <c r="H80" i="64" s="1"/>
  <c r="G81" i="64"/>
  <c r="H81" i="64" s="1"/>
  <c r="G82" i="64"/>
  <c r="H82" i="64" s="1"/>
  <c r="G83" i="64"/>
  <c r="H83" i="64" s="1"/>
  <c r="G84" i="64"/>
  <c r="H84" i="64" s="1"/>
  <c r="G85" i="64"/>
  <c r="H85" i="64" s="1"/>
  <c r="G86" i="64"/>
  <c r="H86" i="64" s="1"/>
  <c r="G87" i="64"/>
  <c r="H87" i="64" s="1"/>
  <c r="G88" i="64"/>
  <c r="H88" i="64" s="1"/>
  <c r="G89" i="64"/>
  <c r="H89" i="64" s="1"/>
  <c r="G90" i="64"/>
  <c r="H90" i="64" s="1"/>
  <c r="G91" i="64"/>
  <c r="H91" i="64" s="1"/>
  <c r="G92" i="64"/>
  <c r="H92" i="64" s="1"/>
  <c r="G93" i="64"/>
  <c r="H93" i="64" s="1"/>
  <c r="G94" i="64"/>
  <c r="H94" i="64" s="1"/>
  <c r="G95" i="64"/>
  <c r="H95" i="64" s="1"/>
  <c r="G96" i="64"/>
  <c r="H96" i="64" s="1"/>
  <c r="G97" i="64"/>
  <c r="H97" i="64" s="1"/>
  <c r="G98" i="64"/>
  <c r="H98" i="64" s="1"/>
  <c r="G99" i="64"/>
  <c r="H99" i="64" s="1"/>
  <c r="G100" i="64"/>
  <c r="H100" i="64" s="1"/>
  <c r="G101" i="64"/>
  <c r="H101" i="64" s="1"/>
  <c r="G102" i="64"/>
  <c r="H102" i="64" s="1"/>
  <c r="G103" i="64"/>
  <c r="H103" i="64" s="1"/>
  <c r="G104" i="64"/>
  <c r="H104" i="64" s="1"/>
  <c r="G105" i="64"/>
  <c r="H105" i="64" s="1"/>
  <c r="G106" i="64"/>
  <c r="H106" i="64" s="1"/>
  <c r="G107" i="64"/>
  <c r="H107" i="64" s="1"/>
  <c r="G108" i="64"/>
  <c r="H108" i="64" s="1"/>
  <c r="G109" i="64"/>
  <c r="H109" i="64" s="1"/>
  <c r="G110" i="64"/>
  <c r="H110" i="64" s="1"/>
  <c r="G111" i="64"/>
  <c r="H111" i="64" s="1"/>
  <c r="G112" i="64"/>
  <c r="H112" i="64" s="1"/>
  <c r="G113" i="64"/>
  <c r="H113" i="64" s="1"/>
  <c r="G114" i="64"/>
  <c r="H114" i="64" s="1"/>
  <c r="G115" i="64"/>
  <c r="H115" i="64" s="1"/>
  <c r="G116" i="64"/>
  <c r="H116" i="64" s="1"/>
  <c r="G117" i="64"/>
  <c r="H117" i="64" s="1"/>
  <c r="G118" i="64"/>
  <c r="H118" i="64" s="1"/>
  <c r="G119" i="64"/>
  <c r="H119" i="64" s="1"/>
  <c r="G120" i="64"/>
  <c r="H120" i="64" s="1"/>
  <c r="G121" i="64"/>
  <c r="H121" i="64" s="1"/>
  <c r="G122" i="64"/>
  <c r="H122" i="64" s="1"/>
  <c r="G123" i="64"/>
  <c r="H123" i="64" s="1"/>
  <c r="G124" i="64"/>
  <c r="H124" i="64" s="1"/>
  <c r="G125" i="64"/>
  <c r="H125" i="64" s="1"/>
  <c r="G126" i="64"/>
  <c r="H126" i="64" s="1"/>
  <c r="G127" i="64"/>
  <c r="H127" i="64" s="1"/>
  <c r="G128" i="64"/>
  <c r="H128" i="64" s="1"/>
  <c r="G129" i="64"/>
  <c r="H129" i="64" s="1"/>
  <c r="G130" i="64"/>
  <c r="H130" i="64" s="1"/>
  <c r="G131" i="64"/>
  <c r="H131" i="64" s="1"/>
  <c r="G132" i="64"/>
  <c r="H132" i="64" s="1"/>
  <c r="G133" i="64"/>
  <c r="H133" i="64" s="1"/>
  <c r="G134" i="64"/>
  <c r="H134" i="64" s="1"/>
  <c r="G62" i="64"/>
  <c r="H62" i="64" s="1"/>
  <c r="G67" i="139"/>
  <c r="H67" i="139" s="1"/>
  <c r="G68" i="139"/>
  <c r="H68" i="139" s="1"/>
  <c r="G69" i="139"/>
  <c r="H69" i="139" s="1"/>
  <c r="G70" i="139"/>
  <c r="H70" i="139" s="1"/>
  <c r="G71" i="139"/>
  <c r="H71" i="139" s="1"/>
  <c r="G72" i="139"/>
  <c r="H72" i="139" s="1"/>
  <c r="G73" i="139"/>
  <c r="H73" i="139" s="1"/>
  <c r="G74" i="139"/>
  <c r="H74" i="139" s="1"/>
  <c r="G75" i="139"/>
  <c r="H75" i="139" s="1"/>
  <c r="G76" i="139"/>
  <c r="H76" i="139" s="1"/>
  <c r="G77" i="139"/>
  <c r="H77" i="139" s="1"/>
  <c r="G78" i="139"/>
  <c r="H78" i="139" s="1"/>
  <c r="G79" i="139"/>
  <c r="H79" i="139" s="1"/>
  <c r="G80" i="139"/>
  <c r="H80" i="139" s="1"/>
  <c r="G81" i="139"/>
  <c r="H81" i="139" s="1"/>
  <c r="G82" i="139"/>
  <c r="H82" i="139" s="1"/>
  <c r="G83" i="139"/>
  <c r="H83" i="139" s="1"/>
  <c r="G84" i="139"/>
  <c r="H84" i="139" s="1"/>
  <c r="G85" i="139"/>
  <c r="H85" i="139" s="1"/>
  <c r="G86" i="139"/>
  <c r="H86" i="139" s="1"/>
  <c r="G87" i="139"/>
  <c r="H87" i="139" s="1"/>
  <c r="G88" i="139"/>
  <c r="H88" i="139" s="1"/>
  <c r="G89" i="139"/>
  <c r="H89" i="139" s="1"/>
  <c r="G90" i="139"/>
  <c r="H90" i="139" s="1"/>
  <c r="G91" i="139"/>
  <c r="H91" i="139" s="1"/>
  <c r="G92" i="139"/>
  <c r="H92" i="139" s="1"/>
  <c r="G93" i="139"/>
  <c r="H93" i="139" s="1"/>
  <c r="G94" i="139"/>
  <c r="H94" i="139" s="1"/>
  <c r="G95" i="139"/>
  <c r="H95" i="139" s="1"/>
  <c r="G96" i="139"/>
  <c r="H96" i="139" s="1"/>
  <c r="G97" i="139"/>
  <c r="H97" i="139" s="1"/>
  <c r="G98" i="139"/>
  <c r="H98" i="139" s="1"/>
  <c r="G99" i="139"/>
  <c r="H99" i="139" s="1"/>
  <c r="G100" i="139"/>
  <c r="H100" i="139" s="1"/>
  <c r="G101" i="139"/>
  <c r="H101" i="139" s="1"/>
  <c r="G102" i="139"/>
  <c r="H102" i="139" s="1"/>
  <c r="G103" i="139"/>
  <c r="H103" i="139" s="1"/>
  <c r="G104" i="139"/>
  <c r="H104" i="139" s="1"/>
  <c r="G105" i="139"/>
  <c r="H105" i="139" s="1"/>
  <c r="G106" i="139"/>
  <c r="H106" i="139" s="1"/>
  <c r="G107" i="139"/>
  <c r="H107" i="139" s="1"/>
  <c r="G108" i="139"/>
  <c r="H108" i="139" s="1"/>
  <c r="G109" i="139"/>
  <c r="H109" i="139" s="1"/>
  <c r="G110" i="139"/>
  <c r="H110" i="139" s="1"/>
  <c r="G111" i="139"/>
  <c r="H111" i="139" s="1"/>
  <c r="G112" i="139"/>
  <c r="H112" i="139" s="1"/>
  <c r="G113" i="139"/>
  <c r="H113" i="139" s="1"/>
  <c r="G114" i="139"/>
  <c r="H114" i="139" s="1"/>
  <c r="G115" i="139"/>
  <c r="H115" i="139" s="1"/>
  <c r="G116" i="139"/>
  <c r="H116" i="139" s="1"/>
  <c r="G117" i="139"/>
  <c r="H117" i="139" s="1"/>
  <c r="G118" i="139"/>
  <c r="H118" i="139" s="1"/>
  <c r="G119" i="139"/>
  <c r="H119" i="139" s="1"/>
  <c r="G120" i="139"/>
  <c r="H120" i="139" s="1"/>
  <c r="G121" i="139"/>
  <c r="H121" i="139" s="1"/>
  <c r="G122" i="139"/>
  <c r="H122" i="139" s="1"/>
  <c r="G123" i="139"/>
  <c r="H123" i="139" s="1"/>
  <c r="G124" i="139"/>
  <c r="H124" i="139" s="1"/>
  <c r="G125" i="139"/>
  <c r="H125" i="139" s="1"/>
  <c r="G126" i="139"/>
  <c r="H126" i="139" s="1"/>
  <c r="G127" i="139"/>
  <c r="H127" i="139" s="1"/>
  <c r="G128" i="139"/>
  <c r="H128" i="139" s="1"/>
  <c r="G129" i="139"/>
  <c r="H129" i="139" s="1"/>
  <c r="G130" i="139"/>
  <c r="H130" i="139" s="1"/>
  <c r="G131" i="139"/>
  <c r="H131" i="139" s="1"/>
  <c r="G132" i="139"/>
  <c r="H132" i="139" s="1"/>
  <c r="G133" i="139"/>
  <c r="H133" i="139" s="1"/>
  <c r="G134" i="139"/>
  <c r="H134" i="139" s="1"/>
  <c r="H66" i="139"/>
  <c r="G66" i="139"/>
  <c r="L14" i="139"/>
  <c r="O14" i="139" s="1"/>
  <c r="M14" i="139"/>
  <c r="P14" i="139" s="1"/>
  <c r="N14" i="139"/>
  <c r="Q14" i="139" s="1"/>
  <c r="L15" i="139"/>
  <c r="M15" i="139"/>
  <c r="P15" i="139" s="1"/>
  <c r="N15" i="139"/>
  <c r="Q15" i="139" s="1"/>
  <c r="O15" i="139"/>
  <c r="L16" i="139"/>
  <c r="O16" i="139" s="1"/>
  <c r="M16" i="139"/>
  <c r="P16" i="139" s="1"/>
  <c r="N16" i="139"/>
  <c r="Q16" i="139"/>
  <c r="L17" i="139"/>
  <c r="M17" i="139"/>
  <c r="N17" i="139"/>
  <c r="Q17" i="139" s="1"/>
  <c r="O17" i="139"/>
  <c r="P17" i="139"/>
  <c r="L18" i="139"/>
  <c r="O18" i="139" s="1"/>
  <c r="M18" i="139"/>
  <c r="P18" i="139" s="1"/>
  <c r="N18" i="139"/>
  <c r="Q18" i="139" s="1"/>
  <c r="L19" i="139"/>
  <c r="M19" i="139"/>
  <c r="P19" i="139" s="1"/>
  <c r="N19" i="139"/>
  <c r="Q19" i="139" s="1"/>
  <c r="O19" i="139"/>
  <c r="L20" i="139"/>
  <c r="O20" i="139" s="1"/>
  <c r="M20" i="139"/>
  <c r="P20" i="139" s="1"/>
  <c r="N20" i="139"/>
  <c r="Q20" i="139"/>
  <c r="L21" i="139"/>
  <c r="O21" i="139" s="1"/>
  <c r="M21" i="139"/>
  <c r="P21" i="139" s="1"/>
  <c r="N21" i="139"/>
  <c r="Q21" i="139" s="1"/>
  <c r="L22" i="139"/>
  <c r="O22" i="139" s="1"/>
  <c r="M22" i="139"/>
  <c r="P22" i="139" s="1"/>
  <c r="N22" i="139"/>
  <c r="Q22" i="139"/>
  <c r="L23" i="139"/>
  <c r="M23" i="139"/>
  <c r="N23" i="139"/>
  <c r="Q23" i="139" s="1"/>
  <c r="O23" i="139"/>
  <c r="P23" i="139"/>
  <c r="L24" i="139"/>
  <c r="O24" i="139" s="1"/>
  <c r="M24" i="139"/>
  <c r="P24" i="139" s="1"/>
  <c r="N24" i="139"/>
  <c r="Q24" i="139" s="1"/>
  <c r="L28" i="139"/>
  <c r="O28" i="139" s="1"/>
  <c r="M28" i="139"/>
  <c r="P28" i="139" s="1"/>
  <c r="N28" i="139"/>
  <c r="Q28" i="139"/>
  <c r="Q13" i="139"/>
  <c r="N13" i="139"/>
  <c r="M13" i="139"/>
  <c r="P13" i="139" s="1"/>
  <c r="L13" i="139"/>
  <c r="O13" i="139" s="1"/>
  <c r="L28" i="64"/>
  <c r="M28" i="64"/>
  <c r="P28" i="64" s="1"/>
  <c r="N28" i="64"/>
  <c r="Q28" i="64" s="1"/>
  <c r="O28" i="64"/>
  <c r="L14" i="64"/>
  <c r="O14" i="64" s="1"/>
  <c r="M14" i="64"/>
  <c r="N14" i="64"/>
  <c r="Q14" i="64" s="1"/>
  <c r="P14" i="64"/>
  <c r="L15" i="64"/>
  <c r="O15" i="64" s="1"/>
  <c r="M15" i="64"/>
  <c r="P15" i="64" s="1"/>
  <c r="N15" i="64"/>
  <c r="Q15" i="64" s="1"/>
  <c r="L16" i="64"/>
  <c r="O16" i="64" s="1"/>
  <c r="M16" i="64"/>
  <c r="N16" i="64"/>
  <c r="Q16" i="64" s="1"/>
  <c r="P16" i="64"/>
  <c r="L17" i="64"/>
  <c r="O17" i="64" s="1"/>
  <c r="M17" i="64"/>
  <c r="P17" i="64" s="1"/>
  <c r="N17" i="64"/>
  <c r="Q17" i="64" s="1"/>
  <c r="L18" i="64"/>
  <c r="O18" i="64" s="1"/>
  <c r="M18" i="64"/>
  <c r="P18" i="64" s="1"/>
  <c r="N18" i="64"/>
  <c r="Q18" i="64" s="1"/>
  <c r="L19" i="64"/>
  <c r="O19" i="64" s="1"/>
  <c r="M19" i="64"/>
  <c r="P19" i="64" s="1"/>
  <c r="N19" i="64"/>
  <c r="Q19" i="64" s="1"/>
  <c r="L20" i="64"/>
  <c r="O20" i="64" s="1"/>
  <c r="M20" i="64"/>
  <c r="N20" i="64"/>
  <c r="Q20" i="64" s="1"/>
  <c r="P20" i="64"/>
  <c r="L21" i="64"/>
  <c r="O21" i="64" s="1"/>
  <c r="M21" i="64"/>
  <c r="P21" i="64" s="1"/>
  <c r="N21" i="64"/>
  <c r="Q21" i="64" s="1"/>
  <c r="L22" i="64"/>
  <c r="O22" i="64" s="1"/>
  <c r="M22" i="64"/>
  <c r="P22" i="64" s="1"/>
  <c r="N22" i="64"/>
  <c r="Q22" i="64" s="1"/>
  <c r="L23" i="64"/>
  <c r="O23" i="64" s="1"/>
  <c r="M23" i="64"/>
  <c r="P23" i="64" s="1"/>
  <c r="N23" i="64"/>
  <c r="Q23" i="64" s="1"/>
  <c r="L24" i="64"/>
  <c r="O24" i="64" s="1"/>
  <c r="M24" i="64"/>
  <c r="N24" i="64"/>
  <c r="Q24" i="64" s="1"/>
  <c r="P24" i="64"/>
  <c r="Q13" i="64"/>
  <c r="N13" i="64"/>
  <c r="M13" i="64"/>
  <c r="P13" i="64" s="1"/>
  <c r="L13" i="64"/>
  <c r="O13" i="64" s="1"/>
  <c r="L14" i="171"/>
  <c r="N14" i="171" s="1"/>
  <c r="M14" i="171"/>
  <c r="O14" i="171" s="1"/>
  <c r="L15" i="171"/>
  <c r="N15" i="171" s="1"/>
  <c r="M15" i="171"/>
  <c r="O15" i="171" s="1"/>
  <c r="L16" i="171"/>
  <c r="N16" i="171" s="1"/>
  <c r="M16" i="171"/>
  <c r="O16" i="171" s="1"/>
  <c r="L17" i="171"/>
  <c r="N17" i="171" s="1"/>
  <c r="M17" i="171"/>
  <c r="O17" i="171" s="1"/>
  <c r="L18" i="171"/>
  <c r="N18" i="171" s="1"/>
  <c r="M18" i="171"/>
  <c r="O18" i="171" s="1"/>
  <c r="L19" i="171"/>
  <c r="N19" i="171" s="1"/>
  <c r="M19" i="171"/>
  <c r="O19" i="171" s="1"/>
  <c r="L20" i="171"/>
  <c r="N20" i="171" s="1"/>
  <c r="M20" i="171"/>
  <c r="O20" i="171" s="1"/>
  <c r="L21" i="171"/>
  <c r="N21" i="171" s="1"/>
  <c r="M21" i="171"/>
  <c r="O21" i="171" s="1"/>
  <c r="L22" i="171"/>
  <c r="N22" i="171" s="1"/>
  <c r="M22" i="171"/>
  <c r="O22" i="171" s="1"/>
  <c r="L23" i="171"/>
  <c r="N23" i="171" s="1"/>
  <c r="M23" i="171"/>
  <c r="O23" i="171" s="1"/>
  <c r="L24" i="171"/>
  <c r="N24" i="171" s="1"/>
  <c r="M24" i="171"/>
  <c r="O24" i="171" s="1"/>
  <c r="L25" i="171"/>
  <c r="N25" i="171" s="1"/>
  <c r="M25" i="171"/>
  <c r="O25" i="171" s="1"/>
  <c r="L26" i="171"/>
  <c r="N26" i="171" s="1"/>
  <c r="M26" i="171"/>
  <c r="O26" i="171" s="1"/>
  <c r="L27" i="171"/>
  <c r="N27" i="171" s="1"/>
  <c r="M27" i="171"/>
  <c r="O27" i="171" s="1"/>
  <c r="L28" i="171"/>
  <c r="N28" i="171" s="1"/>
  <c r="M28" i="171"/>
  <c r="O28" i="171" s="1"/>
  <c r="L29" i="171"/>
  <c r="N29" i="171" s="1"/>
  <c r="M29" i="171"/>
  <c r="O29" i="171" s="1"/>
  <c r="L30" i="171"/>
  <c r="N30" i="171" s="1"/>
  <c r="M30" i="171"/>
  <c r="O30" i="171" s="1"/>
  <c r="L31" i="171"/>
  <c r="N31" i="171" s="1"/>
  <c r="M31" i="171"/>
  <c r="O31" i="171" s="1"/>
  <c r="L32" i="171"/>
  <c r="N32" i="171" s="1"/>
  <c r="M32" i="171"/>
  <c r="O32" i="171" s="1"/>
  <c r="L33" i="171"/>
  <c r="N33" i="171" s="1"/>
  <c r="M33" i="171"/>
  <c r="O33" i="171" s="1"/>
  <c r="L34" i="171"/>
  <c r="N34" i="171" s="1"/>
  <c r="M34" i="171"/>
  <c r="O34" i="171" s="1"/>
  <c r="L35" i="171"/>
  <c r="N35" i="171" s="1"/>
  <c r="M35" i="171"/>
  <c r="O35" i="171" s="1"/>
  <c r="L36" i="171"/>
  <c r="N36" i="171" s="1"/>
  <c r="M36" i="171"/>
  <c r="O36" i="171" s="1"/>
  <c r="L37" i="171"/>
  <c r="N37" i="171" s="1"/>
  <c r="M37" i="171"/>
  <c r="O37" i="171" s="1"/>
  <c r="L38" i="171"/>
  <c r="N38" i="171" s="1"/>
  <c r="M38" i="171"/>
  <c r="O38" i="171" s="1"/>
  <c r="L39" i="171"/>
  <c r="N39" i="171" s="1"/>
  <c r="M39" i="171"/>
  <c r="O39" i="171" s="1"/>
  <c r="L40" i="171"/>
  <c r="N40" i="171" s="1"/>
  <c r="M40" i="171"/>
  <c r="O40" i="171" s="1"/>
  <c r="L41" i="171"/>
  <c r="N41" i="171" s="1"/>
  <c r="M41" i="171"/>
  <c r="O41" i="171" s="1"/>
  <c r="L42" i="171"/>
  <c r="N42" i="171" s="1"/>
  <c r="M42" i="171"/>
  <c r="O42" i="171" s="1"/>
  <c r="L43" i="171"/>
  <c r="N43" i="171" s="1"/>
  <c r="M43" i="171"/>
  <c r="O43" i="171" s="1"/>
  <c r="L44" i="171"/>
  <c r="N44" i="171" s="1"/>
  <c r="M44" i="171"/>
  <c r="O44" i="171" s="1"/>
  <c r="L45" i="171"/>
  <c r="N45" i="171" s="1"/>
  <c r="M45" i="171"/>
  <c r="O45" i="171" s="1"/>
  <c r="L46" i="171"/>
  <c r="N46" i="171" s="1"/>
  <c r="M46" i="171"/>
  <c r="O46" i="171" s="1"/>
  <c r="L47" i="171"/>
  <c r="N47" i="171" s="1"/>
  <c r="M47" i="171"/>
  <c r="O47" i="171" s="1"/>
  <c r="L48" i="171"/>
  <c r="N48" i="171" s="1"/>
  <c r="M48" i="171"/>
  <c r="O48" i="171" s="1"/>
  <c r="L49" i="171"/>
  <c r="N49" i="171" s="1"/>
  <c r="M49" i="171"/>
  <c r="O49" i="171" s="1"/>
  <c r="L50" i="171"/>
  <c r="N50" i="171" s="1"/>
  <c r="M50" i="171"/>
  <c r="O50" i="171" s="1"/>
  <c r="N13" i="171"/>
  <c r="M13" i="171"/>
  <c r="O13" i="171" s="1"/>
  <c r="L13" i="171"/>
  <c r="L14" i="170"/>
  <c r="N14" i="170" s="1"/>
  <c r="M14" i="170"/>
  <c r="O14" i="170" s="1"/>
  <c r="L15" i="170"/>
  <c r="N15" i="170" s="1"/>
  <c r="M15" i="170"/>
  <c r="O15" i="170" s="1"/>
  <c r="L16" i="170"/>
  <c r="N16" i="170" s="1"/>
  <c r="M16" i="170"/>
  <c r="O16" i="170" s="1"/>
  <c r="L17" i="170"/>
  <c r="N17" i="170" s="1"/>
  <c r="M17" i="170"/>
  <c r="O17" i="170" s="1"/>
  <c r="L18" i="170"/>
  <c r="N18" i="170" s="1"/>
  <c r="M18" i="170"/>
  <c r="O18" i="170" s="1"/>
  <c r="L19" i="170"/>
  <c r="N19" i="170" s="1"/>
  <c r="M19" i="170"/>
  <c r="O19" i="170" s="1"/>
  <c r="L20" i="170"/>
  <c r="N20" i="170" s="1"/>
  <c r="M20" i="170"/>
  <c r="O20" i="170" s="1"/>
  <c r="L21" i="170"/>
  <c r="N21" i="170" s="1"/>
  <c r="M21" i="170"/>
  <c r="O21" i="170" s="1"/>
  <c r="L22" i="170"/>
  <c r="N22" i="170" s="1"/>
  <c r="M22" i="170"/>
  <c r="O22" i="170" s="1"/>
  <c r="L23" i="170"/>
  <c r="N23" i="170" s="1"/>
  <c r="M23" i="170"/>
  <c r="O23" i="170" s="1"/>
  <c r="L24" i="170"/>
  <c r="N24" i="170" s="1"/>
  <c r="M24" i="170"/>
  <c r="O24" i="170" s="1"/>
  <c r="L25" i="170"/>
  <c r="N25" i="170" s="1"/>
  <c r="M25" i="170"/>
  <c r="O25" i="170" s="1"/>
  <c r="L26" i="170"/>
  <c r="N26" i="170" s="1"/>
  <c r="M26" i="170"/>
  <c r="O26" i="170" s="1"/>
  <c r="L27" i="170"/>
  <c r="N27" i="170" s="1"/>
  <c r="M27" i="170"/>
  <c r="O27" i="170" s="1"/>
  <c r="L28" i="170"/>
  <c r="N28" i="170" s="1"/>
  <c r="M28" i="170"/>
  <c r="O28" i="170" s="1"/>
  <c r="L29" i="170"/>
  <c r="N29" i="170" s="1"/>
  <c r="M29" i="170"/>
  <c r="O29" i="170" s="1"/>
  <c r="L30" i="170"/>
  <c r="N30" i="170" s="1"/>
  <c r="M30" i="170"/>
  <c r="O30" i="170" s="1"/>
  <c r="L31" i="170"/>
  <c r="N31" i="170" s="1"/>
  <c r="M31" i="170"/>
  <c r="O31" i="170" s="1"/>
  <c r="L32" i="170"/>
  <c r="N32" i="170" s="1"/>
  <c r="M32" i="170"/>
  <c r="O32" i="170" s="1"/>
  <c r="L33" i="170"/>
  <c r="N33" i="170" s="1"/>
  <c r="M33" i="170"/>
  <c r="O33" i="170" s="1"/>
  <c r="L34" i="170"/>
  <c r="N34" i="170" s="1"/>
  <c r="M34" i="170"/>
  <c r="O34" i="170" s="1"/>
  <c r="L35" i="170"/>
  <c r="N35" i="170" s="1"/>
  <c r="M35" i="170"/>
  <c r="O35" i="170" s="1"/>
  <c r="L36" i="170"/>
  <c r="N36" i="170" s="1"/>
  <c r="M36" i="170"/>
  <c r="O36" i="170" s="1"/>
  <c r="L37" i="170"/>
  <c r="N37" i="170" s="1"/>
  <c r="M37" i="170"/>
  <c r="O37" i="170" s="1"/>
  <c r="L38" i="170"/>
  <c r="N38" i="170" s="1"/>
  <c r="M38" i="170"/>
  <c r="O38" i="170" s="1"/>
  <c r="L39" i="170"/>
  <c r="N39" i="170" s="1"/>
  <c r="M39" i="170"/>
  <c r="O39" i="170" s="1"/>
  <c r="L40" i="170"/>
  <c r="N40" i="170" s="1"/>
  <c r="M40" i="170"/>
  <c r="O40" i="170" s="1"/>
  <c r="L41" i="170"/>
  <c r="N41" i="170" s="1"/>
  <c r="M41" i="170"/>
  <c r="O41" i="170" s="1"/>
  <c r="L42" i="170"/>
  <c r="N42" i="170" s="1"/>
  <c r="M42" i="170"/>
  <c r="O42" i="170" s="1"/>
  <c r="L43" i="170"/>
  <c r="N43" i="170" s="1"/>
  <c r="M43" i="170"/>
  <c r="O43" i="170" s="1"/>
  <c r="L44" i="170"/>
  <c r="N44" i="170" s="1"/>
  <c r="M44" i="170"/>
  <c r="O44" i="170" s="1"/>
  <c r="M13" i="170"/>
  <c r="O13" i="170" s="1"/>
  <c r="N13" i="170"/>
  <c r="L13" i="170"/>
  <c r="L14" i="155"/>
  <c r="P14" i="155" s="1"/>
  <c r="M14" i="155"/>
  <c r="N14" i="155"/>
  <c r="R14" i="155" s="1"/>
  <c r="O14" i="155"/>
  <c r="S14" i="155" s="1"/>
  <c r="Q14" i="155"/>
  <c r="L15" i="155"/>
  <c r="P15" i="155" s="1"/>
  <c r="M15" i="155"/>
  <c r="N15" i="155"/>
  <c r="R15" i="155" s="1"/>
  <c r="O15" i="155"/>
  <c r="S15" i="155" s="1"/>
  <c r="Q15" i="155"/>
  <c r="L16" i="155"/>
  <c r="M16" i="155"/>
  <c r="N16" i="155"/>
  <c r="O16" i="155"/>
  <c r="S16" i="155" s="1"/>
  <c r="P16" i="155"/>
  <c r="Q16" i="155"/>
  <c r="R16" i="155"/>
  <c r="L17" i="155"/>
  <c r="P17" i="155" s="1"/>
  <c r="M17" i="155"/>
  <c r="N17" i="155"/>
  <c r="R17" i="155" s="1"/>
  <c r="O17" i="155"/>
  <c r="S17" i="155" s="1"/>
  <c r="Q17" i="155"/>
  <c r="L18" i="155"/>
  <c r="P18" i="155" s="1"/>
  <c r="M18" i="155"/>
  <c r="Q18" i="155" s="1"/>
  <c r="N18" i="155"/>
  <c r="R18" i="155" s="1"/>
  <c r="O18" i="155"/>
  <c r="S18" i="155" s="1"/>
  <c r="L19" i="155"/>
  <c r="P19" i="155" s="1"/>
  <c r="M19" i="155"/>
  <c r="N19" i="155"/>
  <c r="R19" i="155" s="1"/>
  <c r="O19" i="155"/>
  <c r="S19" i="155" s="1"/>
  <c r="Q19" i="155"/>
  <c r="L20" i="155"/>
  <c r="M20" i="155"/>
  <c r="Q20" i="155" s="1"/>
  <c r="N20" i="155"/>
  <c r="O20" i="155"/>
  <c r="S20" i="155" s="1"/>
  <c r="P20" i="155"/>
  <c r="R20" i="155"/>
  <c r="L21" i="155"/>
  <c r="P21" i="155" s="1"/>
  <c r="M21" i="155"/>
  <c r="N21" i="155"/>
  <c r="R21" i="155" s="1"/>
  <c r="O21" i="155"/>
  <c r="S21" i="155" s="1"/>
  <c r="Q21" i="155"/>
  <c r="L22" i="155"/>
  <c r="P22" i="155" s="1"/>
  <c r="M22" i="155"/>
  <c r="N22" i="155"/>
  <c r="R22" i="155" s="1"/>
  <c r="O22" i="155"/>
  <c r="S22" i="155" s="1"/>
  <c r="Q22" i="155"/>
  <c r="L23" i="155"/>
  <c r="P23" i="155" s="1"/>
  <c r="M23" i="155"/>
  <c r="N23" i="155"/>
  <c r="R23" i="155" s="1"/>
  <c r="O23" i="155"/>
  <c r="S23" i="155" s="1"/>
  <c r="Q23" i="155"/>
  <c r="L24" i="155"/>
  <c r="M24" i="155"/>
  <c r="N24" i="155"/>
  <c r="O24" i="155"/>
  <c r="S24" i="155" s="1"/>
  <c r="P24" i="155"/>
  <c r="Q24" i="155"/>
  <c r="R24" i="155"/>
  <c r="L25" i="155"/>
  <c r="P25" i="155" s="1"/>
  <c r="M25" i="155"/>
  <c r="N25" i="155"/>
  <c r="R25" i="155" s="1"/>
  <c r="O25" i="155"/>
  <c r="S25" i="155" s="1"/>
  <c r="Q25" i="155"/>
  <c r="L26" i="155"/>
  <c r="P26" i="155" s="1"/>
  <c r="M26" i="155"/>
  <c r="Q26" i="155" s="1"/>
  <c r="N26" i="155"/>
  <c r="R26" i="155" s="1"/>
  <c r="O26" i="155"/>
  <c r="S26" i="155" s="1"/>
  <c r="L27" i="155"/>
  <c r="P27" i="155" s="1"/>
  <c r="M27" i="155"/>
  <c r="N27" i="155"/>
  <c r="R27" i="155" s="1"/>
  <c r="O27" i="155"/>
  <c r="S27" i="155" s="1"/>
  <c r="Q27" i="155"/>
  <c r="L28" i="155"/>
  <c r="M28" i="155"/>
  <c r="Q28" i="155" s="1"/>
  <c r="N28" i="155"/>
  <c r="O28" i="155"/>
  <c r="S28" i="155" s="1"/>
  <c r="P28" i="155"/>
  <c r="R28" i="155"/>
  <c r="L29" i="155"/>
  <c r="P29" i="155" s="1"/>
  <c r="M29" i="155"/>
  <c r="N29" i="155"/>
  <c r="R29" i="155" s="1"/>
  <c r="O29" i="155"/>
  <c r="S29" i="155" s="1"/>
  <c r="Q29" i="155"/>
  <c r="L30" i="155"/>
  <c r="P30" i="155" s="1"/>
  <c r="M30" i="155"/>
  <c r="N30" i="155"/>
  <c r="R30" i="155" s="1"/>
  <c r="O30" i="155"/>
  <c r="S30" i="155" s="1"/>
  <c r="Q30" i="155"/>
  <c r="L31" i="155"/>
  <c r="P31" i="155" s="1"/>
  <c r="M31" i="155"/>
  <c r="N31" i="155"/>
  <c r="R31" i="155" s="1"/>
  <c r="O31" i="155"/>
  <c r="S31" i="155" s="1"/>
  <c r="Q31" i="155"/>
  <c r="L32" i="155"/>
  <c r="M32" i="155"/>
  <c r="N32" i="155"/>
  <c r="O32" i="155"/>
  <c r="S32" i="155" s="1"/>
  <c r="P32" i="155"/>
  <c r="Q32" i="155"/>
  <c r="R32" i="155"/>
  <c r="L33" i="155"/>
  <c r="P33" i="155" s="1"/>
  <c r="M33" i="155"/>
  <c r="N33" i="155"/>
  <c r="R33" i="155" s="1"/>
  <c r="O33" i="155"/>
  <c r="S33" i="155" s="1"/>
  <c r="Q33" i="155"/>
  <c r="L34" i="155"/>
  <c r="P34" i="155" s="1"/>
  <c r="M34" i="155"/>
  <c r="Q34" i="155" s="1"/>
  <c r="N34" i="155"/>
  <c r="R34" i="155" s="1"/>
  <c r="O34" i="155"/>
  <c r="S34" i="155" s="1"/>
  <c r="L35" i="155"/>
  <c r="P35" i="155" s="1"/>
  <c r="M35" i="155"/>
  <c r="N35" i="155"/>
  <c r="R35" i="155" s="1"/>
  <c r="O35" i="155"/>
  <c r="S35" i="155" s="1"/>
  <c r="Q35" i="155"/>
  <c r="L36" i="155"/>
  <c r="M36" i="155"/>
  <c r="Q36" i="155" s="1"/>
  <c r="N36" i="155"/>
  <c r="O36" i="155"/>
  <c r="S36" i="155" s="1"/>
  <c r="P36" i="155"/>
  <c r="R36" i="155"/>
  <c r="L37" i="155"/>
  <c r="P37" i="155" s="1"/>
  <c r="M37" i="155"/>
  <c r="N37" i="155"/>
  <c r="R37" i="155" s="1"/>
  <c r="O37" i="155"/>
  <c r="S37" i="155" s="1"/>
  <c r="Q37" i="155"/>
  <c r="L38" i="155"/>
  <c r="P38" i="155" s="1"/>
  <c r="M38" i="155"/>
  <c r="N38" i="155"/>
  <c r="R38" i="155" s="1"/>
  <c r="O38" i="155"/>
  <c r="S38" i="155" s="1"/>
  <c r="Q38" i="155"/>
  <c r="L39" i="155"/>
  <c r="P39" i="155" s="1"/>
  <c r="M39" i="155"/>
  <c r="N39" i="155"/>
  <c r="R39" i="155" s="1"/>
  <c r="O39" i="155"/>
  <c r="S39" i="155" s="1"/>
  <c r="Q39" i="155"/>
  <c r="L40" i="155"/>
  <c r="M40" i="155"/>
  <c r="N40" i="155"/>
  <c r="O40" i="155"/>
  <c r="S40" i="155" s="1"/>
  <c r="P40" i="155"/>
  <c r="Q40" i="155"/>
  <c r="R40" i="155"/>
  <c r="L41" i="155"/>
  <c r="P41" i="155" s="1"/>
  <c r="M41" i="155"/>
  <c r="N41" i="155"/>
  <c r="R41" i="155" s="1"/>
  <c r="O41" i="155"/>
  <c r="S41" i="155" s="1"/>
  <c r="Q41" i="155"/>
  <c r="L42" i="155"/>
  <c r="P42" i="155" s="1"/>
  <c r="M42" i="155"/>
  <c r="Q42" i="155" s="1"/>
  <c r="N42" i="155"/>
  <c r="R42" i="155" s="1"/>
  <c r="O42" i="155"/>
  <c r="S42" i="155" s="1"/>
  <c r="L43" i="155"/>
  <c r="P43" i="155" s="1"/>
  <c r="M43" i="155"/>
  <c r="N43" i="155"/>
  <c r="R43" i="155" s="1"/>
  <c r="O43" i="155"/>
  <c r="S43" i="155" s="1"/>
  <c r="Q43" i="155"/>
  <c r="O13" i="155"/>
  <c r="S13" i="155" s="1"/>
  <c r="N13" i="155"/>
  <c r="R13" i="155" s="1"/>
  <c r="M13" i="155"/>
  <c r="Q13" i="155" s="1"/>
  <c r="L13" i="155"/>
  <c r="P13" i="155" s="1"/>
  <c r="L14" i="154"/>
  <c r="P14" i="154" s="1"/>
  <c r="M14" i="154"/>
  <c r="Q14" i="154" s="1"/>
  <c r="N14" i="154"/>
  <c r="R14" i="154" s="1"/>
  <c r="O14" i="154"/>
  <c r="S14" i="154"/>
  <c r="L15" i="154"/>
  <c r="M15" i="154"/>
  <c r="N15" i="154"/>
  <c r="O15" i="154"/>
  <c r="P15" i="154"/>
  <c r="Q15" i="154"/>
  <c r="R15" i="154"/>
  <c r="S15" i="154"/>
  <c r="L16" i="154"/>
  <c r="M16" i="154"/>
  <c r="Q16" i="154" s="1"/>
  <c r="N16" i="154"/>
  <c r="R16" i="154" s="1"/>
  <c r="O16" i="154"/>
  <c r="P16" i="154"/>
  <c r="S16" i="154"/>
  <c r="L17" i="154"/>
  <c r="M17" i="154"/>
  <c r="N17" i="154"/>
  <c r="O17" i="154"/>
  <c r="P17" i="154"/>
  <c r="Q17" i="154"/>
  <c r="R17" i="154"/>
  <c r="S17" i="154"/>
  <c r="L18" i="154"/>
  <c r="M18" i="154"/>
  <c r="Q18" i="154" s="1"/>
  <c r="N18" i="154"/>
  <c r="R18" i="154" s="1"/>
  <c r="O18" i="154"/>
  <c r="P18" i="154"/>
  <c r="S18" i="154"/>
  <c r="L19" i="154"/>
  <c r="M19" i="154"/>
  <c r="N19" i="154"/>
  <c r="O19" i="154"/>
  <c r="P19" i="154"/>
  <c r="Q19" i="154"/>
  <c r="R19" i="154"/>
  <c r="S19" i="154"/>
  <c r="L20" i="154"/>
  <c r="P20" i="154" s="1"/>
  <c r="M20" i="154"/>
  <c r="Q20" i="154" s="1"/>
  <c r="N20" i="154"/>
  <c r="R20" i="154" s="1"/>
  <c r="O20" i="154"/>
  <c r="S20" i="154"/>
  <c r="L21" i="154"/>
  <c r="M21" i="154"/>
  <c r="N21" i="154"/>
  <c r="O21" i="154"/>
  <c r="P21" i="154"/>
  <c r="Q21" i="154"/>
  <c r="R21" i="154"/>
  <c r="S21" i="154"/>
  <c r="L22" i="154"/>
  <c r="P22" i="154" s="1"/>
  <c r="M22" i="154"/>
  <c r="Q22" i="154" s="1"/>
  <c r="N22" i="154"/>
  <c r="R22" i="154" s="1"/>
  <c r="O22" i="154"/>
  <c r="S22" i="154"/>
  <c r="L23" i="154"/>
  <c r="M23" i="154"/>
  <c r="N23" i="154"/>
  <c r="O23" i="154"/>
  <c r="P23" i="154"/>
  <c r="Q23" i="154"/>
  <c r="R23" i="154"/>
  <c r="S23" i="154"/>
  <c r="L24" i="154"/>
  <c r="M24" i="154"/>
  <c r="Q24" i="154" s="1"/>
  <c r="N24" i="154"/>
  <c r="R24" i="154" s="1"/>
  <c r="O24" i="154"/>
  <c r="P24" i="154"/>
  <c r="S24" i="154"/>
  <c r="L25" i="154"/>
  <c r="M25" i="154"/>
  <c r="N25" i="154"/>
  <c r="O25" i="154"/>
  <c r="P25" i="154"/>
  <c r="Q25" i="154"/>
  <c r="R25" i="154"/>
  <c r="S25" i="154"/>
  <c r="L26" i="154"/>
  <c r="M26" i="154"/>
  <c r="Q26" i="154" s="1"/>
  <c r="N26" i="154"/>
  <c r="R26" i="154" s="1"/>
  <c r="O26" i="154"/>
  <c r="P26" i="154"/>
  <c r="S26" i="154"/>
  <c r="L27" i="154"/>
  <c r="M27" i="154"/>
  <c r="N27" i="154"/>
  <c r="O27" i="154"/>
  <c r="P27" i="154"/>
  <c r="Q27" i="154"/>
  <c r="R27" i="154"/>
  <c r="S27" i="154"/>
  <c r="L28" i="154"/>
  <c r="P28" i="154" s="1"/>
  <c r="M28" i="154"/>
  <c r="Q28" i="154" s="1"/>
  <c r="N28" i="154"/>
  <c r="R28" i="154" s="1"/>
  <c r="O28" i="154"/>
  <c r="S28" i="154"/>
  <c r="L29" i="154"/>
  <c r="M29" i="154"/>
  <c r="N29" i="154"/>
  <c r="O29" i="154"/>
  <c r="P29" i="154"/>
  <c r="Q29" i="154"/>
  <c r="R29" i="154"/>
  <c r="S29" i="154"/>
  <c r="L30" i="154"/>
  <c r="P30" i="154" s="1"/>
  <c r="M30" i="154"/>
  <c r="Q30" i="154" s="1"/>
  <c r="N30" i="154"/>
  <c r="R30" i="154" s="1"/>
  <c r="O30" i="154"/>
  <c r="S30" i="154"/>
  <c r="L31" i="154"/>
  <c r="M31" i="154"/>
  <c r="N31" i="154"/>
  <c r="O31" i="154"/>
  <c r="P31" i="154"/>
  <c r="Q31" i="154"/>
  <c r="R31" i="154"/>
  <c r="S31" i="154"/>
  <c r="L32" i="154"/>
  <c r="M32" i="154"/>
  <c r="Q32" i="154" s="1"/>
  <c r="N32" i="154"/>
  <c r="R32" i="154" s="1"/>
  <c r="O32" i="154"/>
  <c r="P32" i="154"/>
  <c r="S32" i="154"/>
  <c r="L33" i="154"/>
  <c r="M33" i="154"/>
  <c r="N33" i="154"/>
  <c r="O33" i="154"/>
  <c r="P33" i="154"/>
  <c r="Q33" i="154"/>
  <c r="R33" i="154"/>
  <c r="S33" i="154"/>
  <c r="L34" i="154"/>
  <c r="M34" i="154"/>
  <c r="Q34" i="154" s="1"/>
  <c r="N34" i="154"/>
  <c r="R34" i="154" s="1"/>
  <c r="O34" i="154"/>
  <c r="P34" i="154"/>
  <c r="S34" i="154"/>
  <c r="L35" i="154"/>
  <c r="M35" i="154"/>
  <c r="N35" i="154"/>
  <c r="O35" i="154"/>
  <c r="P35" i="154"/>
  <c r="Q35" i="154"/>
  <c r="R35" i="154"/>
  <c r="S35" i="154"/>
  <c r="L36" i="154"/>
  <c r="P36" i="154" s="1"/>
  <c r="M36" i="154"/>
  <c r="Q36" i="154" s="1"/>
  <c r="N36" i="154"/>
  <c r="R36" i="154" s="1"/>
  <c r="O36" i="154"/>
  <c r="S36" i="154"/>
  <c r="L37" i="154"/>
  <c r="M37" i="154"/>
  <c r="N37" i="154"/>
  <c r="O37" i="154"/>
  <c r="P37" i="154"/>
  <c r="Q37" i="154"/>
  <c r="R37" i="154"/>
  <c r="S37" i="154"/>
  <c r="L38" i="154"/>
  <c r="P38" i="154" s="1"/>
  <c r="M38" i="154"/>
  <c r="Q38" i="154" s="1"/>
  <c r="N38" i="154"/>
  <c r="R38" i="154" s="1"/>
  <c r="O38" i="154"/>
  <c r="S38" i="154"/>
  <c r="L39" i="154"/>
  <c r="M39" i="154"/>
  <c r="N39" i="154"/>
  <c r="O39" i="154"/>
  <c r="P39" i="154"/>
  <c r="Q39" i="154"/>
  <c r="R39" i="154"/>
  <c r="S39" i="154"/>
  <c r="L40" i="154"/>
  <c r="M40" i="154"/>
  <c r="Q40" i="154" s="1"/>
  <c r="N40" i="154"/>
  <c r="R40" i="154" s="1"/>
  <c r="O40" i="154"/>
  <c r="P40" i="154"/>
  <c r="S40" i="154"/>
  <c r="L41" i="154"/>
  <c r="M41" i="154"/>
  <c r="N41" i="154"/>
  <c r="O41" i="154"/>
  <c r="P41" i="154"/>
  <c r="Q41" i="154"/>
  <c r="R41" i="154"/>
  <c r="S41" i="154"/>
  <c r="L42" i="154"/>
  <c r="M42" i="154"/>
  <c r="Q42" i="154" s="1"/>
  <c r="N42" i="154"/>
  <c r="R42" i="154" s="1"/>
  <c r="O42" i="154"/>
  <c r="P42" i="154"/>
  <c r="S42" i="154"/>
  <c r="O13" i="154"/>
  <c r="S13" i="154" s="1"/>
  <c r="N13" i="154"/>
  <c r="R13" i="154" s="1"/>
  <c r="M13" i="154"/>
  <c r="Q13" i="154" s="1"/>
  <c r="L13" i="154"/>
  <c r="P13" i="154" s="1"/>
  <c r="L14" i="153"/>
  <c r="M14" i="153"/>
  <c r="N14" i="153"/>
  <c r="O14" i="153"/>
  <c r="S14" i="153" s="1"/>
  <c r="P14" i="153"/>
  <c r="Q14" i="153"/>
  <c r="R14" i="153"/>
  <c r="L15" i="153"/>
  <c r="P15" i="153" s="1"/>
  <c r="M15" i="153"/>
  <c r="N15" i="153"/>
  <c r="R15" i="153" s="1"/>
  <c r="O15" i="153"/>
  <c r="S15" i="153" s="1"/>
  <c r="Q15" i="153"/>
  <c r="L16" i="153"/>
  <c r="P16" i="153" s="1"/>
  <c r="M16" i="153"/>
  <c r="Q16" i="153" s="1"/>
  <c r="N16" i="153"/>
  <c r="R16" i="153" s="1"/>
  <c r="O16" i="153"/>
  <c r="S16" i="153" s="1"/>
  <c r="L17" i="153"/>
  <c r="P17" i="153" s="1"/>
  <c r="M17" i="153"/>
  <c r="N17" i="153"/>
  <c r="R17" i="153" s="1"/>
  <c r="O17" i="153"/>
  <c r="S17" i="153" s="1"/>
  <c r="Q17" i="153"/>
  <c r="L18" i="153"/>
  <c r="M18" i="153"/>
  <c r="N18" i="153"/>
  <c r="R18" i="153" s="1"/>
  <c r="O18" i="153"/>
  <c r="S18" i="153" s="1"/>
  <c r="P18" i="153"/>
  <c r="Q18" i="153"/>
  <c r="L19" i="153"/>
  <c r="P19" i="153" s="1"/>
  <c r="M19" i="153"/>
  <c r="N19" i="153"/>
  <c r="R19" i="153" s="1"/>
  <c r="O19" i="153"/>
  <c r="S19" i="153" s="1"/>
  <c r="Q19" i="153"/>
  <c r="L20" i="153"/>
  <c r="P20" i="153" s="1"/>
  <c r="M20" i="153"/>
  <c r="Q20" i="153" s="1"/>
  <c r="N20" i="153"/>
  <c r="O20" i="153"/>
  <c r="S20" i="153" s="1"/>
  <c r="R20" i="153"/>
  <c r="L21" i="153"/>
  <c r="P21" i="153" s="1"/>
  <c r="M21" i="153"/>
  <c r="N21" i="153"/>
  <c r="R21" i="153" s="1"/>
  <c r="O21" i="153"/>
  <c r="S21" i="153" s="1"/>
  <c r="Q21" i="153"/>
  <c r="L22" i="153"/>
  <c r="M22" i="153"/>
  <c r="N22" i="153"/>
  <c r="O22" i="153"/>
  <c r="S22" i="153" s="1"/>
  <c r="P22" i="153"/>
  <c r="Q22" i="153"/>
  <c r="R22" i="153"/>
  <c r="L23" i="153"/>
  <c r="P23" i="153" s="1"/>
  <c r="M23" i="153"/>
  <c r="N23" i="153"/>
  <c r="R23" i="153" s="1"/>
  <c r="O23" i="153"/>
  <c r="S23" i="153" s="1"/>
  <c r="Q23" i="153"/>
  <c r="L24" i="153"/>
  <c r="P24" i="153" s="1"/>
  <c r="M24" i="153"/>
  <c r="Q24" i="153" s="1"/>
  <c r="N24" i="153"/>
  <c r="R24" i="153" s="1"/>
  <c r="O24" i="153"/>
  <c r="S24" i="153" s="1"/>
  <c r="L25" i="153"/>
  <c r="P25" i="153" s="1"/>
  <c r="M25" i="153"/>
  <c r="N25" i="153"/>
  <c r="R25" i="153" s="1"/>
  <c r="O25" i="153"/>
  <c r="S25" i="153" s="1"/>
  <c r="Q25" i="153"/>
  <c r="L26" i="153"/>
  <c r="M26" i="153"/>
  <c r="N26" i="153"/>
  <c r="R26" i="153" s="1"/>
  <c r="O26" i="153"/>
  <c r="S26" i="153" s="1"/>
  <c r="P26" i="153"/>
  <c r="Q26" i="153"/>
  <c r="L27" i="153"/>
  <c r="P27" i="153" s="1"/>
  <c r="M27" i="153"/>
  <c r="N27" i="153"/>
  <c r="R27" i="153" s="1"/>
  <c r="O27" i="153"/>
  <c r="S27" i="153" s="1"/>
  <c r="Q27" i="153"/>
  <c r="L28" i="153"/>
  <c r="P28" i="153" s="1"/>
  <c r="M28" i="153"/>
  <c r="Q28" i="153" s="1"/>
  <c r="N28" i="153"/>
  <c r="O28" i="153"/>
  <c r="S28" i="153" s="1"/>
  <c r="R28" i="153"/>
  <c r="L29" i="153"/>
  <c r="P29" i="153" s="1"/>
  <c r="M29" i="153"/>
  <c r="N29" i="153"/>
  <c r="R29" i="153" s="1"/>
  <c r="O29" i="153"/>
  <c r="S29" i="153" s="1"/>
  <c r="Q29" i="153"/>
  <c r="L30" i="153"/>
  <c r="M30" i="153"/>
  <c r="N30" i="153"/>
  <c r="O30" i="153"/>
  <c r="S30" i="153" s="1"/>
  <c r="P30" i="153"/>
  <c r="Q30" i="153"/>
  <c r="R30" i="153"/>
  <c r="L31" i="153"/>
  <c r="P31" i="153" s="1"/>
  <c r="M31" i="153"/>
  <c r="N31" i="153"/>
  <c r="R31" i="153" s="1"/>
  <c r="O31" i="153"/>
  <c r="S31" i="153" s="1"/>
  <c r="Q31" i="153"/>
  <c r="L32" i="153"/>
  <c r="P32" i="153" s="1"/>
  <c r="M32" i="153"/>
  <c r="Q32" i="153" s="1"/>
  <c r="N32" i="153"/>
  <c r="R32" i="153" s="1"/>
  <c r="O32" i="153"/>
  <c r="S32" i="153" s="1"/>
  <c r="L33" i="153"/>
  <c r="P33" i="153" s="1"/>
  <c r="M33" i="153"/>
  <c r="N33" i="153"/>
  <c r="R33" i="153" s="1"/>
  <c r="O33" i="153"/>
  <c r="S33" i="153" s="1"/>
  <c r="Q33" i="153"/>
  <c r="L34" i="153"/>
  <c r="M34" i="153"/>
  <c r="N34" i="153"/>
  <c r="R34" i="153" s="1"/>
  <c r="O34" i="153"/>
  <c r="S34" i="153" s="1"/>
  <c r="P34" i="153"/>
  <c r="Q34" i="153"/>
  <c r="L35" i="153"/>
  <c r="P35" i="153" s="1"/>
  <c r="M35" i="153"/>
  <c r="N35" i="153"/>
  <c r="R35" i="153" s="1"/>
  <c r="O35" i="153"/>
  <c r="S35" i="153" s="1"/>
  <c r="Q35" i="153"/>
  <c r="L36" i="153"/>
  <c r="P36" i="153" s="1"/>
  <c r="M36" i="153"/>
  <c r="Q36" i="153" s="1"/>
  <c r="N36" i="153"/>
  <c r="O36" i="153"/>
  <c r="S36" i="153" s="1"/>
  <c r="R36" i="153"/>
  <c r="L37" i="153"/>
  <c r="P37" i="153" s="1"/>
  <c r="M37" i="153"/>
  <c r="N37" i="153"/>
  <c r="R37" i="153" s="1"/>
  <c r="O37" i="153"/>
  <c r="S37" i="153" s="1"/>
  <c r="Q37" i="153"/>
  <c r="L38" i="153"/>
  <c r="M38" i="153"/>
  <c r="N38" i="153"/>
  <c r="O38" i="153"/>
  <c r="S38" i="153" s="1"/>
  <c r="P38" i="153"/>
  <c r="Q38" i="153"/>
  <c r="R38" i="153"/>
  <c r="L39" i="153"/>
  <c r="P39" i="153" s="1"/>
  <c r="M39" i="153"/>
  <c r="N39" i="153"/>
  <c r="R39" i="153" s="1"/>
  <c r="O39" i="153"/>
  <c r="S39" i="153" s="1"/>
  <c r="Q39" i="153"/>
  <c r="L40" i="153"/>
  <c r="P40" i="153" s="1"/>
  <c r="M40" i="153"/>
  <c r="Q40" i="153" s="1"/>
  <c r="N40" i="153"/>
  <c r="R40" i="153" s="1"/>
  <c r="O40" i="153"/>
  <c r="S40" i="153" s="1"/>
  <c r="L41" i="153"/>
  <c r="P41" i="153" s="1"/>
  <c r="M41" i="153"/>
  <c r="N41" i="153"/>
  <c r="R41" i="153" s="1"/>
  <c r="O41" i="153"/>
  <c r="S41" i="153" s="1"/>
  <c r="Q41" i="153"/>
  <c r="L42" i="153"/>
  <c r="M42" i="153"/>
  <c r="N42" i="153"/>
  <c r="R42" i="153" s="1"/>
  <c r="O42" i="153"/>
  <c r="S42" i="153" s="1"/>
  <c r="P42" i="153"/>
  <c r="Q42" i="153"/>
  <c r="O13" i="153"/>
  <c r="S13" i="153" s="1"/>
  <c r="N13" i="153"/>
  <c r="R13" i="153" s="1"/>
  <c r="M13" i="153"/>
  <c r="Q13" i="153" s="1"/>
  <c r="L13" i="153"/>
  <c r="P13" i="153" s="1"/>
  <c r="L14" i="152"/>
  <c r="M14" i="152"/>
  <c r="Q14" i="152" s="1"/>
  <c r="N14" i="152"/>
  <c r="O14" i="152"/>
  <c r="P14" i="152"/>
  <c r="R14" i="152"/>
  <c r="S14" i="152"/>
  <c r="L15" i="152"/>
  <c r="M15" i="152"/>
  <c r="Q15" i="152" s="1"/>
  <c r="N15" i="152"/>
  <c r="R15" i="152" s="1"/>
  <c r="O15" i="152"/>
  <c r="P15" i="152"/>
  <c r="S15" i="152"/>
  <c r="L16" i="152"/>
  <c r="M16" i="152"/>
  <c r="N16" i="152"/>
  <c r="O16" i="152"/>
  <c r="P16" i="152"/>
  <c r="Q16" i="152"/>
  <c r="R16" i="152"/>
  <c r="S16" i="152"/>
  <c r="L17" i="152"/>
  <c r="M17" i="152"/>
  <c r="Q17" i="152" s="1"/>
  <c r="N17" i="152"/>
  <c r="R17" i="152" s="1"/>
  <c r="O17" i="152"/>
  <c r="P17" i="152"/>
  <c r="S17" i="152"/>
  <c r="L18" i="152"/>
  <c r="M18" i="152"/>
  <c r="N18" i="152"/>
  <c r="O18" i="152"/>
  <c r="P18" i="152"/>
  <c r="Q18" i="152"/>
  <c r="R18" i="152"/>
  <c r="S18" i="152"/>
  <c r="L19" i="152"/>
  <c r="M19" i="152"/>
  <c r="Q19" i="152" s="1"/>
  <c r="N19" i="152"/>
  <c r="R19" i="152" s="1"/>
  <c r="O19" i="152"/>
  <c r="P19" i="152"/>
  <c r="S19" i="152"/>
  <c r="L20" i="152"/>
  <c r="M20" i="152"/>
  <c r="Q20" i="152" s="1"/>
  <c r="N20" i="152"/>
  <c r="O20" i="152"/>
  <c r="P20" i="152"/>
  <c r="R20" i="152"/>
  <c r="S20" i="152"/>
  <c r="L21" i="152"/>
  <c r="P21" i="152" s="1"/>
  <c r="M21" i="152"/>
  <c r="Q21" i="152" s="1"/>
  <c r="N21" i="152"/>
  <c r="R21" i="152" s="1"/>
  <c r="O21" i="152"/>
  <c r="S21" i="152"/>
  <c r="L22" i="152"/>
  <c r="M22" i="152"/>
  <c r="Q22" i="152" s="1"/>
  <c r="N22" i="152"/>
  <c r="O22" i="152"/>
  <c r="P22" i="152"/>
  <c r="R22" i="152"/>
  <c r="S22" i="152"/>
  <c r="L23" i="152"/>
  <c r="P23" i="152" s="1"/>
  <c r="M23" i="152"/>
  <c r="Q23" i="152" s="1"/>
  <c r="N23" i="152"/>
  <c r="R23" i="152" s="1"/>
  <c r="O23" i="152"/>
  <c r="S23" i="152"/>
  <c r="L24" i="152"/>
  <c r="M24" i="152"/>
  <c r="Q24" i="152" s="1"/>
  <c r="N24" i="152"/>
  <c r="O24" i="152"/>
  <c r="P24" i="152"/>
  <c r="R24" i="152"/>
  <c r="S24" i="152"/>
  <c r="L25" i="152"/>
  <c r="M25" i="152"/>
  <c r="Q25" i="152" s="1"/>
  <c r="N25" i="152"/>
  <c r="R25" i="152" s="1"/>
  <c r="O25" i="152"/>
  <c r="P25" i="152"/>
  <c r="S25" i="152"/>
  <c r="L26" i="152"/>
  <c r="M26" i="152"/>
  <c r="N26" i="152"/>
  <c r="O26" i="152"/>
  <c r="P26" i="152"/>
  <c r="Q26" i="152"/>
  <c r="R26" i="152"/>
  <c r="S26" i="152"/>
  <c r="L27" i="152"/>
  <c r="P27" i="152" s="1"/>
  <c r="M27" i="152"/>
  <c r="Q27" i="152" s="1"/>
  <c r="N27" i="152"/>
  <c r="R27" i="152" s="1"/>
  <c r="O27" i="152"/>
  <c r="S27" i="152"/>
  <c r="L28" i="152"/>
  <c r="M28" i="152"/>
  <c r="N28" i="152"/>
  <c r="O28" i="152"/>
  <c r="P28" i="152"/>
  <c r="Q28" i="152"/>
  <c r="R28" i="152"/>
  <c r="S28" i="152"/>
  <c r="L29" i="152"/>
  <c r="P29" i="152" s="1"/>
  <c r="M29" i="152"/>
  <c r="Q29" i="152" s="1"/>
  <c r="N29" i="152"/>
  <c r="R29" i="152" s="1"/>
  <c r="O29" i="152"/>
  <c r="S29" i="152"/>
  <c r="L30" i="152"/>
  <c r="M30" i="152"/>
  <c r="Q30" i="152" s="1"/>
  <c r="N30" i="152"/>
  <c r="O30" i="152"/>
  <c r="P30" i="152"/>
  <c r="R30" i="152"/>
  <c r="S30" i="152"/>
  <c r="L31" i="152"/>
  <c r="M31" i="152"/>
  <c r="Q31" i="152" s="1"/>
  <c r="N31" i="152"/>
  <c r="R31" i="152" s="1"/>
  <c r="O31" i="152"/>
  <c r="P31" i="152"/>
  <c r="S31" i="152"/>
  <c r="L32" i="152"/>
  <c r="M32" i="152"/>
  <c r="N32" i="152"/>
  <c r="O32" i="152"/>
  <c r="P32" i="152"/>
  <c r="Q32" i="152"/>
  <c r="R32" i="152"/>
  <c r="S32" i="152"/>
  <c r="L33" i="152"/>
  <c r="M33" i="152"/>
  <c r="Q33" i="152" s="1"/>
  <c r="N33" i="152"/>
  <c r="R33" i="152" s="1"/>
  <c r="O33" i="152"/>
  <c r="P33" i="152"/>
  <c r="S33" i="152"/>
  <c r="L34" i="152"/>
  <c r="M34" i="152"/>
  <c r="N34" i="152"/>
  <c r="O34" i="152"/>
  <c r="P34" i="152"/>
  <c r="Q34" i="152"/>
  <c r="R34" i="152"/>
  <c r="S34" i="152"/>
  <c r="L35" i="152"/>
  <c r="M35" i="152"/>
  <c r="Q35" i="152" s="1"/>
  <c r="N35" i="152"/>
  <c r="R35" i="152" s="1"/>
  <c r="O35" i="152"/>
  <c r="P35" i="152"/>
  <c r="S35" i="152"/>
  <c r="L36" i="152"/>
  <c r="M36" i="152"/>
  <c r="Q36" i="152" s="1"/>
  <c r="N36" i="152"/>
  <c r="O36" i="152"/>
  <c r="P36" i="152"/>
  <c r="R36" i="152"/>
  <c r="S36" i="152"/>
  <c r="L37" i="152"/>
  <c r="P37" i="152" s="1"/>
  <c r="M37" i="152"/>
  <c r="Q37" i="152" s="1"/>
  <c r="N37" i="152"/>
  <c r="R37" i="152" s="1"/>
  <c r="O37" i="152"/>
  <c r="S37" i="152"/>
  <c r="L38" i="152"/>
  <c r="M38" i="152"/>
  <c r="Q38" i="152" s="1"/>
  <c r="N38" i="152"/>
  <c r="O38" i="152"/>
  <c r="P38" i="152"/>
  <c r="R38" i="152"/>
  <c r="S38" i="152"/>
  <c r="L39" i="152"/>
  <c r="P39" i="152" s="1"/>
  <c r="M39" i="152"/>
  <c r="Q39" i="152" s="1"/>
  <c r="N39" i="152"/>
  <c r="R39" i="152" s="1"/>
  <c r="O39" i="152"/>
  <c r="S39" i="152"/>
  <c r="L40" i="152"/>
  <c r="M40" i="152"/>
  <c r="Q40" i="152" s="1"/>
  <c r="N40" i="152"/>
  <c r="O40" i="152"/>
  <c r="P40" i="152"/>
  <c r="R40" i="152"/>
  <c r="S40" i="152"/>
  <c r="O13" i="152"/>
  <c r="S13" i="152" s="1"/>
  <c r="N13" i="152"/>
  <c r="R13" i="152" s="1"/>
  <c r="M13" i="152"/>
  <c r="Q13" i="152" s="1"/>
  <c r="L13" i="152"/>
  <c r="P13" i="152" s="1"/>
  <c r="L14" i="151"/>
  <c r="P14" i="151" s="1"/>
  <c r="M14" i="151"/>
  <c r="N14" i="151"/>
  <c r="R14" i="151" s="1"/>
  <c r="O14" i="151"/>
  <c r="S14" i="151" s="1"/>
  <c r="Q14" i="151"/>
  <c r="L15" i="151"/>
  <c r="P15" i="151" s="1"/>
  <c r="M15" i="151"/>
  <c r="N15" i="151"/>
  <c r="R15" i="151" s="1"/>
  <c r="O15" i="151"/>
  <c r="S15" i="151" s="1"/>
  <c r="Q15" i="151"/>
  <c r="L16" i="151"/>
  <c r="P16" i="151" s="1"/>
  <c r="M16" i="151"/>
  <c r="N16" i="151"/>
  <c r="R16" i="151" s="1"/>
  <c r="O16" i="151"/>
  <c r="S16" i="151" s="1"/>
  <c r="Q16" i="151"/>
  <c r="L17" i="151"/>
  <c r="M17" i="151"/>
  <c r="N17" i="151"/>
  <c r="O17" i="151"/>
  <c r="S17" i="151" s="1"/>
  <c r="P17" i="151"/>
  <c r="Q17" i="151"/>
  <c r="R17" i="151"/>
  <c r="L18" i="151"/>
  <c r="P18" i="151" s="1"/>
  <c r="M18" i="151"/>
  <c r="N18" i="151"/>
  <c r="R18" i="151" s="1"/>
  <c r="O18" i="151"/>
  <c r="S18" i="151" s="1"/>
  <c r="Q18" i="151"/>
  <c r="L19" i="151"/>
  <c r="M19" i="151"/>
  <c r="Q19" i="151" s="1"/>
  <c r="N19" i="151"/>
  <c r="R19" i="151" s="1"/>
  <c r="O19" i="151"/>
  <c r="S19" i="151" s="1"/>
  <c r="P19" i="151"/>
  <c r="L20" i="151"/>
  <c r="P20" i="151" s="1"/>
  <c r="M20" i="151"/>
  <c r="N20" i="151"/>
  <c r="R20" i="151" s="1"/>
  <c r="O20" i="151"/>
  <c r="S20" i="151" s="1"/>
  <c r="Q20" i="151"/>
  <c r="L21" i="151"/>
  <c r="P21" i="151" s="1"/>
  <c r="M21" i="151"/>
  <c r="Q21" i="151" s="1"/>
  <c r="N21" i="151"/>
  <c r="O21" i="151"/>
  <c r="S21" i="151" s="1"/>
  <c r="R21" i="151"/>
  <c r="L22" i="151"/>
  <c r="P22" i="151" s="1"/>
  <c r="M22" i="151"/>
  <c r="N22" i="151"/>
  <c r="R22" i="151" s="1"/>
  <c r="O22" i="151"/>
  <c r="S22" i="151" s="1"/>
  <c r="Q22" i="151"/>
  <c r="L23" i="151"/>
  <c r="P23" i="151" s="1"/>
  <c r="M23" i="151"/>
  <c r="N23" i="151"/>
  <c r="R23" i="151" s="1"/>
  <c r="O23" i="151"/>
  <c r="S23" i="151" s="1"/>
  <c r="Q23" i="151"/>
  <c r="L24" i="151"/>
  <c r="P24" i="151" s="1"/>
  <c r="M24" i="151"/>
  <c r="N24" i="151"/>
  <c r="R24" i="151" s="1"/>
  <c r="O24" i="151"/>
  <c r="S24" i="151" s="1"/>
  <c r="Q24" i="151"/>
  <c r="L25" i="151"/>
  <c r="M25" i="151"/>
  <c r="N25" i="151"/>
  <c r="O25" i="151"/>
  <c r="S25" i="151" s="1"/>
  <c r="P25" i="151"/>
  <c r="Q25" i="151"/>
  <c r="R25" i="151"/>
  <c r="L26" i="151"/>
  <c r="P26" i="151" s="1"/>
  <c r="M26" i="151"/>
  <c r="N26" i="151"/>
  <c r="R26" i="151" s="1"/>
  <c r="O26" i="151"/>
  <c r="S26" i="151" s="1"/>
  <c r="Q26" i="151"/>
  <c r="L27" i="151"/>
  <c r="M27" i="151"/>
  <c r="Q27" i="151" s="1"/>
  <c r="N27" i="151"/>
  <c r="R27" i="151" s="1"/>
  <c r="O27" i="151"/>
  <c r="S27" i="151" s="1"/>
  <c r="P27" i="151"/>
  <c r="L28" i="151"/>
  <c r="P28" i="151" s="1"/>
  <c r="M28" i="151"/>
  <c r="N28" i="151"/>
  <c r="R28" i="151" s="1"/>
  <c r="O28" i="151"/>
  <c r="S28" i="151" s="1"/>
  <c r="Q28" i="151"/>
  <c r="L29" i="151"/>
  <c r="P29" i="151" s="1"/>
  <c r="M29" i="151"/>
  <c r="Q29" i="151" s="1"/>
  <c r="N29" i="151"/>
  <c r="O29" i="151"/>
  <c r="S29" i="151" s="1"/>
  <c r="R29" i="151"/>
  <c r="L30" i="151"/>
  <c r="P30" i="151" s="1"/>
  <c r="M30" i="151"/>
  <c r="N30" i="151"/>
  <c r="R30" i="151" s="1"/>
  <c r="O30" i="151"/>
  <c r="S30" i="151" s="1"/>
  <c r="Q30" i="151"/>
  <c r="L31" i="151"/>
  <c r="P31" i="151" s="1"/>
  <c r="M31" i="151"/>
  <c r="N31" i="151"/>
  <c r="R31" i="151" s="1"/>
  <c r="O31" i="151"/>
  <c r="S31" i="151" s="1"/>
  <c r="Q31" i="151"/>
  <c r="L32" i="151"/>
  <c r="P32" i="151" s="1"/>
  <c r="M32" i="151"/>
  <c r="N32" i="151"/>
  <c r="R32" i="151" s="1"/>
  <c r="O32" i="151"/>
  <c r="S32" i="151" s="1"/>
  <c r="Q32" i="151"/>
  <c r="L33" i="151"/>
  <c r="M33" i="151"/>
  <c r="N33" i="151"/>
  <c r="O33" i="151"/>
  <c r="S33" i="151" s="1"/>
  <c r="P33" i="151"/>
  <c r="Q33" i="151"/>
  <c r="R33" i="151"/>
  <c r="L34" i="151"/>
  <c r="P34" i="151" s="1"/>
  <c r="M34" i="151"/>
  <c r="N34" i="151"/>
  <c r="R34" i="151" s="1"/>
  <c r="O34" i="151"/>
  <c r="S34" i="151" s="1"/>
  <c r="Q34" i="151"/>
  <c r="L35" i="151"/>
  <c r="M35" i="151"/>
  <c r="Q35" i="151" s="1"/>
  <c r="N35" i="151"/>
  <c r="R35" i="151" s="1"/>
  <c r="O35" i="151"/>
  <c r="S35" i="151" s="1"/>
  <c r="P35" i="151"/>
  <c r="L36" i="151"/>
  <c r="P36" i="151" s="1"/>
  <c r="M36" i="151"/>
  <c r="N36" i="151"/>
  <c r="R36" i="151" s="1"/>
  <c r="O36" i="151"/>
  <c r="S36" i="151" s="1"/>
  <c r="Q36" i="151"/>
  <c r="L37" i="151"/>
  <c r="P37" i="151" s="1"/>
  <c r="M37" i="151"/>
  <c r="Q37" i="151" s="1"/>
  <c r="N37" i="151"/>
  <c r="O37" i="151"/>
  <c r="S37" i="151" s="1"/>
  <c r="R37" i="151"/>
  <c r="L38" i="151"/>
  <c r="P38" i="151" s="1"/>
  <c r="M38" i="151"/>
  <c r="N38" i="151"/>
  <c r="R38" i="151" s="1"/>
  <c r="O38" i="151"/>
  <c r="S38" i="151" s="1"/>
  <c r="Q38" i="151"/>
  <c r="L39" i="151"/>
  <c r="P39" i="151" s="1"/>
  <c r="M39" i="151"/>
  <c r="N39" i="151"/>
  <c r="R39" i="151" s="1"/>
  <c r="O39" i="151"/>
  <c r="S39" i="151" s="1"/>
  <c r="Q39" i="151"/>
  <c r="L40" i="151"/>
  <c r="P40" i="151" s="1"/>
  <c r="M40" i="151"/>
  <c r="N40" i="151"/>
  <c r="R40" i="151" s="1"/>
  <c r="O40" i="151"/>
  <c r="S40" i="151" s="1"/>
  <c r="Q40" i="151"/>
  <c r="L41" i="151"/>
  <c r="M41" i="151"/>
  <c r="N41" i="151"/>
  <c r="O41" i="151"/>
  <c r="S41" i="151" s="1"/>
  <c r="P41" i="151"/>
  <c r="Q41" i="151"/>
  <c r="R41" i="151"/>
  <c r="L42" i="151"/>
  <c r="P42" i="151" s="1"/>
  <c r="M42" i="151"/>
  <c r="N42" i="151"/>
  <c r="R42" i="151" s="1"/>
  <c r="O42" i="151"/>
  <c r="S42" i="151" s="1"/>
  <c r="Q42" i="151"/>
  <c r="L43" i="151"/>
  <c r="M43" i="151"/>
  <c r="Q43" i="151" s="1"/>
  <c r="N43" i="151"/>
  <c r="R43" i="151" s="1"/>
  <c r="O43" i="151"/>
  <c r="S43" i="151" s="1"/>
  <c r="P43" i="151"/>
  <c r="L44" i="151"/>
  <c r="P44" i="151" s="1"/>
  <c r="M44" i="151"/>
  <c r="N44" i="151"/>
  <c r="R44" i="151" s="1"/>
  <c r="O44" i="151"/>
  <c r="S44" i="151" s="1"/>
  <c r="Q44" i="151"/>
  <c r="L45" i="151"/>
  <c r="P45" i="151" s="1"/>
  <c r="M45" i="151"/>
  <c r="Q45" i="151" s="1"/>
  <c r="N45" i="151"/>
  <c r="O45" i="151"/>
  <c r="S45" i="151" s="1"/>
  <c r="R45" i="151"/>
  <c r="O13" i="151"/>
  <c r="S13" i="151" s="1"/>
  <c r="N13" i="151"/>
  <c r="R13" i="151" s="1"/>
  <c r="M13" i="151"/>
  <c r="Q13" i="151" s="1"/>
  <c r="L13" i="151"/>
  <c r="P13" i="151" s="1"/>
  <c r="L14" i="150"/>
  <c r="M14" i="150"/>
  <c r="Q14" i="150" s="1"/>
  <c r="N14" i="150"/>
  <c r="O14" i="150"/>
  <c r="S14" i="150" s="1"/>
  <c r="P14" i="150"/>
  <c r="R14" i="150"/>
  <c r="L15" i="150"/>
  <c r="P15" i="150" s="1"/>
  <c r="M15" i="150"/>
  <c r="N15" i="150"/>
  <c r="R15" i="150" s="1"/>
  <c r="O15" i="150"/>
  <c r="S15" i="150" s="1"/>
  <c r="Q15" i="150"/>
  <c r="L16" i="150"/>
  <c r="P16" i="150" s="1"/>
  <c r="M16" i="150"/>
  <c r="Q16" i="150" s="1"/>
  <c r="N16" i="150"/>
  <c r="O16" i="150"/>
  <c r="S16" i="150" s="1"/>
  <c r="R16" i="150"/>
  <c r="L17" i="150"/>
  <c r="P17" i="150" s="1"/>
  <c r="M17" i="150"/>
  <c r="N17" i="150"/>
  <c r="R17" i="150" s="1"/>
  <c r="O17" i="150"/>
  <c r="S17" i="150" s="1"/>
  <c r="Q17" i="150"/>
  <c r="L18" i="150"/>
  <c r="P18" i="150" s="1"/>
  <c r="M18" i="150"/>
  <c r="N18" i="150"/>
  <c r="R18" i="150" s="1"/>
  <c r="O18" i="150"/>
  <c r="S18" i="150" s="1"/>
  <c r="Q18" i="150"/>
  <c r="L19" i="150"/>
  <c r="M19" i="150"/>
  <c r="N19" i="150"/>
  <c r="O19" i="150"/>
  <c r="S19" i="150" s="1"/>
  <c r="P19" i="150"/>
  <c r="Q19" i="150"/>
  <c r="R19" i="150"/>
  <c r="L20" i="150"/>
  <c r="P20" i="150" s="1"/>
  <c r="M20" i="150"/>
  <c r="N20" i="150"/>
  <c r="R20" i="150" s="1"/>
  <c r="O20" i="150"/>
  <c r="S20" i="150" s="1"/>
  <c r="Q20" i="150"/>
  <c r="L21" i="150"/>
  <c r="M21" i="150"/>
  <c r="N21" i="150"/>
  <c r="O21" i="150"/>
  <c r="S21" i="150" s="1"/>
  <c r="P21" i="150"/>
  <c r="Q21" i="150"/>
  <c r="R21" i="150"/>
  <c r="L22" i="150"/>
  <c r="M22" i="150"/>
  <c r="Q22" i="150" s="1"/>
  <c r="N22" i="150"/>
  <c r="R22" i="150" s="1"/>
  <c r="O22" i="150"/>
  <c r="S22" i="150" s="1"/>
  <c r="P22" i="150"/>
  <c r="L23" i="150"/>
  <c r="P23" i="150" s="1"/>
  <c r="M23" i="150"/>
  <c r="N23" i="150"/>
  <c r="R23" i="150" s="1"/>
  <c r="O23" i="150"/>
  <c r="S23" i="150" s="1"/>
  <c r="Q23" i="150"/>
  <c r="L24" i="150"/>
  <c r="P24" i="150" s="1"/>
  <c r="M24" i="150"/>
  <c r="Q24" i="150" s="1"/>
  <c r="N24" i="150"/>
  <c r="R24" i="150" s="1"/>
  <c r="O24" i="150"/>
  <c r="S24" i="150" s="1"/>
  <c r="L25" i="150"/>
  <c r="M25" i="150"/>
  <c r="Q25" i="150" s="1"/>
  <c r="N25" i="150"/>
  <c r="R25" i="150" s="1"/>
  <c r="O25" i="150"/>
  <c r="S25" i="150" s="1"/>
  <c r="P25" i="150"/>
  <c r="L26" i="150"/>
  <c r="P26" i="150" s="1"/>
  <c r="M26" i="150"/>
  <c r="Q26" i="150" s="1"/>
  <c r="N26" i="150"/>
  <c r="O26" i="150"/>
  <c r="S26" i="150" s="1"/>
  <c r="R26" i="150"/>
  <c r="L27" i="150"/>
  <c r="M27" i="150"/>
  <c r="Q27" i="150" s="1"/>
  <c r="N27" i="150"/>
  <c r="O27" i="150"/>
  <c r="S27" i="150" s="1"/>
  <c r="P27" i="150"/>
  <c r="R27" i="150"/>
  <c r="L28" i="150"/>
  <c r="M28" i="150"/>
  <c r="N28" i="150"/>
  <c r="R28" i="150" s="1"/>
  <c r="O28" i="150"/>
  <c r="S28" i="150" s="1"/>
  <c r="P28" i="150"/>
  <c r="Q28" i="150"/>
  <c r="L29" i="150"/>
  <c r="P29" i="150" s="1"/>
  <c r="M29" i="150"/>
  <c r="N29" i="150"/>
  <c r="O29" i="150"/>
  <c r="S29" i="150" s="1"/>
  <c r="Q29" i="150"/>
  <c r="R29" i="150"/>
  <c r="L30" i="150"/>
  <c r="M30" i="150"/>
  <c r="N30" i="150"/>
  <c r="O30" i="150"/>
  <c r="P30" i="150"/>
  <c r="Q30" i="150"/>
  <c r="R30" i="150"/>
  <c r="S30" i="150"/>
  <c r="L31" i="150"/>
  <c r="M31" i="150"/>
  <c r="Q31" i="150" s="1"/>
  <c r="N31" i="150"/>
  <c r="O31" i="150"/>
  <c r="S31" i="150" s="1"/>
  <c r="P31" i="150"/>
  <c r="R31" i="150"/>
  <c r="L32" i="150"/>
  <c r="P32" i="150" s="1"/>
  <c r="M32" i="150"/>
  <c r="N32" i="150"/>
  <c r="O32" i="150"/>
  <c r="Q32" i="150"/>
  <c r="R32" i="150"/>
  <c r="S32" i="150"/>
  <c r="L33" i="150"/>
  <c r="P33" i="150" s="1"/>
  <c r="M33" i="150"/>
  <c r="Q33" i="150" s="1"/>
  <c r="N33" i="150"/>
  <c r="R33" i="150" s="1"/>
  <c r="O33" i="150"/>
  <c r="S33" i="150"/>
  <c r="L34" i="150"/>
  <c r="P34" i="150" s="1"/>
  <c r="M34" i="150"/>
  <c r="N34" i="150"/>
  <c r="R34" i="150" s="1"/>
  <c r="O34" i="150"/>
  <c r="Q34" i="150"/>
  <c r="S34" i="150"/>
  <c r="L35" i="150"/>
  <c r="P35" i="150" s="1"/>
  <c r="M35" i="150"/>
  <c r="Q35" i="150" s="1"/>
  <c r="N35" i="150"/>
  <c r="R35" i="150" s="1"/>
  <c r="O35" i="150"/>
  <c r="S35" i="150" s="1"/>
  <c r="L36" i="150"/>
  <c r="P36" i="150" s="1"/>
  <c r="M36" i="150"/>
  <c r="Q36" i="150" s="1"/>
  <c r="N36" i="150"/>
  <c r="O36" i="150"/>
  <c r="S36" i="150" s="1"/>
  <c r="R36" i="150"/>
  <c r="L37" i="150"/>
  <c r="P37" i="150" s="1"/>
  <c r="M37" i="150"/>
  <c r="Q37" i="150" s="1"/>
  <c r="N37" i="150"/>
  <c r="R37" i="150" s="1"/>
  <c r="O37" i="150"/>
  <c r="S37" i="150" s="1"/>
  <c r="L38" i="150"/>
  <c r="P38" i="150" s="1"/>
  <c r="M38" i="150"/>
  <c r="N38" i="150"/>
  <c r="R38" i="150" s="1"/>
  <c r="O38" i="150"/>
  <c r="S38" i="150" s="1"/>
  <c r="Q38" i="150"/>
  <c r="O13" i="150"/>
  <c r="S13" i="150" s="1"/>
  <c r="N13" i="150"/>
  <c r="R13" i="150" s="1"/>
  <c r="M13" i="150"/>
  <c r="Q13" i="150" s="1"/>
  <c r="L13" i="150"/>
  <c r="P13" i="150" s="1"/>
  <c r="L14" i="70"/>
  <c r="P14" i="70" s="1"/>
  <c r="M14" i="70"/>
  <c r="Q14" i="70" s="1"/>
  <c r="N14" i="70"/>
  <c r="R14" i="70" s="1"/>
  <c r="O14" i="70"/>
  <c r="S14" i="70" s="1"/>
  <c r="L15" i="70"/>
  <c r="P15" i="70" s="1"/>
  <c r="M15" i="70"/>
  <c r="N15" i="70"/>
  <c r="R15" i="70" s="1"/>
  <c r="O15" i="70"/>
  <c r="Q15" i="70"/>
  <c r="S15" i="70"/>
  <c r="L16" i="70"/>
  <c r="P16" i="70" s="1"/>
  <c r="M16" i="70"/>
  <c r="N16" i="70"/>
  <c r="R16" i="70" s="1"/>
  <c r="O16" i="70"/>
  <c r="S16" i="70" s="1"/>
  <c r="Q16" i="70"/>
  <c r="L17" i="70"/>
  <c r="P17" i="70" s="1"/>
  <c r="M17" i="70"/>
  <c r="N17" i="70"/>
  <c r="O17" i="70"/>
  <c r="Q17" i="70"/>
  <c r="R17" i="70"/>
  <c r="S17" i="70"/>
  <c r="L18" i="70"/>
  <c r="P18" i="70" s="1"/>
  <c r="M18" i="70"/>
  <c r="Q18" i="70" s="1"/>
  <c r="N18" i="70"/>
  <c r="R18" i="70" s="1"/>
  <c r="O18" i="70"/>
  <c r="S18" i="70"/>
  <c r="L19" i="70"/>
  <c r="P19" i="70" s="1"/>
  <c r="M19" i="70"/>
  <c r="N19" i="70"/>
  <c r="R19" i="70" s="1"/>
  <c r="O19" i="70"/>
  <c r="Q19" i="70"/>
  <c r="S19" i="70"/>
  <c r="L20" i="70"/>
  <c r="P20" i="70" s="1"/>
  <c r="M20" i="70"/>
  <c r="Q20" i="70" s="1"/>
  <c r="N20" i="70"/>
  <c r="R20" i="70" s="1"/>
  <c r="O20" i="70"/>
  <c r="S20" i="70"/>
  <c r="L21" i="70"/>
  <c r="P21" i="70" s="1"/>
  <c r="M21" i="70"/>
  <c r="N21" i="70"/>
  <c r="O21" i="70"/>
  <c r="Q21" i="70"/>
  <c r="R21" i="70"/>
  <c r="S21" i="70"/>
  <c r="L22" i="70"/>
  <c r="P22" i="70" s="1"/>
  <c r="M22" i="70"/>
  <c r="N22" i="70"/>
  <c r="R22" i="70" s="1"/>
  <c r="O22" i="70"/>
  <c r="S22" i="70" s="1"/>
  <c r="Q22" i="70"/>
  <c r="L23" i="70"/>
  <c r="P23" i="70" s="1"/>
  <c r="M23" i="70"/>
  <c r="N23" i="70"/>
  <c r="R23" i="70" s="1"/>
  <c r="O23" i="70"/>
  <c r="Q23" i="70"/>
  <c r="S23" i="70"/>
  <c r="L24" i="70"/>
  <c r="P24" i="70" s="1"/>
  <c r="M24" i="70"/>
  <c r="Q24" i="70" s="1"/>
  <c r="N24" i="70"/>
  <c r="R24" i="70" s="1"/>
  <c r="O24" i="70"/>
  <c r="S24" i="70"/>
  <c r="L25" i="70"/>
  <c r="P25" i="70" s="1"/>
  <c r="M25" i="70"/>
  <c r="N25" i="70"/>
  <c r="O25" i="70"/>
  <c r="Q25" i="70"/>
  <c r="R25" i="70"/>
  <c r="S25" i="70"/>
  <c r="L26" i="70"/>
  <c r="P26" i="70" s="1"/>
  <c r="M26" i="70"/>
  <c r="N26" i="70"/>
  <c r="R26" i="70" s="1"/>
  <c r="O26" i="70"/>
  <c r="Q26" i="70"/>
  <c r="S26" i="70"/>
  <c r="L27" i="70"/>
  <c r="P27" i="70" s="1"/>
  <c r="M27" i="70"/>
  <c r="N27" i="70"/>
  <c r="O27" i="70"/>
  <c r="Q27" i="70"/>
  <c r="R27" i="70"/>
  <c r="S27" i="70"/>
  <c r="L28" i="70"/>
  <c r="P28" i="70" s="1"/>
  <c r="M28" i="70"/>
  <c r="Q28" i="70" s="1"/>
  <c r="N28" i="70"/>
  <c r="R28" i="70" s="1"/>
  <c r="O28" i="70"/>
  <c r="S28" i="70"/>
  <c r="L29" i="70"/>
  <c r="P29" i="70" s="1"/>
  <c r="M29" i="70"/>
  <c r="N29" i="70"/>
  <c r="R29" i="70" s="1"/>
  <c r="O29" i="70"/>
  <c r="Q29" i="70"/>
  <c r="S29" i="70"/>
  <c r="L30" i="70"/>
  <c r="P30" i="70" s="1"/>
  <c r="M30" i="70"/>
  <c r="N30" i="70"/>
  <c r="R30" i="70" s="1"/>
  <c r="O30" i="70"/>
  <c r="S30" i="70" s="1"/>
  <c r="Q30" i="70"/>
  <c r="L31" i="70"/>
  <c r="P31" i="70" s="1"/>
  <c r="M31" i="70"/>
  <c r="N31" i="70"/>
  <c r="O31" i="70"/>
  <c r="Q31" i="70"/>
  <c r="R31" i="70"/>
  <c r="S31" i="70"/>
  <c r="L32" i="70"/>
  <c r="P32" i="70" s="1"/>
  <c r="M32" i="70"/>
  <c r="N32" i="70"/>
  <c r="R32" i="70" s="1"/>
  <c r="O32" i="70"/>
  <c r="S32" i="70" s="1"/>
  <c r="Q32" i="70"/>
  <c r="L33" i="70"/>
  <c r="P33" i="70" s="1"/>
  <c r="M33" i="70"/>
  <c r="N33" i="70"/>
  <c r="O33" i="70"/>
  <c r="Q33" i="70"/>
  <c r="R33" i="70"/>
  <c r="S33" i="70"/>
  <c r="L34" i="70"/>
  <c r="P34" i="70" s="1"/>
  <c r="M34" i="70"/>
  <c r="Q34" i="70" s="1"/>
  <c r="N34" i="70"/>
  <c r="R34" i="70" s="1"/>
  <c r="O34" i="70"/>
  <c r="S34" i="70"/>
  <c r="L35" i="70"/>
  <c r="P35" i="70" s="1"/>
  <c r="M35" i="70"/>
  <c r="N35" i="70"/>
  <c r="R35" i="70" s="1"/>
  <c r="O35" i="70"/>
  <c r="Q35" i="70"/>
  <c r="S35" i="70"/>
  <c r="L36" i="70"/>
  <c r="P36" i="70" s="1"/>
  <c r="M36" i="70"/>
  <c r="N36" i="70"/>
  <c r="R36" i="70" s="1"/>
  <c r="O36" i="70"/>
  <c r="S36" i="70" s="1"/>
  <c r="Q36" i="70"/>
  <c r="L37" i="70"/>
  <c r="P37" i="70" s="1"/>
  <c r="M37" i="70"/>
  <c r="N37" i="70"/>
  <c r="R37" i="70" s="1"/>
  <c r="O37" i="70"/>
  <c r="Q37" i="70"/>
  <c r="S37" i="70"/>
  <c r="L38" i="70"/>
  <c r="P38" i="70" s="1"/>
  <c r="M38" i="70"/>
  <c r="N38" i="70"/>
  <c r="R38" i="70" s="1"/>
  <c r="O38" i="70"/>
  <c r="Q38" i="70"/>
  <c r="S38" i="70"/>
  <c r="L39" i="70"/>
  <c r="P39" i="70" s="1"/>
  <c r="M39" i="70"/>
  <c r="N39" i="70"/>
  <c r="O39" i="70"/>
  <c r="Q39" i="70"/>
  <c r="R39" i="70"/>
  <c r="S39" i="70"/>
  <c r="L40" i="70"/>
  <c r="P40" i="70" s="1"/>
  <c r="M40" i="70"/>
  <c r="Q40" i="70" s="1"/>
  <c r="N40" i="70"/>
  <c r="R40" i="70" s="1"/>
  <c r="O40" i="70"/>
  <c r="S40" i="70" s="1"/>
  <c r="L41" i="70"/>
  <c r="P41" i="70" s="1"/>
  <c r="M41" i="70"/>
  <c r="N41" i="70"/>
  <c r="R41" i="70" s="1"/>
  <c r="O41" i="70"/>
  <c r="Q41" i="70"/>
  <c r="S41" i="70"/>
  <c r="L42" i="70"/>
  <c r="P42" i="70" s="1"/>
  <c r="M42" i="70"/>
  <c r="Q42" i="70" s="1"/>
  <c r="N42" i="70"/>
  <c r="R42" i="70" s="1"/>
  <c r="O42" i="70"/>
  <c r="S42" i="70" s="1"/>
  <c r="L43" i="70"/>
  <c r="P43" i="70" s="1"/>
  <c r="M43" i="70"/>
  <c r="N43" i="70"/>
  <c r="O43" i="70"/>
  <c r="Q43" i="70"/>
  <c r="R43" i="70"/>
  <c r="S43" i="70"/>
  <c r="L44" i="70"/>
  <c r="P44" i="70" s="1"/>
  <c r="M44" i="70"/>
  <c r="N44" i="70"/>
  <c r="R44" i="70" s="1"/>
  <c r="O44" i="70"/>
  <c r="Q44" i="70"/>
  <c r="S44" i="70"/>
  <c r="L45" i="70"/>
  <c r="P45" i="70" s="1"/>
  <c r="M45" i="70"/>
  <c r="N45" i="70"/>
  <c r="R45" i="70" s="1"/>
  <c r="O45" i="70"/>
  <c r="Q45" i="70"/>
  <c r="S45" i="70"/>
  <c r="O13" i="70"/>
  <c r="S13" i="70" s="1"/>
  <c r="N13" i="70"/>
  <c r="R13" i="70" s="1"/>
  <c r="M13" i="70"/>
  <c r="Q13" i="70" s="1"/>
  <c r="L13" i="70"/>
  <c r="P13" i="70" s="1"/>
  <c r="L14" i="156"/>
  <c r="M14" i="156"/>
  <c r="N14" i="156"/>
  <c r="R14" i="156" s="1"/>
  <c r="O14" i="156"/>
  <c r="S14" i="156" s="1"/>
  <c r="P14" i="156"/>
  <c r="Q14" i="156"/>
  <c r="L15" i="156"/>
  <c r="M15" i="156"/>
  <c r="Q15" i="156" s="1"/>
  <c r="N15" i="156"/>
  <c r="O15" i="156"/>
  <c r="S15" i="156" s="1"/>
  <c r="P15" i="156"/>
  <c r="R15" i="156"/>
  <c r="L16" i="156"/>
  <c r="P16" i="156" s="1"/>
  <c r="M16" i="156"/>
  <c r="Q16" i="156" s="1"/>
  <c r="N16" i="156"/>
  <c r="R16" i="156" s="1"/>
  <c r="O16" i="156"/>
  <c r="S16" i="156" s="1"/>
  <c r="L17" i="156"/>
  <c r="P17" i="156" s="1"/>
  <c r="M17" i="156"/>
  <c r="Q17" i="156" s="1"/>
  <c r="N17" i="156"/>
  <c r="R17" i="156" s="1"/>
  <c r="O17" i="156"/>
  <c r="S17" i="156"/>
  <c r="L18" i="156"/>
  <c r="P18" i="156" s="1"/>
  <c r="M18" i="156"/>
  <c r="Q18" i="156" s="1"/>
  <c r="N18" i="156"/>
  <c r="R18" i="156" s="1"/>
  <c r="O18" i="156"/>
  <c r="S18" i="156"/>
  <c r="L19" i="156"/>
  <c r="M19" i="156"/>
  <c r="Q19" i="156" s="1"/>
  <c r="N19" i="156"/>
  <c r="R19" i="156" s="1"/>
  <c r="O19" i="156"/>
  <c r="P19" i="156"/>
  <c r="S19" i="156"/>
  <c r="L20" i="156"/>
  <c r="P20" i="156" s="1"/>
  <c r="M20" i="156"/>
  <c r="N20" i="156"/>
  <c r="R20" i="156" s="1"/>
  <c r="O20" i="156"/>
  <c r="S20" i="156" s="1"/>
  <c r="Q20" i="156"/>
  <c r="L21" i="156"/>
  <c r="P21" i="156" s="1"/>
  <c r="M21" i="156"/>
  <c r="N21" i="156"/>
  <c r="R21" i="156" s="1"/>
  <c r="O21" i="156"/>
  <c r="S21" i="156" s="1"/>
  <c r="Q21" i="156"/>
  <c r="L22" i="156"/>
  <c r="M22" i="156"/>
  <c r="N22" i="156"/>
  <c r="R22" i="156" s="1"/>
  <c r="O22" i="156"/>
  <c r="P22" i="156"/>
  <c r="Q22" i="156"/>
  <c r="S22" i="156"/>
  <c r="L23" i="156"/>
  <c r="P23" i="156" s="1"/>
  <c r="M23" i="156"/>
  <c r="N23" i="156"/>
  <c r="R23" i="156" s="1"/>
  <c r="O23" i="156"/>
  <c r="S23" i="156" s="1"/>
  <c r="Q23" i="156"/>
  <c r="L24" i="156"/>
  <c r="M24" i="156"/>
  <c r="N24" i="156"/>
  <c r="R24" i="156" s="1"/>
  <c r="O24" i="156"/>
  <c r="S24" i="156" s="1"/>
  <c r="P24" i="156"/>
  <c r="Q24" i="156"/>
  <c r="L25" i="156"/>
  <c r="M25" i="156"/>
  <c r="Q25" i="156" s="1"/>
  <c r="N25" i="156"/>
  <c r="R25" i="156" s="1"/>
  <c r="O25" i="156"/>
  <c r="P25" i="156"/>
  <c r="S25" i="156"/>
  <c r="L26" i="156"/>
  <c r="P26" i="156" s="1"/>
  <c r="M26" i="156"/>
  <c r="N26" i="156"/>
  <c r="R26" i="156" s="1"/>
  <c r="O26" i="156"/>
  <c r="Q26" i="156"/>
  <c r="S26" i="156"/>
  <c r="L27" i="156"/>
  <c r="P27" i="156" s="1"/>
  <c r="M27" i="156"/>
  <c r="Q27" i="156" s="1"/>
  <c r="N27" i="156"/>
  <c r="R27" i="156" s="1"/>
  <c r="O27" i="156"/>
  <c r="S27" i="156"/>
  <c r="L28" i="156"/>
  <c r="M28" i="156"/>
  <c r="Q28" i="156" s="1"/>
  <c r="N28" i="156"/>
  <c r="R28" i="156" s="1"/>
  <c r="O28" i="156"/>
  <c r="S28" i="156" s="1"/>
  <c r="P28" i="156"/>
  <c r="L29" i="156"/>
  <c r="M29" i="156"/>
  <c r="N29" i="156"/>
  <c r="R29" i="156" s="1"/>
  <c r="O29" i="156"/>
  <c r="P29" i="156"/>
  <c r="Q29" i="156"/>
  <c r="S29" i="156"/>
  <c r="L30" i="156"/>
  <c r="M30" i="156"/>
  <c r="Q30" i="156" s="1"/>
  <c r="N30" i="156"/>
  <c r="O30" i="156"/>
  <c r="S30" i="156" s="1"/>
  <c r="P30" i="156"/>
  <c r="R30" i="156"/>
  <c r="L31" i="156"/>
  <c r="M31" i="156"/>
  <c r="Q31" i="156" s="1"/>
  <c r="N31" i="156"/>
  <c r="R31" i="156" s="1"/>
  <c r="O31" i="156"/>
  <c r="P31" i="156"/>
  <c r="S31" i="156"/>
  <c r="L32" i="156"/>
  <c r="M32" i="156"/>
  <c r="Q32" i="156" s="1"/>
  <c r="N32" i="156"/>
  <c r="O32" i="156"/>
  <c r="S32" i="156" s="1"/>
  <c r="P32" i="156"/>
  <c r="R32" i="156"/>
  <c r="L33" i="156"/>
  <c r="M33" i="156"/>
  <c r="Q33" i="156" s="1"/>
  <c r="N33" i="156"/>
  <c r="R33" i="156" s="1"/>
  <c r="O33" i="156"/>
  <c r="S33" i="156" s="1"/>
  <c r="P33" i="156"/>
  <c r="L34" i="156"/>
  <c r="M34" i="156"/>
  <c r="Q34" i="156" s="1"/>
  <c r="N34" i="156"/>
  <c r="O34" i="156"/>
  <c r="S34" i="156" s="1"/>
  <c r="P34" i="156"/>
  <c r="R34" i="156"/>
  <c r="L35" i="156"/>
  <c r="M35" i="156"/>
  <c r="Q35" i="156" s="1"/>
  <c r="N35" i="156"/>
  <c r="O35" i="156"/>
  <c r="S35" i="156" s="1"/>
  <c r="P35" i="156"/>
  <c r="R35" i="156"/>
  <c r="L36" i="156"/>
  <c r="M36" i="156"/>
  <c r="Q36" i="156" s="1"/>
  <c r="N36" i="156"/>
  <c r="O36" i="156"/>
  <c r="S36" i="156" s="1"/>
  <c r="P36" i="156"/>
  <c r="R36" i="156"/>
  <c r="L37" i="156"/>
  <c r="M37" i="156"/>
  <c r="N37" i="156"/>
  <c r="O37" i="156"/>
  <c r="S37" i="156" s="1"/>
  <c r="P37" i="156"/>
  <c r="Q37" i="156"/>
  <c r="R37" i="156"/>
  <c r="L38" i="156"/>
  <c r="M38" i="156"/>
  <c r="Q38" i="156" s="1"/>
  <c r="N38" i="156"/>
  <c r="O38" i="156"/>
  <c r="S38" i="156" s="1"/>
  <c r="P38" i="156"/>
  <c r="R38" i="156"/>
  <c r="L39" i="156"/>
  <c r="M39" i="156"/>
  <c r="N39" i="156"/>
  <c r="O39" i="156"/>
  <c r="P39" i="156"/>
  <c r="Q39" i="156"/>
  <c r="R39" i="156"/>
  <c r="S39" i="156"/>
  <c r="L40" i="156"/>
  <c r="M40" i="156"/>
  <c r="Q40" i="156" s="1"/>
  <c r="N40" i="156"/>
  <c r="O40" i="156"/>
  <c r="S40" i="156" s="1"/>
  <c r="P40" i="156"/>
  <c r="R40" i="156"/>
  <c r="L41" i="156"/>
  <c r="M41" i="156"/>
  <c r="Q41" i="156" s="1"/>
  <c r="N41" i="156"/>
  <c r="R41" i="156" s="1"/>
  <c r="O41" i="156"/>
  <c r="P41" i="156"/>
  <c r="S41" i="156"/>
  <c r="L42" i="156"/>
  <c r="M42" i="156"/>
  <c r="Q42" i="156" s="1"/>
  <c r="N42" i="156"/>
  <c r="O42" i="156"/>
  <c r="S42" i="156" s="1"/>
  <c r="P42" i="156"/>
  <c r="R42" i="156"/>
  <c r="L43" i="156"/>
  <c r="M43" i="156"/>
  <c r="N43" i="156"/>
  <c r="R43" i="156" s="1"/>
  <c r="O43" i="156"/>
  <c r="S43" i="156" s="1"/>
  <c r="P43" i="156"/>
  <c r="Q43" i="156"/>
  <c r="L44" i="156"/>
  <c r="M44" i="156"/>
  <c r="Q44" i="156" s="1"/>
  <c r="N44" i="156"/>
  <c r="O44" i="156"/>
  <c r="S44" i="156" s="1"/>
  <c r="P44" i="156"/>
  <c r="R44" i="156"/>
  <c r="L45" i="156"/>
  <c r="M45" i="156"/>
  <c r="N45" i="156"/>
  <c r="O45" i="156"/>
  <c r="P45" i="156"/>
  <c r="Q45" i="156"/>
  <c r="R45" i="156"/>
  <c r="S45" i="156"/>
  <c r="L46" i="156"/>
  <c r="M46" i="156"/>
  <c r="Q46" i="156" s="1"/>
  <c r="N46" i="156"/>
  <c r="O46" i="156"/>
  <c r="S46" i="156" s="1"/>
  <c r="P46" i="156"/>
  <c r="R46" i="156"/>
  <c r="L47" i="156"/>
  <c r="M47" i="156"/>
  <c r="Q47" i="156" s="1"/>
  <c r="N47" i="156"/>
  <c r="R47" i="156" s="1"/>
  <c r="O47" i="156"/>
  <c r="P47" i="156"/>
  <c r="S47" i="156"/>
  <c r="L48" i="156"/>
  <c r="M48" i="156"/>
  <c r="Q48" i="156" s="1"/>
  <c r="N48" i="156"/>
  <c r="O48" i="156"/>
  <c r="S48" i="156" s="1"/>
  <c r="P48" i="156"/>
  <c r="R48" i="156"/>
  <c r="L49" i="156"/>
  <c r="M49" i="156"/>
  <c r="Q49" i="156" s="1"/>
  <c r="N49" i="156"/>
  <c r="R49" i="156" s="1"/>
  <c r="O49" i="156"/>
  <c r="S49" i="156" s="1"/>
  <c r="P49" i="156"/>
  <c r="O13" i="156"/>
  <c r="S13" i="156" s="1"/>
  <c r="N13" i="156"/>
  <c r="R13" i="156" s="1"/>
  <c r="M13" i="156"/>
  <c r="Q13" i="156" s="1"/>
  <c r="L13" i="156"/>
  <c r="P13" i="156" s="1"/>
  <c r="L14" i="132"/>
  <c r="P14" i="132" s="1"/>
  <c r="M14" i="132"/>
  <c r="N14" i="132"/>
  <c r="O14" i="132"/>
  <c r="Q14" i="132"/>
  <c r="R14" i="132"/>
  <c r="S14" i="132"/>
  <c r="L15" i="132"/>
  <c r="P15" i="132" s="1"/>
  <c r="M15" i="132"/>
  <c r="Q15" i="132" s="1"/>
  <c r="N15" i="132"/>
  <c r="R15" i="132" s="1"/>
  <c r="O15" i="132"/>
  <c r="S15" i="132"/>
  <c r="L16" i="132"/>
  <c r="P16" i="132" s="1"/>
  <c r="M16" i="132"/>
  <c r="N16" i="132"/>
  <c r="R16" i="132" s="1"/>
  <c r="O16" i="132"/>
  <c r="Q16" i="132"/>
  <c r="S16" i="132"/>
  <c r="L17" i="132"/>
  <c r="P17" i="132" s="1"/>
  <c r="M17" i="132"/>
  <c r="N17" i="132"/>
  <c r="R17" i="132" s="1"/>
  <c r="O17" i="132"/>
  <c r="S17" i="132" s="1"/>
  <c r="Q17" i="132"/>
  <c r="L18" i="132"/>
  <c r="P18" i="132" s="1"/>
  <c r="M18" i="132"/>
  <c r="N18" i="132"/>
  <c r="O18" i="132"/>
  <c r="Q18" i="132"/>
  <c r="R18" i="132"/>
  <c r="S18" i="132"/>
  <c r="L19" i="132"/>
  <c r="P19" i="132" s="1"/>
  <c r="M19" i="132"/>
  <c r="N19" i="132"/>
  <c r="R19" i="132" s="1"/>
  <c r="O19" i="132"/>
  <c r="S19" i="132" s="1"/>
  <c r="Q19" i="132"/>
  <c r="L20" i="132"/>
  <c r="P20" i="132" s="1"/>
  <c r="M20" i="132"/>
  <c r="N20" i="132"/>
  <c r="O20" i="132"/>
  <c r="Q20" i="132"/>
  <c r="R20" i="132"/>
  <c r="S20" i="132"/>
  <c r="L21" i="132"/>
  <c r="P21" i="132" s="1"/>
  <c r="M21" i="132"/>
  <c r="Q21" i="132" s="1"/>
  <c r="N21" i="132"/>
  <c r="R21" i="132" s="1"/>
  <c r="O21" i="132"/>
  <c r="S21" i="132"/>
  <c r="L22" i="132"/>
  <c r="P22" i="132" s="1"/>
  <c r="M22" i="132"/>
  <c r="N22" i="132"/>
  <c r="R22" i="132" s="1"/>
  <c r="O22" i="132"/>
  <c r="Q22" i="132"/>
  <c r="S22" i="132"/>
  <c r="L23" i="132"/>
  <c r="P23" i="132" s="1"/>
  <c r="M23" i="132"/>
  <c r="N23" i="132"/>
  <c r="R23" i="132" s="1"/>
  <c r="O23" i="132"/>
  <c r="S23" i="132" s="1"/>
  <c r="Q23" i="132"/>
  <c r="L24" i="132"/>
  <c r="P24" i="132" s="1"/>
  <c r="M24" i="132"/>
  <c r="N24" i="132"/>
  <c r="R24" i="132" s="1"/>
  <c r="O24" i="132"/>
  <c r="Q24" i="132"/>
  <c r="S24" i="132"/>
  <c r="L25" i="132"/>
  <c r="P25" i="132" s="1"/>
  <c r="M25" i="132"/>
  <c r="N25" i="132"/>
  <c r="R25" i="132" s="1"/>
  <c r="O25" i="132"/>
  <c r="Q25" i="132"/>
  <c r="S25" i="132"/>
  <c r="L26" i="132"/>
  <c r="P26" i="132" s="1"/>
  <c r="M26" i="132"/>
  <c r="N26" i="132"/>
  <c r="O26" i="132"/>
  <c r="Q26" i="132"/>
  <c r="R26" i="132"/>
  <c r="S26" i="132"/>
  <c r="L27" i="132"/>
  <c r="P27" i="132" s="1"/>
  <c r="M27" i="132"/>
  <c r="Q27" i="132" s="1"/>
  <c r="N27" i="132"/>
  <c r="R27" i="132" s="1"/>
  <c r="O27" i="132"/>
  <c r="S27" i="132" s="1"/>
  <c r="L28" i="132"/>
  <c r="P28" i="132" s="1"/>
  <c r="M28" i="132"/>
  <c r="Q28" i="132" s="1"/>
  <c r="N28" i="132"/>
  <c r="O28" i="132"/>
  <c r="R28" i="132"/>
  <c r="S28" i="132"/>
  <c r="L29" i="132"/>
  <c r="M29" i="132"/>
  <c r="Q29" i="132" s="1"/>
  <c r="N29" i="132"/>
  <c r="O29" i="132"/>
  <c r="S29" i="132" s="1"/>
  <c r="P29" i="132"/>
  <c r="R29" i="132"/>
  <c r="L30" i="132"/>
  <c r="P30" i="132" s="1"/>
  <c r="M30" i="132"/>
  <c r="Q30" i="132" s="1"/>
  <c r="N30" i="132"/>
  <c r="O30" i="132"/>
  <c r="R30" i="132"/>
  <c r="S30" i="132"/>
  <c r="L31" i="132"/>
  <c r="P31" i="132" s="1"/>
  <c r="M31" i="132"/>
  <c r="Q31" i="132" s="1"/>
  <c r="N31" i="132"/>
  <c r="R31" i="132" s="1"/>
  <c r="O31" i="132"/>
  <c r="S31" i="132" s="1"/>
  <c r="L32" i="132"/>
  <c r="M32" i="132"/>
  <c r="Q32" i="132" s="1"/>
  <c r="N32" i="132"/>
  <c r="R32" i="132" s="1"/>
  <c r="O32" i="132"/>
  <c r="P32" i="132"/>
  <c r="S32" i="132"/>
  <c r="O13" i="132"/>
  <c r="S13" i="132" s="1"/>
  <c r="N13" i="132"/>
  <c r="R13" i="132" s="1"/>
  <c r="M13" i="132"/>
  <c r="Q13" i="132" s="1"/>
  <c r="L13" i="132"/>
  <c r="P13" i="132" s="1"/>
  <c r="L14" i="107"/>
  <c r="P14" i="107" s="1"/>
  <c r="M14" i="107"/>
  <c r="Q14" i="107" s="1"/>
  <c r="N14" i="107"/>
  <c r="O14" i="107"/>
  <c r="S14" i="107" s="1"/>
  <c r="R14" i="107"/>
  <c r="L15" i="107"/>
  <c r="P15" i="107" s="1"/>
  <c r="M15" i="107"/>
  <c r="N15" i="107"/>
  <c r="O15" i="107"/>
  <c r="S15" i="107" s="1"/>
  <c r="Q15" i="107"/>
  <c r="R15" i="107"/>
  <c r="L16" i="107"/>
  <c r="M16" i="107"/>
  <c r="Q16" i="107" s="1"/>
  <c r="N16" i="107"/>
  <c r="O16" i="107"/>
  <c r="S16" i="107" s="1"/>
  <c r="P16" i="107"/>
  <c r="R16" i="107"/>
  <c r="L17" i="107"/>
  <c r="M17" i="107"/>
  <c r="N17" i="107"/>
  <c r="O17" i="107"/>
  <c r="S17" i="107" s="1"/>
  <c r="P17" i="107"/>
  <c r="Q17" i="107"/>
  <c r="R17" i="107"/>
  <c r="L18" i="107"/>
  <c r="M18" i="107"/>
  <c r="N18" i="107"/>
  <c r="O18" i="107"/>
  <c r="S18" i="107" s="1"/>
  <c r="P18" i="107"/>
  <c r="Q18" i="107"/>
  <c r="R18" i="107"/>
  <c r="L19" i="107"/>
  <c r="M19" i="107"/>
  <c r="N19" i="107"/>
  <c r="O19" i="107"/>
  <c r="P19" i="107"/>
  <c r="Q19" i="107"/>
  <c r="R19" i="107"/>
  <c r="S19" i="107"/>
  <c r="L20" i="107"/>
  <c r="M20" i="107"/>
  <c r="N20" i="107"/>
  <c r="O20" i="107"/>
  <c r="S20" i="107" s="1"/>
  <c r="P20" i="107"/>
  <c r="Q20" i="107"/>
  <c r="R20" i="107"/>
  <c r="L21" i="107"/>
  <c r="M21" i="107"/>
  <c r="N21" i="107"/>
  <c r="O21" i="107"/>
  <c r="S21" i="107" s="1"/>
  <c r="P21" i="107"/>
  <c r="Q21" i="107"/>
  <c r="R21" i="107"/>
  <c r="L22" i="107"/>
  <c r="P22" i="107" s="1"/>
  <c r="M22" i="107"/>
  <c r="N22" i="107"/>
  <c r="O22" i="107"/>
  <c r="S22" i="107" s="1"/>
  <c r="Q22" i="107"/>
  <c r="R22" i="107"/>
  <c r="L23" i="107"/>
  <c r="P23" i="107" s="1"/>
  <c r="M23" i="107"/>
  <c r="N23" i="107"/>
  <c r="O23" i="107"/>
  <c r="Q23" i="107"/>
  <c r="R23" i="107"/>
  <c r="S23" i="107"/>
  <c r="L24" i="107"/>
  <c r="P24" i="107" s="1"/>
  <c r="M24" i="107"/>
  <c r="Q24" i="107" s="1"/>
  <c r="N24" i="107"/>
  <c r="O24" i="107"/>
  <c r="R24" i="107"/>
  <c r="S24" i="107"/>
  <c r="L25" i="107"/>
  <c r="P25" i="107" s="1"/>
  <c r="M25" i="107"/>
  <c r="N25" i="107"/>
  <c r="O25" i="107"/>
  <c r="Q25" i="107"/>
  <c r="R25" i="107"/>
  <c r="S25" i="107"/>
  <c r="L26" i="107"/>
  <c r="P26" i="107" s="1"/>
  <c r="M26" i="107"/>
  <c r="Q26" i="107" s="1"/>
  <c r="N26" i="107"/>
  <c r="O26" i="107"/>
  <c r="R26" i="107"/>
  <c r="S26" i="107"/>
  <c r="L27" i="107"/>
  <c r="P27" i="107" s="1"/>
  <c r="M27" i="107"/>
  <c r="N27" i="107"/>
  <c r="O27" i="107"/>
  <c r="Q27" i="107"/>
  <c r="R27" i="107"/>
  <c r="S27" i="107"/>
  <c r="L28" i="107"/>
  <c r="P28" i="107" s="1"/>
  <c r="M28" i="107"/>
  <c r="Q28" i="107" s="1"/>
  <c r="N28" i="107"/>
  <c r="O28" i="107"/>
  <c r="R28" i="107"/>
  <c r="S28" i="107"/>
  <c r="L29" i="107"/>
  <c r="P29" i="107" s="1"/>
  <c r="M29" i="107"/>
  <c r="N29" i="107"/>
  <c r="O29" i="107"/>
  <c r="Q29" i="107"/>
  <c r="R29" i="107"/>
  <c r="S29" i="107"/>
  <c r="L30" i="107"/>
  <c r="P30" i="107" s="1"/>
  <c r="M30" i="107"/>
  <c r="Q30" i="107" s="1"/>
  <c r="N30" i="107"/>
  <c r="O30" i="107"/>
  <c r="R30" i="107"/>
  <c r="S30" i="107"/>
  <c r="L31" i="107"/>
  <c r="P31" i="107" s="1"/>
  <c r="M31" i="107"/>
  <c r="N31" i="107"/>
  <c r="O31" i="107"/>
  <c r="Q31" i="107"/>
  <c r="R31" i="107"/>
  <c r="S31" i="107"/>
  <c r="L32" i="107"/>
  <c r="P32" i="107" s="1"/>
  <c r="M32" i="107"/>
  <c r="Q32" i="107" s="1"/>
  <c r="N32" i="107"/>
  <c r="O32" i="107"/>
  <c r="R32" i="107"/>
  <c r="S32" i="107"/>
  <c r="L33" i="107"/>
  <c r="P33" i="107" s="1"/>
  <c r="M33" i="107"/>
  <c r="N33" i="107"/>
  <c r="O33" i="107"/>
  <c r="Q33" i="107"/>
  <c r="R33" i="107"/>
  <c r="S33" i="107"/>
  <c r="L34" i="107"/>
  <c r="P34" i="107" s="1"/>
  <c r="M34" i="107"/>
  <c r="Q34" i="107" s="1"/>
  <c r="N34" i="107"/>
  <c r="O34" i="107"/>
  <c r="R34" i="107"/>
  <c r="S34" i="107"/>
  <c r="L35" i="107"/>
  <c r="P35" i="107" s="1"/>
  <c r="M35" i="107"/>
  <c r="N35" i="107"/>
  <c r="O35" i="107"/>
  <c r="Q35" i="107"/>
  <c r="R35" i="107"/>
  <c r="S35" i="107"/>
  <c r="L36" i="107"/>
  <c r="P36" i="107" s="1"/>
  <c r="M36" i="107"/>
  <c r="Q36" i="107" s="1"/>
  <c r="N36" i="107"/>
  <c r="O36" i="107"/>
  <c r="R36" i="107"/>
  <c r="S36" i="107"/>
  <c r="L37" i="107"/>
  <c r="P37" i="107" s="1"/>
  <c r="M37" i="107"/>
  <c r="N37" i="107"/>
  <c r="O37" i="107"/>
  <c r="Q37" i="107"/>
  <c r="R37" i="107"/>
  <c r="S37" i="107"/>
  <c r="L38" i="107"/>
  <c r="P38" i="107" s="1"/>
  <c r="M38" i="107"/>
  <c r="Q38" i="107" s="1"/>
  <c r="N38" i="107"/>
  <c r="O38" i="107"/>
  <c r="R38" i="107"/>
  <c r="S38" i="107"/>
  <c r="L39" i="107"/>
  <c r="P39" i="107" s="1"/>
  <c r="M39" i="107"/>
  <c r="N39" i="107"/>
  <c r="O39" i="107"/>
  <c r="Q39" i="107"/>
  <c r="R39" i="107"/>
  <c r="S39" i="107"/>
  <c r="L40" i="107"/>
  <c r="P40" i="107" s="1"/>
  <c r="M40" i="107"/>
  <c r="Q40" i="107" s="1"/>
  <c r="N40" i="107"/>
  <c r="O40" i="107"/>
  <c r="R40" i="107"/>
  <c r="S40" i="107"/>
  <c r="L41" i="107"/>
  <c r="P41" i="107" s="1"/>
  <c r="M41" i="107"/>
  <c r="N41" i="107"/>
  <c r="O41" i="107"/>
  <c r="Q41" i="107"/>
  <c r="R41" i="107"/>
  <c r="S41" i="107"/>
  <c r="L42" i="107"/>
  <c r="P42" i="107" s="1"/>
  <c r="M42" i="107"/>
  <c r="Q42" i="107" s="1"/>
  <c r="N42" i="107"/>
  <c r="O42" i="107"/>
  <c r="R42" i="107"/>
  <c r="S42" i="107"/>
  <c r="L43" i="107"/>
  <c r="P43" i="107" s="1"/>
  <c r="M43" i="107"/>
  <c r="N43" i="107"/>
  <c r="O43" i="107"/>
  <c r="Q43" i="107"/>
  <c r="R43" i="107"/>
  <c r="S43" i="107"/>
  <c r="L44" i="107"/>
  <c r="P44" i="107" s="1"/>
  <c r="M44" i="107"/>
  <c r="Q44" i="107" s="1"/>
  <c r="N44" i="107"/>
  <c r="R44" i="107" s="1"/>
  <c r="O44" i="107"/>
  <c r="S44" i="107"/>
  <c r="L45" i="107"/>
  <c r="P45" i="107" s="1"/>
  <c r="M45" i="107"/>
  <c r="Q45" i="107" s="1"/>
  <c r="N45" i="107"/>
  <c r="R45" i="107" s="1"/>
  <c r="O45" i="107"/>
  <c r="S45" i="107"/>
  <c r="L46" i="107"/>
  <c r="P46" i="107" s="1"/>
  <c r="M46" i="107"/>
  <c r="N46" i="107"/>
  <c r="R46" i="107" s="1"/>
  <c r="O46" i="107"/>
  <c r="S46" i="107" s="1"/>
  <c r="Q46" i="107"/>
  <c r="L47" i="107"/>
  <c r="P47" i="107" s="1"/>
  <c r="M47" i="107"/>
  <c r="N47" i="107"/>
  <c r="R47" i="107" s="1"/>
  <c r="O47" i="107"/>
  <c r="S47" i="107" s="1"/>
  <c r="Q47" i="107"/>
  <c r="L48" i="107"/>
  <c r="P48" i="107" s="1"/>
  <c r="M48" i="107"/>
  <c r="Q48" i="107" s="1"/>
  <c r="N48" i="107"/>
  <c r="R48" i="107" s="1"/>
  <c r="O48" i="107"/>
  <c r="S48" i="107"/>
  <c r="L49" i="107"/>
  <c r="P49" i="107" s="1"/>
  <c r="M49" i="107"/>
  <c r="N49" i="107"/>
  <c r="O49" i="107"/>
  <c r="Q49" i="107"/>
  <c r="R49" i="107"/>
  <c r="S49" i="107"/>
  <c r="L50" i="107"/>
  <c r="P50" i="107" s="1"/>
  <c r="M50" i="107"/>
  <c r="N50" i="107"/>
  <c r="R50" i="107" s="1"/>
  <c r="O50" i="107"/>
  <c r="Q50" i="107"/>
  <c r="S50" i="107"/>
  <c r="O13" i="107"/>
  <c r="S13" i="107" s="1"/>
  <c r="N13" i="107"/>
  <c r="R13" i="107" s="1"/>
  <c r="M13" i="107"/>
  <c r="Q13" i="107" s="1"/>
  <c r="L13" i="107"/>
  <c r="P13" i="107" s="1"/>
  <c r="L14" i="162"/>
  <c r="M14" i="162"/>
  <c r="N14" i="162"/>
  <c r="R14" i="162" s="1"/>
  <c r="O14" i="162"/>
  <c r="S14" i="162" s="1"/>
  <c r="P14" i="162"/>
  <c r="Q14" i="162"/>
  <c r="L15" i="162"/>
  <c r="M15" i="162"/>
  <c r="Q15" i="162" s="1"/>
  <c r="N15" i="162"/>
  <c r="O15" i="162"/>
  <c r="S15" i="162" s="1"/>
  <c r="P15" i="162"/>
  <c r="R15" i="162"/>
  <c r="L16" i="162"/>
  <c r="M16" i="162"/>
  <c r="N16" i="162"/>
  <c r="R16" i="162" s="1"/>
  <c r="O16" i="162"/>
  <c r="S16" i="162" s="1"/>
  <c r="P16" i="162"/>
  <c r="Q16" i="162"/>
  <c r="L17" i="162"/>
  <c r="M17" i="162"/>
  <c r="Q17" i="162" s="1"/>
  <c r="N17" i="162"/>
  <c r="O17" i="162"/>
  <c r="S17" i="162" s="1"/>
  <c r="P17" i="162"/>
  <c r="R17" i="162"/>
  <c r="L18" i="162"/>
  <c r="M18" i="162"/>
  <c r="N18" i="162"/>
  <c r="R18" i="162" s="1"/>
  <c r="O18" i="162"/>
  <c r="S18" i="162" s="1"/>
  <c r="P18" i="162"/>
  <c r="Q18" i="162"/>
  <c r="L19" i="162"/>
  <c r="M19" i="162"/>
  <c r="Q19" i="162" s="1"/>
  <c r="N19" i="162"/>
  <c r="O19" i="162"/>
  <c r="S19" i="162" s="1"/>
  <c r="P19" i="162"/>
  <c r="R19" i="162"/>
  <c r="L20" i="162"/>
  <c r="M20" i="162"/>
  <c r="N20" i="162"/>
  <c r="R20" i="162" s="1"/>
  <c r="O20" i="162"/>
  <c r="S20" i="162" s="1"/>
  <c r="P20" i="162"/>
  <c r="Q20" i="162"/>
  <c r="L21" i="162"/>
  <c r="M21" i="162"/>
  <c r="Q21" i="162" s="1"/>
  <c r="N21" i="162"/>
  <c r="O21" i="162"/>
  <c r="S21" i="162" s="1"/>
  <c r="P21" i="162"/>
  <c r="R21" i="162"/>
  <c r="L22" i="162"/>
  <c r="M22" i="162"/>
  <c r="N22" i="162"/>
  <c r="R22" i="162" s="1"/>
  <c r="O22" i="162"/>
  <c r="S22" i="162" s="1"/>
  <c r="P22" i="162"/>
  <c r="Q22" i="162"/>
  <c r="L23" i="162"/>
  <c r="M23" i="162"/>
  <c r="Q23" i="162" s="1"/>
  <c r="N23" i="162"/>
  <c r="O23" i="162"/>
  <c r="S23" i="162" s="1"/>
  <c r="P23" i="162"/>
  <c r="R23" i="162"/>
  <c r="L24" i="162"/>
  <c r="P24" i="162" s="1"/>
  <c r="M24" i="162"/>
  <c r="N24" i="162"/>
  <c r="O24" i="162"/>
  <c r="S24" i="162" s="1"/>
  <c r="Q24" i="162"/>
  <c r="R24" i="162"/>
  <c r="L25" i="162"/>
  <c r="M25" i="162"/>
  <c r="N25" i="162"/>
  <c r="R25" i="162" s="1"/>
  <c r="O25" i="162"/>
  <c r="P25" i="162"/>
  <c r="Q25" i="162"/>
  <c r="S25" i="162"/>
  <c r="L26" i="162"/>
  <c r="M26" i="162"/>
  <c r="N26" i="162"/>
  <c r="O26" i="162"/>
  <c r="S26" i="162" s="1"/>
  <c r="P26" i="162"/>
  <c r="Q26" i="162"/>
  <c r="R26" i="162"/>
  <c r="L27" i="162"/>
  <c r="M27" i="162"/>
  <c r="N27" i="162"/>
  <c r="R27" i="162" s="1"/>
  <c r="O27" i="162"/>
  <c r="P27" i="162"/>
  <c r="Q27" i="162"/>
  <c r="S27" i="162"/>
  <c r="L28" i="162"/>
  <c r="M28" i="162"/>
  <c r="N28" i="162"/>
  <c r="O28" i="162"/>
  <c r="S28" i="162" s="1"/>
  <c r="P28" i="162"/>
  <c r="Q28" i="162"/>
  <c r="R28" i="162"/>
  <c r="L29" i="162"/>
  <c r="M29" i="162"/>
  <c r="N29" i="162"/>
  <c r="R29" i="162" s="1"/>
  <c r="O29" i="162"/>
  <c r="P29" i="162"/>
  <c r="Q29" i="162"/>
  <c r="S29" i="162"/>
  <c r="L30" i="162"/>
  <c r="M30" i="162"/>
  <c r="N30" i="162"/>
  <c r="O30" i="162"/>
  <c r="S30" i="162" s="1"/>
  <c r="P30" i="162"/>
  <c r="Q30" i="162"/>
  <c r="R30" i="162"/>
  <c r="L31" i="162"/>
  <c r="M31" i="162"/>
  <c r="N31" i="162"/>
  <c r="R31" i="162" s="1"/>
  <c r="O31" i="162"/>
  <c r="P31" i="162"/>
  <c r="Q31" i="162"/>
  <c r="S31" i="162"/>
  <c r="L32" i="162"/>
  <c r="M32" i="162"/>
  <c r="N32" i="162"/>
  <c r="O32" i="162"/>
  <c r="S32" i="162" s="1"/>
  <c r="P32" i="162"/>
  <c r="Q32" i="162"/>
  <c r="R32" i="162"/>
  <c r="L33" i="162"/>
  <c r="M33" i="162"/>
  <c r="N33" i="162"/>
  <c r="R33" i="162" s="1"/>
  <c r="O33" i="162"/>
  <c r="P33" i="162"/>
  <c r="Q33" i="162"/>
  <c r="S33" i="162"/>
  <c r="L34" i="162"/>
  <c r="P34" i="162" s="1"/>
  <c r="M34" i="162"/>
  <c r="N34" i="162"/>
  <c r="O34" i="162"/>
  <c r="Q34" i="162"/>
  <c r="R34" i="162"/>
  <c r="S34" i="162"/>
  <c r="L35" i="162"/>
  <c r="P35" i="162" s="1"/>
  <c r="M35" i="162"/>
  <c r="N35" i="162"/>
  <c r="R35" i="162" s="1"/>
  <c r="O35" i="162"/>
  <c r="Q35" i="162"/>
  <c r="S35" i="162"/>
  <c r="L36" i="162"/>
  <c r="P36" i="162" s="1"/>
  <c r="M36" i="162"/>
  <c r="Q36" i="162" s="1"/>
  <c r="N36" i="162"/>
  <c r="R36" i="162" s="1"/>
  <c r="O36" i="162"/>
  <c r="S36" i="162"/>
  <c r="L37" i="162"/>
  <c r="P37" i="162" s="1"/>
  <c r="M37" i="162"/>
  <c r="Q37" i="162" s="1"/>
  <c r="N37" i="162"/>
  <c r="R37" i="162" s="1"/>
  <c r="O37" i="162"/>
  <c r="S37" i="162"/>
  <c r="L38" i="162"/>
  <c r="M38" i="162"/>
  <c r="Q38" i="162" s="1"/>
  <c r="N38" i="162"/>
  <c r="R38" i="162" s="1"/>
  <c r="O38" i="162"/>
  <c r="S38" i="162" s="1"/>
  <c r="P38" i="162"/>
  <c r="L39" i="162"/>
  <c r="M39" i="162"/>
  <c r="Q39" i="162" s="1"/>
  <c r="N39" i="162"/>
  <c r="R39" i="162" s="1"/>
  <c r="O39" i="162"/>
  <c r="S39" i="162" s="1"/>
  <c r="P39" i="162"/>
  <c r="L40" i="162"/>
  <c r="M40" i="162"/>
  <c r="Q40" i="162" s="1"/>
  <c r="N40" i="162"/>
  <c r="R40" i="162" s="1"/>
  <c r="O40" i="162"/>
  <c r="P40" i="162"/>
  <c r="S40" i="162"/>
  <c r="O13" i="162"/>
  <c r="S13" i="162" s="1"/>
  <c r="N13" i="162"/>
  <c r="R13" i="162" s="1"/>
  <c r="M13" i="162"/>
  <c r="Q13" i="162" s="1"/>
  <c r="L13" i="162"/>
  <c r="P13" i="162" s="1"/>
  <c r="L14" i="161"/>
  <c r="P14" i="161" s="1"/>
  <c r="M14" i="161"/>
  <c r="Q14" i="161" s="1"/>
  <c r="N14" i="161"/>
  <c r="R14" i="161" s="1"/>
  <c r="O14" i="161"/>
  <c r="S14" i="161"/>
  <c r="L15" i="161"/>
  <c r="M15" i="161"/>
  <c r="Q15" i="161" s="1"/>
  <c r="N15" i="161"/>
  <c r="R15" i="161" s="1"/>
  <c r="O15" i="161"/>
  <c r="S15" i="161" s="1"/>
  <c r="P15" i="161"/>
  <c r="L16" i="161"/>
  <c r="P16" i="161" s="1"/>
  <c r="M16" i="161"/>
  <c r="Q16" i="161" s="1"/>
  <c r="N16" i="161"/>
  <c r="R16" i="161" s="1"/>
  <c r="O16" i="161"/>
  <c r="S16" i="161" s="1"/>
  <c r="L17" i="161"/>
  <c r="M17" i="161"/>
  <c r="Q17" i="161" s="1"/>
  <c r="N17" i="161"/>
  <c r="R17" i="161" s="1"/>
  <c r="O17" i="161"/>
  <c r="S17" i="161" s="1"/>
  <c r="P17" i="161"/>
  <c r="L18" i="161"/>
  <c r="P18" i="161" s="1"/>
  <c r="M18" i="161"/>
  <c r="Q18" i="161" s="1"/>
  <c r="N18" i="161"/>
  <c r="R18" i="161" s="1"/>
  <c r="O18" i="161"/>
  <c r="S18" i="161" s="1"/>
  <c r="L19" i="161"/>
  <c r="M19" i="161"/>
  <c r="Q19" i="161" s="1"/>
  <c r="N19" i="161"/>
  <c r="R19" i="161" s="1"/>
  <c r="O19" i="161"/>
  <c r="S19" i="161" s="1"/>
  <c r="P19" i="161"/>
  <c r="L20" i="161"/>
  <c r="P20" i="161" s="1"/>
  <c r="M20" i="161"/>
  <c r="Q20" i="161" s="1"/>
  <c r="N20" i="161"/>
  <c r="R20" i="161" s="1"/>
  <c r="O20" i="161"/>
  <c r="S20" i="161" s="1"/>
  <c r="L21" i="161"/>
  <c r="M21" i="161"/>
  <c r="Q21" i="161" s="1"/>
  <c r="N21" i="161"/>
  <c r="R21" i="161" s="1"/>
  <c r="O21" i="161"/>
  <c r="S21" i="161" s="1"/>
  <c r="P21" i="161"/>
  <c r="L22" i="161"/>
  <c r="P22" i="161" s="1"/>
  <c r="M22" i="161"/>
  <c r="Q22" i="161" s="1"/>
  <c r="N22" i="161"/>
  <c r="R22" i="161" s="1"/>
  <c r="O22" i="161"/>
  <c r="S22" i="161" s="1"/>
  <c r="L23" i="161"/>
  <c r="M23" i="161"/>
  <c r="Q23" i="161" s="1"/>
  <c r="N23" i="161"/>
  <c r="R23" i="161" s="1"/>
  <c r="O23" i="161"/>
  <c r="S23" i="161" s="1"/>
  <c r="P23" i="161"/>
  <c r="L24" i="161"/>
  <c r="P24" i="161" s="1"/>
  <c r="M24" i="161"/>
  <c r="Q24" i="161" s="1"/>
  <c r="N24" i="161"/>
  <c r="R24" i="161" s="1"/>
  <c r="O24" i="161"/>
  <c r="S24" i="161" s="1"/>
  <c r="L25" i="161"/>
  <c r="M25" i="161"/>
  <c r="Q25" i="161" s="1"/>
  <c r="N25" i="161"/>
  <c r="R25" i="161" s="1"/>
  <c r="O25" i="161"/>
  <c r="S25" i="161" s="1"/>
  <c r="P25" i="161"/>
  <c r="L26" i="161"/>
  <c r="P26" i="161" s="1"/>
  <c r="M26" i="161"/>
  <c r="Q26" i="161" s="1"/>
  <c r="N26" i="161"/>
  <c r="R26" i="161" s="1"/>
  <c r="O26" i="161"/>
  <c r="S26" i="161" s="1"/>
  <c r="L27" i="161"/>
  <c r="P27" i="161" s="1"/>
  <c r="M27" i="161"/>
  <c r="N27" i="161"/>
  <c r="R27" i="161" s="1"/>
  <c r="O27" i="161"/>
  <c r="S27" i="161" s="1"/>
  <c r="Q27" i="161"/>
  <c r="L28" i="161"/>
  <c r="M28" i="161"/>
  <c r="Q28" i="161" s="1"/>
  <c r="N28" i="161"/>
  <c r="R28" i="161" s="1"/>
  <c r="O28" i="161"/>
  <c r="S28" i="161" s="1"/>
  <c r="P28" i="161"/>
  <c r="L29" i="161"/>
  <c r="M29" i="161"/>
  <c r="Q29" i="161" s="1"/>
  <c r="N29" i="161"/>
  <c r="O29" i="161"/>
  <c r="S29" i="161" s="1"/>
  <c r="P29" i="161"/>
  <c r="R29" i="161"/>
  <c r="L30" i="161"/>
  <c r="M30" i="161"/>
  <c r="N30" i="161"/>
  <c r="R30" i="161" s="1"/>
  <c r="O30" i="161"/>
  <c r="S30" i="161" s="1"/>
  <c r="P30" i="161"/>
  <c r="Q30" i="161"/>
  <c r="L31" i="161"/>
  <c r="M31" i="161"/>
  <c r="Q31" i="161" s="1"/>
  <c r="N31" i="161"/>
  <c r="O31" i="161"/>
  <c r="S31" i="161" s="1"/>
  <c r="P31" i="161"/>
  <c r="R31" i="161"/>
  <c r="L32" i="161"/>
  <c r="M32" i="161"/>
  <c r="N32" i="161"/>
  <c r="R32" i="161" s="1"/>
  <c r="O32" i="161"/>
  <c r="S32" i="161" s="1"/>
  <c r="P32" i="161"/>
  <c r="Q32" i="161"/>
  <c r="L33" i="161"/>
  <c r="M33" i="161"/>
  <c r="N33" i="161"/>
  <c r="R33" i="161" s="1"/>
  <c r="O33" i="161"/>
  <c r="P33" i="161"/>
  <c r="Q33" i="161"/>
  <c r="S33" i="161"/>
  <c r="L34" i="161"/>
  <c r="M34" i="161"/>
  <c r="Q34" i="161" s="1"/>
  <c r="N34" i="161"/>
  <c r="R34" i="161" s="1"/>
  <c r="O34" i="161"/>
  <c r="P34" i="161"/>
  <c r="S34" i="161"/>
  <c r="L35" i="161"/>
  <c r="P35" i="161" s="1"/>
  <c r="M35" i="161"/>
  <c r="N35" i="161"/>
  <c r="R35" i="161" s="1"/>
  <c r="O35" i="161"/>
  <c r="Q35" i="161"/>
  <c r="S35" i="161"/>
  <c r="L36" i="161"/>
  <c r="P36" i="161" s="1"/>
  <c r="M36" i="161"/>
  <c r="Q36" i="161" s="1"/>
  <c r="N36" i="161"/>
  <c r="R36" i="161" s="1"/>
  <c r="O36" i="161"/>
  <c r="S36" i="161"/>
  <c r="O13" i="161"/>
  <c r="S13" i="161" s="1"/>
  <c r="N13" i="161"/>
  <c r="R13" i="161" s="1"/>
  <c r="M13" i="161"/>
  <c r="Q13" i="161" s="1"/>
  <c r="L13" i="161"/>
  <c r="P13" i="161" s="1"/>
  <c r="L14" i="160" l="1"/>
  <c r="M14" i="160"/>
  <c r="N14" i="160"/>
  <c r="O14" i="160"/>
  <c r="P14" i="160"/>
  <c r="Q14" i="160"/>
  <c r="R14" i="160"/>
  <c r="S14" i="160"/>
  <c r="L15" i="160"/>
  <c r="M15" i="160"/>
  <c r="N15" i="160"/>
  <c r="O15" i="160"/>
  <c r="P15" i="160"/>
  <c r="Q15" i="160"/>
  <c r="R15" i="160"/>
  <c r="S15" i="160"/>
  <c r="L16" i="160"/>
  <c r="M16" i="160"/>
  <c r="N16" i="160"/>
  <c r="O16" i="160"/>
  <c r="P16" i="160"/>
  <c r="Q16" i="160"/>
  <c r="R16" i="160"/>
  <c r="S16" i="160"/>
  <c r="L17" i="160"/>
  <c r="M17" i="160"/>
  <c r="N17" i="160"/>
  <c r="O17" i="160"/>
  <c r="P17" i="160"/>
  <c r="Q17" i="160"/>
  <c r="R17" i="160"/>
  <c r="S17" i="160"/>
  <c r="L18" i="160"/>
  <c r="M18" i="160"/>
  <c r="N18" i="160"/>
  <c r="O18" i="160"/>
  <c r="P18" i="160"/>
  <c r="Q18" i="160"/>
  <c r="R18" i="160"/>
  <c r="S18" i="160"/>
  <c r="L19" i="160"/>
  <c r="M19" i="160"/>
  <c r="N19" i="160"/>
  <c r="O19" i="160"/>
  <c r="P19" i="160"/>
  <c r="Q19" i="160"/>
  <c r="R19" i="160"/>
  <c r="S19" i="160"/>
  <c r="L20" i="160"/>
  <c r="M20" i="160"/>
  <c r="N20" i="160"/>
  <c r="O20" i="160"/>
  <c r="P20" i="160"/>
  <c r="Q20" i="160"/>
  <c r="R20" i="160"/>
  <c r="S20" i="160"/>
  <c r="L21" i="160"/>
  <c r="M21" i="160"/>
  <c r="N21" i="160"/>
  <c r="O21" i="160"/>
  <c r="P21" i="160"/>
  <c r="Q21" i="160"/>
  <c r="R21" i="160"/>
  <c r="S21" i="160"/>
  <c r="L22" i="160"/>
  <c r="M22" i="160"/>
  <c r="N22" i="160"/>
  <c r="O22" i="160"/>
  <c r="P22" i="160"/>
  <c r="Q22" i="160"/>
  <c r="R22" i="160"/>
  <c r="S22" i="160"/>
  <c r="L23" i="160"/>
  <c r="M23" i="160"/>
  <c r="N23" i="160"/>
  <c r="O23" i="160"/>
  <c r="P23" i="160"/>
  <c r="Q23" i="160"/>
  <c r="R23" i="160"/>
  <c r="S23" i="160"/>
  <c r="L24" i="160"/>
  <c r="M24" i="160"/>
  <c r="N24" i="160"/>
  <c r="O24" i="160"/>
  <c r="P24" i="160"/>
  <c r="Q24" i="160"/>
  <c r="R24" i="160"/>
  <c r="S24" i="160"/>
  <c r="L25" i="160"/>
  <c r="M25" i="160"/>
  <c r="N25" i="160"/>
  <c r="O25" i="160"/>
  <c r="P25" i="160"/>
  <c r="Q25" i="160"/>
  <c r="R25" i="160"/>
  <c r="S25" i="160"/>
  <c r="L26" i="160"/>
  <c r="M26" i="160"/>
  <c r="N26" i="160"/>
  <c r="O26" i="160"/>
  <c r="P26" i="160"/>
  <c r="Q26" i="160"/>
  <c r="R26" i="160"/>
  <c r="S26" i="160"/>
  <c r="L27" i="160"/>
  <c r="M27" i="160"/>
  <c r="N27" i="160"/>
  <c r="O27" i="160"/>
  <c r="P27" i="160"/>
  <c r="Q27" i="160"/>
  <c r="R27" i="160"/>
  <c r="S27" i="160"/>
  <c r="L28" i="160"/>
  <c r="M28" i="160"/>
  <c r="N28" i="160"/>
  <c r="O28" i="160"/>
  <c r="P28" i="160"/>
  <c r="Q28" i="160"/>
  <c r="R28" i="160"/>
  <c r="S28" i="160"/>
  <c r="L29" i="160"/>
  <c r="M29" i="160"/>
  <c r="N29" i="160"/>
  <c r="O29" i="160"/>
  <c r="P29" i="160"/>
  <c r="Q29" i="160"/>
  <c r="R29" i="160"/>
  <c r="S29" i="160"/>
  <c r="L30" i="160"/>
  <c r="M30" i="160"/>
  <c r="N30" i="160"/>
  <c r="O30" i="160"/>
  <c r="P30" i="160"/>
  <c r="Q30" i="160"/>
  <c r="R30" i="160"/>
  <c r="S30" i="160"/>
  <c r="L31" i="160"/>
  <c r="M31" i="160"/>
  <c r="N31" i="160"/>
  <c r="O31" i="160"/>
  <c r="P31" i="160"/>
  <c r="Q31" i="160"/>
  <c r="R31" i="160"/>
  <c r="S31" i="160"/>
  <c r="L32" i="160"/>
  <c r="M32" i="160"/>
  <c r="N32" i="160"/>
  <c r="O32" i="160"/>
  <c r="P32" i="160"/>
  <c r="Q32" i="160"/>
  <c r="R32" i="160"/>
  <c r="S32" i="160"/>
  <c r="L33" i="160"/>
  <c r="M33" i="160"/>
  <c r="N33" i="160"/>
  <c r="O33" i="160"/>
  <c r="P33" i="160"/>
  <c r="Q33" i="160"/>
  <c r="R33" i="160"/>
  <c r="S33" i="160"/>
  <c r="L34" i="160"/>
  <c r="M34" i="160"/>
  <c r="N34" i="160"/>
  <c r="O34" i="160"/>
  <c r="P34" i="160"/>
  <c r="Q34" i="160"/>
  <c r="R34" i="160"/>
  <c r="S34" i="160"/>
  <c r="L35" i="160"/>
  <c r="M35" i="160"/>
  <c r="N35" i="160"/>
  <c r="O35" i="160"/>
  <c r="P35" i="160"/>
  <c r="Q35" i="160"/>
  <c r="R35" i="160"/>
  <c r="S35" i="160"/>
  <c r="L36" i="160"/>
  <c r="M36" i="160"/>
  <c r="N36" i="160"/>
  <c r="O36" i="160"/>
  <c r="P36" i="160"/>
  <c r="Q36" i="160"/>
  <c r="R36" i="160"/>
  <c r="S36" i="160"/>
  <c r="L37" i="160"/>
  <c r="M37" i="160"/>
  <c r="N37" i="160"/>
  <c r="O37" i="160"/>
  <c r="P37" i="160"/>
  <c r="Q37" i="160"/>
  <c r="R37" i="160"/>
  <c r="S37" i="160"/>
  <c r="L38" i="160"/>
  <c r="M38" i="160"/>
  <c r="N38" i="160"/>
  <c r="O38" i="160"/>
  <c r="P38" i="160"/>
  <c r="Q38" i="160"/>
  <c r="R38" i="160"/>
  <c r="S38" i="160"/>
  <c r="L39" i="160"/>
  <c r="M39" i="160"/>
  <c r="N39" i="160"/>
  <c r="O39" i="160"/>
  <c r="P39" i="160"/>
  <c r="Q39" i="160"/>
  <c r="R39" i="160"/>
  <c r="S39" i="160"/>
  <c r="O13" i="160"/>
  <c r="S13" i="160" s="1"/>
  <c r="N13" i="160"/>
  <c r="R13" i="160" s="1"/>
  <c r="M13" i="160"/>
  <c r="Q13" i="160" s="1"/>
  <c r="L13" i="160"/>
  <c r="P13" i="160" s="1"/>
  <c r="L14" i="159"/>
  <c r="P14" i="159" s="1"/>
  <c r="M14" i="159"/>
  <c r="Q14" i="159" s="1"/>
  <c r="N14" i="159"/>
  <c r="R14" i="159" s="1"/>
  <c r="O14" i="159"/>
  <c r="S14" i="159" s="1"/>
  <c r="L15" i="159"/>
  <c r="P15" i="159" s="1"/>
  <c r="M15" i="159"/>
  <c r="Q15" i="159" s="1"/>
  <c r="N15" i="159"/>
  <c r="R15" i="159" s="1"/>
  <c r="O15" i="159"/>
  <c r="S15" i="159" s="1"/>
  <c r="L16" i="159"/>
  <c r="P16" i="159" s="1"/>
  <c r="M16" i="159"/>
  <c r="Q16" i="159" s="1"/>
  <c r="N16" i="159"/>
  <c r="R16" i="159" s="1"/>
  <c r="O16" i="159"/>
  <c r="S16" i="159" s="1"/>
  <c r="L17" i="159"/>
  <c r="P17" i="159" s="1"/>
  <c r="M17" i="159"/>
  <c r="Q17" i="159" s="1"/>
  <c r="N17" i="159"/>
  <c r="R17" i="159" s="1"/>
  <c r="O17" i="159"/>
  <c r="S17" i="159" s="1"/>
  <c r="L18" i="159"/>
  <c r="P18" i="159" s="1"/>
  <c r="M18" i="159"/>
  <c r="Q18" i="159" s="1"/>
  <c r="N18" i="159"/>
  <c r="R18" i="159" s="1"/>
  <c r="O18" i="159"/>
  <c r="S18" i="159" s="1"/>
  <c r="L19" i="159"/>
  <c r="P19" i="159" s="1"/>
  <c r="M19" i="159"/>
  <c r="Q19" i="159" s="1"/>
  <c r="N19" i="159"/>
  <c r="R19" i="159" s="1"/>
  <c r="O19" i="159"/>
  <c r="S19" i="159" s="1"/>
  <c r="L20" i="159"/>
  <c r="P20" i="159" s="1"/>
  <c r="M20" i="159"/>
  <c r="Q20" i="159" s="1"/>
  <c r="N20" i="159"/>
  <c r="R20" i="159" s="1"/>
  <c r="O20" i="159"/>
  <c r="S20" i="159" s="1"/>
  <c r="L21" i="159"/>
  <c r="P21" i="159" s="1"/>
  <c r="M21" i="159"/>
  <c r="Q21" i="159" s="1"/>
  <c r="N21" i="159"/>
  <c r="R21" i="159" s="1"/>
  <c r="O21" i="159"/>
  <c r="S21" i="159" s="1"/>
  <c r="L22" i="159"/>
  <c r="P22" i="159" s="1"/>
  <c r="M22" i="159"/>
  <c r="Q22" i="159" s="1"/>
  <c r="N22" i="159"/>
  <c r="R22" i="159" s="1"/>
  <c r="O22" i="159"/>
  <c r="S22" i="159" s="1"/>
  <c r="L23" i="159"/>
  <c r="P23" i="159" s="1"/>
  <c r="M23" i="159"/>
  <c r="Q23" i="159" s="1"/>
  <c r="N23" i="159"/>
  <c r="R23" i="159" s="1"/>
  <c r="O23" i="159"/>
  <c r="S23" i="159" s="1"/>
  <c r="L24" i="159"/>
  <c r="P24" i="159" s="1"/>
  <c r="M24" i="159"/>
  <c r="Q24" i="159" s="1"/>
  <c r="N24" i="159"/>
  <c r="R24" i="159" s="1"/>
  <c r="O24" i="159"/>
  <c r="S24" i="159" s="1"/>
  <c r="L25" i="159"/>
  <c r="P25" i="159" s="1"/>
  <c r="M25" i="159"/>
  <c r="Q25" i="159" s="1"/>
  <c r="N25" i="159"/>
  <c r="R25" i="159" s="1"/>
  <c r="O25" i="159"/>
  <c r="S25" i="159" s="1"/>
  <c r="L26" i="159"/>
  <c r="P26" i="159" s="1"/>
  <c r="M26" i="159"/>
  <c r="Q26" i="159" s="1"/>
  <c r="N26" i="159"/>
  <c r="R26" i="159" s="1"/>
  <c r="O26" i="159"/>
  <c r="S26" i="159" s="1"/>
  <c r="L27" i="159"/>
  <c r="P27" i="159" s="1"/>
  <c r="M27" i="159"/>
  <c r="Q27" i="159" s="1"/>
  <c r="N27" i="159"/>
  <c r="R27" i="159" s="1"/>
  <c r="O27" i="159"/>
  <c r="S27" i="159" s="1"/>
  <c r="L28" i="159"/>
  <c r="P28" i="159" s="1"/>
  <c r="M28" i="159"/>
  <c r="Q28" i="159" s="1"/>
  <c r="N28" i="159"/>
  <c r="R28" i="159" s="1"/>
  <c r="O28" i="159"/>
  <c r="S28" i="159" s="1"/>
  <c r="L29" i="159"/>
  <c r="P29" i="159" s="1"/>
  <c r="M29" i="159"/>
  <c r="Q29" i="159" s="1"/>
  <c r="N29" i="159"/>
  <c r="R29" i="159" s="1"/>
  <c r="O29" i="159"/>
  <c r="S29" i="159" s="1"/>
  <c r="L30" i="159"/>
  <c r="P30" i="159" s="1"/>
  <c r="M30" i="159"/>
  <c r="Q30" i="159" s="1"/>
  <c r="N30" i="159"/>
  <c r="R30" i="159" s="1"/>
  <c r="O30" i="159"/>
  <c r="S30" i="159" s="1"/>
  <c r="L31" i="159"/>
  <c r="P31" i="159" s="1"/>
  <c r="M31" i="159"/>
  <c r="Q31" i="159" s="1"/>
  <c r="N31" i="159"/>
  <c r="R31" i="159" s="1"/>
  <c r="O31" i="159"/>
  <c r="S31" i="159" s="1"/>
  <c r="L32" i="159"/>
  <c r="P32" i="159" s="1"/>
  <c r="M32" i="159"/>
  <c r="Q32" i="159" s="1"/>
  <c r="N32" i="159"/>
  <c r="R32" i="159" s="1"/>
  <c r="O32" i="159"/>
  <c r="S32" i="159" s="1"/>
  <c r="L33" i="159"/>
  <c r="P33" i="159" s="1"/>
  <c r="M33" i="159"/>
  <c r="Q33" i="159" s="1"/>
  <c r="N33" i="159"/>
  <c r="R33" i="159" s="1"/>
  <c r="O33" i="159"/>
  <c r="S33" i="159" s="1"/>
  <c r="L34" i="159"/>
  <c r="P34" i="159" s="1"/>
  <c r="M34" i="159"/>
  <c r="Q34" i="159" s="1"/>
  <c r="N34" i="159"/>
  <c r="R34" i="159" s="1"/>
  <c r="O34" i="159"/>
  <c r="S34" i="159" s="1"/>
  <c r="L35" i="159"/>
  <c r="P35" i="159" s="1"/>
  <c r="M35" i="159"/>
  <c r="Q35" i="159" s="1"/>
  <c r="N35" i="159"/>
  <c r="R35" i="159" s="1"/>
  <c r="O35" i="159"/>
  <c r="S35" i="159" s="1"/>
  <c r="L36" i="159"/>
  <c r="P36" i="159" s="1"/>
  <c r="M36" i="159"/>
  <c r="Q36" i="159" s="1"/>
  <c r="N36" i="159"/>
  <c r="R36" i="159" s="1"/>
  <c r="O36" i="159"/>
  <c r="S36" i="159" s="1"/>
  <c r="L37" i="159"/>
  <c r="P37" i="159" s="1"/>
  <c r="M37" i="159"/>
  <c r="Q37" i="159" s="1"/>
  <c r="N37" i="159"/>
  <c r="R37" i="159" s="1"/>
  <c r="O37" i="159"/>
  <c r="S37" i="159" s="1"/>
  <c r="L38" i="159"/>
  <c r="P38" i="159" s="1"/>
  <c r="M38" i="159"/>
  <c r="Q38" i="159" s="1"/>
  <c r="N38" i="159"/>
  <c r="R38" i="159" s="1"/>
  <c r="O38" i="159"/>
  <c r="S38" i="159" s="1"/>
  <c r="L39" i="159"/>
  <c r="P39" i="159" s="1"/>
  <c r="M39" i="159"/>
  <c r="Q39" i="159" s="1"/>
  <c r="N39" i="159"/>
  <c r="R39" i="159" s="1"/>
  <c r="O39" i="159"/>
  <c r="S39" i="159" s="1"/>
  <c r="O13" i="159"/>
  <c r="S13" i="159" s="1"/>
  <c r="N13" i="159"/>
  <c r="R13" i="159" s="1"/>
  <c r="M13" i="159"/>
  <c r="Q13" i="159" s="1"/>
  <c r="L13" i="159"/>
  <c r="P13" i="159" s="1"/>
  <c r="L14" i="158"/>
  <c r="M14" i="158"/>
  <c r="N14" i="158"/>
  <c r="O14" i="158"/>
  <c r="P14" i="158"/>
  <c r="Q14" i="158"/>
  <c r="R14" i="158"/>
  <c r="S14" i="158"/>
  <c r="L15" i="158"/>
  <c r="M15" i="158"/>
  <c r="N15" i="158"/>
  <c r="O15" i="158"/>
  <c r="P15" i="158"/>
  <c r="Q15" i="158"/>
  <c r="R15" i="158"/>
  <c r="S15" i="158"/>
  <c r="L16" i="158"/>
  <c r="M16" i="158"/>
  <c r="N16" i="158"/>
  <c r="O16" i="158"/>
  <c r="P16" i="158"/>
  <c r="Q16" i="158"/>
  <c r="R16" i="158"/>
  <c r="S16" i="158"/>
  <c r="L17" i="158"/>
  <c r="M17" i="158"/>
  <c r="N17" i="158"/>
  <c r="O17" i="158"/>
  <c r="P17" i="158"/>
  <c r="Q17" i="158"/>
  <c r="R17" i="158"/>
  <c r="S17" i="158"/>
  <c r="L18" i="158"/>
  <c r="M18" i="158"/>
  <c r="N18" i="158"/>
  <c r="O18" i="158"/>
  <c r="P18" i="158"/>
  <c r="Q18" i="158"/>
  <c r="R18" i="158"/>
  <c r="S18" i="158"/>
  <c r="L19" i="158"/>
  <c r="M19" i="158"/>
  <c r="N19" i="158"/>
  <c r="O19" i="158"/>
  <c r="P19" i="158"/>
  <c r="Q19" i="158"/>
  <c r="R19" i="158"/>
  <c r="S19" i="158"/>
  <c r="L20" i="158"/>
  <c r="M20" i="158"/>
  <c r="N20" i="158"/>
  <c r="O20" i="158"/>
  <c r="P20" i="158"/>
  <c r="Q20" i="158"/>
  <c r="R20" i="158"/>
  <c r="S20" i="158"/>
  <c r="L21" i="158"/>
  <c r="M21" i="158"/>
  <c r="N21" i="158"/>
  <c r="O21" i="158"/>
  <c r="P21" i="158"/>
  <c r="Q21" i="158"/>
  <c r="R21" i="158"/>
  <c r="S21" i="158"/>
  <c r="L22" i="158"/>
  <c r="M22" i="158"/>
  <c r="N22" i="158"/>
  <c r="O22" i="158"/>
  <c r="P22" i="158"/>
  <c r="Q22" i="158"/>
  <c r="R22" i="158"/>
  <c r="S22" i="158"/>
  <c r="L23" i="158"/>
  <c r="M23" i="158"/>
  <c r="N23" i="158"/>
  <c r="O23" i="158"/>
  <c r="P23" i="158"/>
  <c r="Q23" i="158"/>
  <c r="R23" i="158"/>
  <c r="S23" i="158"/>
  <c r="L24" i="158"/>
  <c r="M24" i="158"/>
  <c r="N24" i="158"/>
  <c r="O24" i="158"/>
  <c r="P24" i="158"/>
  <c r="Q24" i="158"/>
  <c r="R24" i="158"/>
  <c r="S24" i="158"/>
  <c r="L25" i="158"/>
  <c r="M25" i="158"/>
  <c r="N25" i="158"/>
  <c r="O25" i="158"/>
  <c r="P25" i="158"/>
  <c r="Q25" i="158"/>
  <c r="R25" i="158"/>
  <c r="S25" i="158"/>
  <c r="L26" i="158"/>
  <c r="M26" i="158"/>
  <c r="N26" i="158"/>
  <c r="O26" i="158"/>
  <c r="P26" i="158"/>
  <c r="Q26" i="158"/>
  <c r="R26" i="158"/>
  <c r="S26" i="158"/>
  <c r="L27" i="158"/>
  <c r="M27" i="158"/>
  <c r="N27" i="158"/>
  <c r="O27" i="158"/>
  <c r="P27" i="158"/>
  <c r="Q27" i="158"/>
  <c r="R27" i="158"/>
  <c r="S27" i="158"/>
  <c r="L28" i="158"/>
  <c r="M28" i="158"/>
  <c r="N28" i="158"/>
  <c r="O28" i="158"/>
  <c r="P28" i="158"/>
  <c r="Q28" i="158"/>
  <c r="R28" i="158"/>
  <c r="S28" i="158"/>
  <c r="L29" i="158"/>
  <c r="M29" i="158"/>
  <c r="N29" i="158"/>
  <c r="O29" i="158"/>
  <c r="P29" i="158"/>
  <c r="Q29" i="158"/>
  <c r="R29" i="158"/>
  <c r="S29" i="158"/>
  <c r="L30" i="158"/>
  <c r="M30" i="158"/>
  <c r="N30" i="158"/>
  <c r="O30" i="158"/>
  <c r="P30" i="158"/>
  <c r="Q30" i="158"/>
  <c r="R30" i="158"/>
  <c r="S30" i="158"/>
  <c r="L31" i="158"/>
  <c r="M31" i="158"/>
  <c r="N31" i="158"/>
  <c r="O31" i="158"/>
  <c r="P31" i="158"/>
  <c r="Q31" i="158"/>
  <c r="R31" i="158"/>
  <c r="S31" i="158"/>
  <c r="L32" i="158"/>
  <c r="M32" i="158"/>
  <c r="N32" i="158"/>
  <c r="O32" i="158"/>
  <c r="P32" i="158"/>
  <c r="Q32" i="158"/>
  <c r="R32" i="158"/>
  <c r="S32" i="158"/>
  <c r="L33" i="158"/>
  <c r="M33" i="158"/>
  <c r="N33" i="158"/>
  <c r="O33" i="158"/>
  <c r="P33" i="158"/>
  <c r="Q33" i="158"/>
  <c r="R33" i="158"/>
  <c r="S33" i="158"/>
  <c r="L34" i="158"/>
  <c r="M34" i="158"/>
  <c r="N34" i="158"/>
  <c r="O34" i="158"/>
  <c r="P34" i="158"/>
  <c r="Q34" i="158"/>
  <c r="R34" i="158"/>
  <c r="S34" i="158"/>
  <c r="L35" i="158"/>
  <c r="M35" i="158"/>
  <c r="N35" i="158"/>
  <c r="O35" i="158"/>
  <c r="P35" i="158"/>
  <c r="Q35" i="158"/>
  <c r="R35" i="158"/>
  <c r="S35" i="158"/>
  <c r="L36" i="158"/>
  <c r="M36" i="158"/>
  <c r="N36" i="158"/>
  <c r="O36" i="158"/>
  <c r="P36" i="158"/>
  <c r="Q36" i="158"/>
  <c r="R36" i="158"/>
  <c r="S36" i="158"/>
  <c r="L37" i="158"/>
  <c r="M37" i="158"/>
  <c r="N37" i="158"/>
  <c r="O37" i="158"/>
  <c r="P37" i="158"/>
  <c r="Q37" i="158"/>
  <c r="R37" i="158"/>
  <c r="S37" i="158"/>
  <c r="L38" i="158"/>
  <c r="M38" i="158"/>
  <c r="N38" i="158"/>
  <c r="O38" i="158"/>
  <c r="P38" i="158"/>
  <c r="Q38" i="158"/>
  <c r="R38" i="158"/>
  <c r="S38" i="158"/>
  <c r="L39" i="158"/>
  <c r="M39" i="158"/>
  <c r="N39" i="158"/>
  <c r="O39" i="158"/>
  <c r="P39" i="158"/>
  <c r="Q39" i="158"/>
  <c r="R39" i="158"/>
  <c r="S39" i="158"/>
  <c r="L14" i="130"/>
  <c r="M14" i="130"/>
  <c r="N14" i="130"/>
  <c r="O14" i="130"/>
  <c r="P14" i="130"/>
  <c r="Q14" i="130"/>
  <c r="R14" i="130"/>
  <c r="S14" i="130"/>
  <c r="L15" i="130"/>
  <c r="M15" i="130"/>
  <c r="N15" i="130"/>
  <c r="O15" i="130"/>
  <c r="P15" i="130"/>
  <c r="Q15" i="130"/>
  <c r="R15" i="130"/>
  <c r="S15" i="130"/>
  <c r="L16" i="130"/>
  <c r="M16" i="130"/>
  <c r="N16" i="130"/>
  <c r="O16" i="130"/>
  <c r="P16" i="130"/>
  <c r="Q16" i="130"/>
  <c r="R16" i="130"/>
  <c r="S16" i="130"/>
  <c r="L17" i="130"/>
  <c r="M17" i="130"/>
  <c r="N17" i="130"/>
  <c r="O17" i="130"/>
  <c r="P17" i="130"/>
  <c r="Q17" i="130"/>
  <c r="R17" i="130"/>
  <c r="S17" i="130"/>
  <c r="L18" i="130"/>
  <c r="M18" i="130"/>
  <c r="N18" i="130"/>
  <c r="O18" i="130"/>
  <c r="P18" i="130"/>
  <c r="Q18" i="130"/>
  <c r="R18" i="130"/>
  <c r="S18" i="130"/>
  <c r="L19" i="130"/>
  <c r="M19" i="130"/>
  <c r="N19" i="130"/>
  <c r="O19" i="130"/>
  <c r="P19" i="130"/>
  <c r="Q19" i="130"/>
  <c r="R19" i="130"/>
  <c r="S19" i="130"/>
  <c r="L20" i="130"/>
  <c r="M20" i="130"/>
  <c r="N20" i="130"/>
  <c r="O20" i="130"/>
  <c r="P20" i="130"/>
  <c r="Q20" i="130"/>
  <c r="R20" i="130"/>
  <c r="S20" i="130"/>
  <c r="L21" i="130"/>
  <c r="M21" i="130"/>
  <c r="N21" i="130"/>
  <c r="O21" i="130"/>
  <c r="P21" i="130"/>
  <c r="Q21" i="130"/>
  <c r="R21" i="130"/>
  <c r="S21" i="130"/>
  <c r="L22" i="130"/>
  <c r="M22" i="130"/>
  <c r="N22" i="130"/>
  <c r="O22" i="130"/>
  <c r="P22" i="130"/>
  <c r="Q22" i="130"/>
  <c r="R22" i="130"/>
  <c r="S22" i="130"/>
  <c r="L23" i="130"/>
  <c r="M23" i="130"/>
  <c r="N23" i="130"/>
  <c r="O23" i="130"/>
  <c r="P23" i="130"/>
  <c r="Q23" i="130"/>
  <c r="R23" i="130"/>
  <c r="S23" i="130"/>
  <c r="L24" i="130"/>
  <c r="M24" i="130"/>
  <c r="N24" i="130"/>
  <c r="O24" i="130"/>
  <c r="P24" i="130"/>
  <c r="Q24" i="130"/>
  <c r="R24" i="130"/>
  <c r="S24" i="130"/>
  <c r="L25" i="130"/>
  <c r="M25" i="130"/>
  <c r="N25" i="130"/>
  <c r="O25" i="130"/>
  <c r="P25" i="130"/>
  <c r="Q25" i="130"/>
  <c r="R25" i="130"/>
  <c r="S25" i="130"/>
  <c r="L26" i="130"/>
  <c r="M26" i="130"/>
  <c r="N26" i="130"/>
  <c r="O26" i="130"/>
  <c r="P26" i="130"/>
  <c r="Q26" i="130"/>
  <c r="R26" i="130"/>
  <c r="S26" i="130"/>
  <c r="L27" i="130"/>
  <c r="M27" i="130"/>
  <c r="N27" i="130"/>
  <c r="O27" i="130"/>
  <c r="P27" i="130"/>
  <c r="Q27" i="130"/>
  <c r="R27" i="130"/>
  <c r="S27" i="130"/>
  <c r="L28" i="130"/>
  <c r="M28" i="130"/>
  <c r="N28" i="130"/>
  <c r="O28" i="130"/>
  <c r="P28" i="130"/>
  <c r="Q28" i="130"/>
  <c r="R28" i="130"/>
  <c r="S28" i="130"/>
  <c r="L29" i="130"/>
  <c r="M29" i="130"/>
  <c r="N29" i="130"/>
  <c r="O29" i="130"/>
  <c r="P29" i="130"/>
  <c r="Q29" i="130"/>
  <c r="R29" i="130"/>
  <c r="S29" i="130"/>
  <c r="L30" i="130"/>
  <c r="M30" i="130"/>
  <c r="N30" i="130"/>
  <c r="O30" i="130"/>
  <c r="P30" i="130"/>
  <c r="Q30" i="130"/>
  <c r="R30" i="130"/>
  <c r="S30" i="130"/>
  <c r="L31" i="130"/>
  <c r="M31" i="130"/>
  <c r="N31" i="130"/>
  <c r="O31" i="130"/>
  <c r="P31" i="130"/>
  <c r="Q31" i="130"/>
  <c r="R31" i="130"/>
  <c r="S31" i="130"/>
  <c r="L32" i="130"/>
  <c r="M32" i="130"/>
  <c r="N32" i="130"/>
  <c r="O32" i="130"/>
  <c r="P32" i="130"/>
  <c r="Q32" i="130"/>
  <c r="R32" i="130"/>
  <c r="S32" i="130"/>
  <c r="L33" i="130"/>
  <c r="M33" i="130"/>
  <c r="N33" i="130"/>
  <c r="O33" i="130"/>
  <c r="P33" i="130"/>
  <c r="Q33" i="130"/>
  <c r="R33" i="130"/>
  <c r="S33" i="130"/>
  <c r="L34" i="130"/>
  <c r="M34" i="130"/>
  <c r="N34" i="130"/>
  <c r="O34" i="130"/>
  <c r="P34" i="130"/>
  <c r="Q34" i="130"/>
  <c r="R34" i="130"/>
  <c r="S34" i="130"/>
  <c r="L35" i="130"/>
  <c r="M35" i="130"/>
  <c r="N35" i="130"/>
  <c r="O35" i="130"/>
  <c r="P35" i="130"/>
  <c r="Q35" i="130"/>
  <c r="R35" i="130"/>
  <c r="S35" i="130"/>
  <c r="L36" i="130"/>
  <c r="M36" i="130"/>
  <c r="N36" i="130"/>
  <c r="O36" i="130"/>
  <c r="P36" i="130"/>
  <c r="Q36" i="130"/>
  <c r="R36" i="130"/>
  <c r="S36" i="130"/>
  <c r="L37" i="130"/>
  <c r="M37" i="130"/>
  <c r="N37" i="130"/>
  <c r="O37" i="130"/>
  <c r="P37" i="130"/>
  <c r="Q37" i="130"/>
  <c r="R37" i="130"/>
  <c r="S37" i="130"/>
  <c r="L38" i="130"/>
  <c r="M38" i="130"/>
  <c r="N38" i="130"/>
  <c r="O38" i="130"/>
  <c r="P38" i="130"/>
  <c r="Q38" i="130"/>
  <c r="R38" i="130"/>
  <c r="S38" i="130"/>
  <c r="L39" i="130"/>
  <c r="M39" i="130"/>
  <c r="N39" i="130"/>
  <c r="O39" i="130"/>
  <c r="P39" i="130"/>
  <c r="Q39" i="130"/>
  <c r="R39" i="130"/>
  <c r="S39" i="130"/>
  <c r="L40" i="130"/>
  <c r="M40" i="130"/>
  <c r="N40" i="130"/>
  <c r="O40" i="130"/>
  <c r="P40" i="130"/>
  <c r="Q40" i="130"/>
  <c r="R40" i="130"/>
  <c r="S40" i="130"/>
  <c r="L41" i="130"/>
  <c r="M41" i="130"/>
  <c r="N41" i="130"/>
  <c r="O41" i="130"/>
  <c r="P41" i="130"/>
  <c r="Q41" i="130"/>
  <c r="R41" i="130"/>
  <c r="S41" i="130"/>
  <c r="L42" i="130"/>
  <c r="M42" i="130"/>
  <c r="N42" i="130"/>
  <c r="O42" i="130"/>
  <c r="P42" i="130"/>
  <c r="Q42" i="130"/>
  <c r="R42" i="130"/>
  <c r="S42" i="130"/>
  <c r="L43" i="130"/>
  <c r="M43" i="130"/>
  <c r="N43" i="130"/>
  <c r="O43" i="130"/>
  <c r="P43" i="130"/>
  <c r="Q43" i="130"/>
  <c r="R43" i="130"/>
  <c r="S43" i="130"/>
  <c r="L44" i="130"/>
  <c r="M44" i="130"/>
  <c r="N44" i="130"/>
  <c r="O44" i="130"/>
  <c r="P44" i="130"/>
  <c r="Q44" i="130"/>
  <c r="R44" i="130"/>
  <c r="S44" i="130"/>
  <c r="O13" i="158"/>
  <c r="S13" i="158" s="1"/>
  <c r="N13" i="158"/>
  <c r="R13" i="158" s="1"/>
  <c r="M13" i="158"/>
  <c r="Q13" i="158" s="1"/>
  <c r="L13" i="158"/>
  <c r="P13" i="158" s="1"/>
  <c r="O13" i="130"/>
  <c r="S13" i="130" s="1"/>
  <c r="N13" i="130"/>
  <c r="R13" i="130" s="1"/>
  <c r="M13" i="130"/>
  <c r="Q13" i="130" s="1"/>
  <c r="L13" i="130"/>
  <c r="P13" i="130" s="1"/>
  <c r="L14" i="129"/>
  <c r="M14" i="129"/>
  <c r="N14" i="129"/>
  <c r="O14" i="129"/>
  <c r="P14" i="129"/>
  <c r="Q14" i="129"/>
  <c r="R14" i="129"/>
  <c r="S14" i="129"/>
  <c r="L15" i="129"/>
  <c r="M15" i="129"/>
  <c r="N15" i="129"/>
  <c r="O15" i="129"/>
  <c r="P15" i="129"/>
  <c r="Q15" i="129"/>
  <c r="R15" i="129"/>
  <c r="S15" i="129"/>
  <c r="L16" i="129"/>
  <c r="M16" i="129"/>
  <c r="N16" i="129"/>
  <c r="O16" i="129"/>
  <c r="P16" i="129"/>
  <c r="Q16" i="129"/>
  <c r="R16" i="129"/>
  <c r="S16" i="129"/>
  <c r="L17" i="129"/>
  <c r="M17" i="129"/>
  <c r="N17" i="129"/>
  <c r="O17" i="129"/>
  <c r="P17" i="129"/>
  <c r="Q17" i="129"/>
  <c r="R17" i="129"/>
  <c r="S17" i="129"/>
  <c r="L18" i="129"/>
  <c r="M18" i="129"/>
  <c r="N18" i="129"/>
  <c r="O18" i="129"/>
  <c r="P18" i="129"/>
  <c r="Q18" i="129"/>
  <c r="R18" i="129"/>
  <c r="S18" i="129"/>
  <c r="L19" i="129"/>
  <c r="M19" i="129"/>
  <c r="N19" i="129"/>
  <c r="O19" i="129"/>
  <c r="P19" i="129"/>
  <c r="Q19" i="129"/>
  <c r="R19" i="129"/>
  <c r="S19" i="129"/>
  <c r="L20" i="129"/>
  <c r="M20" i="129"/>
  <c r="N20" i="129"/>
  <c r="O20" i="129"/>
  <c r="P20" i="129"/>
  <c r="Q20" i="129"/>
  <c r="R20" i="129"/>
  <c r="S20" i="129"/>
  <c r="L21" i="129"/>
  <c r="M21" i="129"/>
  <c r="N21" i="129"/>
  <c r="O21" i="129"/>
  <c r="P21" i="129"/>
  <c r="Q21" i="129"/>
  <c r="R21" i="129"/>
  <c r="S21" i="129"/>
  <c r="L22" i="129"/>
  <c r="M22" i="129"/>
  <c r="N22" i="129"/>
  <c r="O22" i="129"/>
  <c r="P22" i="129"/>
  <c r="Q22" i="129"/>
  <c r="R22" i="129"/>
  <c r="S22" i="129"/>
  <c r="L23" i="129"/>
  <c r="M23" i="129"/>
  <c r="N23" i="129"/>
  <c r="O23" i="129"/>
  <c r="P23" i="129"/>
  <c r="Q23" i="129"/>
  <c r="R23" i="129"/>
  <c r="S23" i="129"/>
  <c r="L24" i="129"/>
  <c r="M24" i="129"/>
  <c r="N24" i="129"/>
  <c r="O24" i="129"/>
  <c r="P24" i="129"/>
  <c r="Q24" i="129"/>
  <c r="R24" i="129"/>
  <c r="S24" i="129"/>
  <c r="L25" i="129"/>
  <c r="M25" i="129"/>
  <c r="N25" i="129"/>
  <c r="O25" i="129"/>
  <c r="P25" i="129"/>
  <c r="Q25" i="129"/>
  <c r="R25" i="129"/>
  <c r="S25" i="129"/>
  <c r="L26" i="129"/>
  <c r="M26" i="129"/>
  <c r="N26" i="129"/>
  <c r="O26" i="129"/>
  <c r="P26" i="129"/>
  <c r="Q26" i="129"/>
  <c r="R26" i="129"/>
  <c r="S26" i="129"/>
  <c r="L27" i="129"/>
  <c r="M27" i="129"/>
  <c r="N27" i="129"/>
  <c r="O27" i="129"/>
  <c r="P27" i="129"/>
  <c r="Q27" i="129"/>
  <c r="R27" i="129"/>
  <c r="S27" i="129"/>
  <c r="L28" i="129"/>
  <c r="M28" i="129"/>
  <c r="N28" i="129"/>
  <c r="O28" i="129"/>
  <c r="P28" i="129"/>
  <c r="Q28" i="129"/>
  <c r="R28" i="129"/>
  <c r="S28" i="129"/>
  <c r="L29" i="129"/>
  <c r="M29" i="129"/>
  <c r="N29" i="129"/>
  <c r="O29" i="129"/>
  <c r="P29" i="129"/>
  <c r="Q29" i="129"/>
  <c r="R29" i="129"/>
  <c r="S29" i="129"/>
  <c r="L30" i="129"/>
  <c r="M30" i="129"/>
  <c r="N30" i="129"/>
  <c r="O30" i="129"/>
  <c r="P30" i="129"/>
  <c r="Q30" i="129"/>
  <c r="R30" i="129"/>
  <c r="S30" i="129"/>
  <c r="L31" i="129"/>
  <c r="M31" i="129"/>
  <c r="N31" i="129"/>
  <c r="O31" i="129"/>
  <c r="P31" i="129"/>
  <c r="Q31" i="129"/>
  <c r="R31" i="129"/>
  <c r="S31" i="129"/>
  <c r="L32" i="129"/>
  <c r="M32" i="129"/>
  <c r="N32" i="129"/>
  <c r="O32" i="129"/>
  <c r="P32" i="129"/>
  <c r="Q32" i="129"/>
  <c r="R32" i="129"/>
  <c r="S32" i="129"/>
  <c r="L33" i="129"/>
  <c r="M33" i="129"/>
  <c r="N33" i="129"/>
  <c r="O33" i="129"/>
  <c r="P33" i="129"/>
  <c r="Q33" i="129"/>
  <c r="R33" i="129"/>
  <c r="S33" i="129"/>
  <c r="L34" i="129"/>
  <c r="M34" i="129"/>
  <c r="N34" i="129"/>
  <c r="O34" i="129"/>
  <c r="P34" i="129"/>
  <c r="Q34" i="129"/>
  <c r="R34" i="129"/>
  <c r="S34" i="129"/>
  <c r="L35" i="129"/>
  <c r="M35" i="129"/>
  <c r="N35" i="129"/>
  <c r="O35" i="129"/>
  <c r="P35" i="129"/>
  <c r="Q35" i="129"/>
  <c r="R35" i="129"/>
  <c r="S35" i="129"/>
  <c r="L36" i="129"/>
  <c r="M36" i="129"/>
  <c r="N36" i="129"/>
  <c r="O36" i="129"/>
  <c r="P36" i="129"/>
  <c r="Q36" i="129"/>
  <c r="R36" i="129"/>
  <c r="S36" i="129"/>
  <c r="L37" i="129"/>
  <c r="M37" i="129"/>
  <c r="N37" i="129"/>
  <c r="O37" i="129"/>
  <c r="P37" i="129"/>
  <c r="Q37" i="129"/>
  <c r="R37" i="129"/>
  <c r="S37" i="129"/>
  <c r="L38" i="129"/>
  <c r="M38" i="129"/>
  <c r="N38" i="129"/>
  <c r="O38" i="129"/>
  <c r="P38" i="129"/>
  <c r="Q38" i="129"/>
  <c r="R38" i="129"/>
  <c r="S38" i="129"/>
  <c r="L39" i="129"/>
  <c r="M39" i="129"/>
  <c r="N39" i="129"/>
  <c r="O39" i="129"/>
  <c r="P39" i="129"/>
  <c r="Q39" i="129"/>
  <c r="R39" i="129"/>
  <c r="S39" i="129"/>
  <c r="L40" i="129"/>
  <c r="M40" i="129"/>
  <c r="N40" i="129"/>
  <c r="O40" i="129"/>
  <c r="P40" i="129"/>
  <c r="Q40" i="129"/>
  <c r="R40" i="129"/>
  <c r="S40" i="129"/>
  <c r="L41" i="129"/>
  <c r="M41" i="129"/>
  <c r="N41" i="129"/>
  <c r="O41" i="129"/>
  <c r="P41" i="129"/>
  <c r="Q41" i="129"/>
  <c r="R41" i="129"/>
  <c r="S41" i="129"/>
  <c r="L42" i="129"/>
  <c r="M42" i="129"/>
  <c r="N42" i="129"/>
  <c r="O42" i="129"/>
  <c r="P42" i="129"/>
  <c r="Q42" i="129"/>
  <c r="R42" i="129"/>
  <c r="S42" i="129"/>
  <c r="L43" i="129"/>
  <c r="M43" i="129"/>
  <c r="N43" i="129"/>
  <c r="O43" i="129"/>
  <c r="P43" i="129"/>
  <c r="Q43" i="129"/>
  <c r="R43" i="129"/>
  <c r="S43" i="129"/>
  <c r="L44" i="129"/>
  <c r="M44" i="129"/>
  <c r="N44" i="129"/>
  <c r="O44" i="129"/>
  <c r="P44" i="129"/>
  <c r="Q44" i="129"/>
  <c r="R44" i="129"/>
  <c r="S44" i="129"/>
  <c r="L45" i="129"/>
  <c r="M45" i="129"/>
  <c r="N45" i="129"/>
  <c r="O45" i="129"/>
  <c r="P45" i="129"/>
  <c r="Q45" i="129"/>
  <c r="R45" i="129"/>
  <c r="S45" i="129"/>
  <c r="O13" i="129"/>
  <c r="S13" i="129" s="1"/>
  <c r="N13" i="129"/>
  <c r="R13" i="129" s="1"/>
  <c r="M13" i="129"/>
  <c r="Q13" i="129" s="1"/>
  <c r="L13" i="129"/>
  <c r="P13" i="129" s="1"/>
  <c r="L14" i="128"/>
  <c r="P14" i="128" s="1"/>
  <c r="M14" i="128"/>
  <c r="Q14" i="128" s="1"/>
  <c r="N14" i="128"/>
  <c r="R14" i="128" s="1"/>
  <c r="O14" i="128"/>
  <c r="S14" i="128" s="1"/>
  <c r="L15" i="128"/>
  <c r="P15" i="128" s="1"/>
  <c r="M15" i="128"/>
  <c r="Q15" i="128" s="1"/>
  <c r="N15" i="128"/>
  <c r="R15" i="128" s="1"/>
  <c r="O15" i="128"/>
  <c r="S15" i="128" s="1"/>
  <c r="L16" i="128"/>
  <c r="P16" i="128" s="1"/>
  <c r="M16" i="128"/>
  <c r="Q16" i="128" s="1"/>
  <c r="N16" i="128"/>
  <c r="R16" i="128" s="1"/>
  <c r="O16" i="128"/>
  <c r="S16" i="128" s="1"/>
  <c r="L17" i="128"/>
  <c r="P17" i="128" s="1"/>
  <c r="M17" i="128"/>
  <c r="Q17" i="128" s="1"/>
  <c r="N17" i="128"/>
  <c r="R17" i="128" s="1"/>
  <c r="O17" i="128"/>
  <c r="S17" i="128" s="1"/>
  <c r="L18" i="128"/>
  <c r="P18" i="128" s="1"/>
  <c r="M18" i="128"/>
  <c r="Q18" i="128" s="1"/>
  <c r="N18" i="128"/>
  <c r="R18" i="128" s="1"/>
  <c r="O18" i="128"/>
  <c r="S18" i="128" s="1"/>
  <c r="L19" i="128"/>
  <c r="P19" i="128" s="1"/>
  <c r="M19" i="128"/>
  <c r="Q19" i="128" s="1"/>
  <c r="N19" i="128"/>
  <c r="R19" i="128" s="1"/>
  <c r="O19" i="128"/>
  <c r="S19" i="128" s="1"/>
  <c r="L20" i="128"/>
  <c r="P20" i="128" s="1"/>
  <c r="M20" i="128"/>
  <c r="Q20" i="128" s="1"/>
  <c r="N20" i="128"/>
  <c r="R20" i="128" s="1"/>
  <c r="O20" i="128"/>
  <c r="S20" i="128" s="1"/>
  <c r="L21" i="128"/>
  <c r="P21" i="128" s="1"/>
  <c r="M21" i="128"/>
  <c r="Q21" i="128" s="1"/>
  <c r="N21" i="128"/>
  <c r="R21" i="128" s="1"/>
  <c r="O21" i="128"/>
  <c r="S21" i="128" s="1"/>
  <c r="L22" i="128"/>
  <c r="P22" i="128" s="1"/>
  <c r="M22" i="128"/>
  <c r="Q22" i="128" s="1"/>
  <c r="N22" i="128"/>
  <c r="R22" i="128" s="1"/>
  <c r="O22" i="128"/>
  <c r="S22" i="128" s="1"/>
  <c r="L23" i="128"/>
  <c r="P23" i="128" s="1"/>
  <c r="M23" i="128"/>
  <c r="Q23" i="128" s="1"/>
  <c r="N23" i="128"/>
  <c r="R23" i="128" s="1"/>
  <c r="O23" i="128"/>
  <c r="S23" i="128" s="1"/>
  <c r="L24" i="128"/>
  <c r="P24" i="128" s="1"/>
  <c r="M24" i="128"/>
  <c r="Q24" i="128" s="1"/>
  <c r="N24" i="128"/>
  <c r="R24" i="128" s="1"/>
  <c r="O24" i="128"/>
  <c r="S24" i="128" s="1"/>
  <c r="L25" i="128"/>
  <c r="P25" i="128" s="1"/>
  <c r="M25" i="128"/>
  <c r="Q25" i="128" s="1"/>
  <c r="N25" i="128"/>
  <c r="R25" i="128" s="1"/>
  <c r="O25" i="128"/>
  <c r="S25" i="128" s="1"/>
  <c r="L26" i="128"/>
  <c r="P26" i="128" s="1"/>
  <c r="M26" i="128"/>
  <c r="Q26" i="128" s="1"/>
  <c r="N26" i="128"/>
  <c r="R26" i="128" s="1"/>
  <c r="O26" i="128"/>
  <c r="S26" i="128" s="1"/>
  <c r="L27" i="128"/>
  <c r="P27" i="128" s="1"/>
  <c r="M27" i="128"/>
  <c r="Q27" i="128" s="1"/>
  <c r="N27" i="128"/>
  <c r="R27" i="128" s="1"/>
  <c r="O27" i="128"/>
  <c r="S27" i="128" s="1"/>
  <c r="L28" i="128"/>
  <c r="P28" i="128" s="1"/>
  <c r="M28" i="128"/>
  <c r="Q28" i="128" s="1"/>
  <c r="N28" i="128"/>
  <c r="R28" i="128" s="1"/>
  <c r="O28" i="128"/>
  <c r="S28" i="128" s="1"/>
  <c r="L29" i="128"/>
  <c r="P29" i="128" s="1"/>
  <c r="M29" i="128"/>
  <c r="Q29" i="128" s="1"/>
  <c r="N29" i="128"/>
  <c r="R29" i="128" s="1"/>
  <c r="O29" i="128"/>
  <c r="S29" i="128" s="1"/>
  <c r="L30" i="128"/>
  <c r="P30" i="128" s="1"/>
  <c r="M30" i="128"/>
  <c r="Q30" i="128" s="1"/>
  <c r="N30" i="128"/>
  <c r="R30" i="128" s="1"/>
  <c r="O30" i="128"/>
  <c r="S30" i="128" s="1"/>
  <c r="L31" i="128"/>
  <c r="P31" i="128" s="1"/>
  <c r="M31" i="128"/>
  <c r="Q31" i="128" s="1"/>
  <c r="N31" i="128"/>
  <c r="R31" i="128" s="1"/>
  <c r="O31" i="128"/>
  <c r="S31" i="128" s="1"/>
  <c r="L32" i="128"/>
  <c r="P32" i="128" s="1"/>
  <c r="M32" i="128"/>
  <c r="Q32" i="128" s="1"/>
  <c r="N32" i="128"/>
  <c r="R32" i="128" s="1"/>
  <c r="O32" i="128"/>
  <c r="S32" i="128" s="1"/>
  <c r="L33" i="128"/>
  <c r="P33" i="128" s="1"/>
  <c r="M33" i="128"/>
  <c r="Q33" i="128" s="1"/>
  <c r="N33" i="128"/>
  <c r="R33" i="128" s="1"/>
  <c r="O33" i="128"/>
  <c r="S33" i="128" s="1"/>
  <c r="L34" i="128"/>
  <c r="P34" i="128" s="1"/>
  <c r="M34" i="128"/>
  <c r="Q34" i="128" s="1"/>
  <c r="N34" i="128"/>
  <c r="R34" i="128" s="1"/>
  <c r="O34" i="128"/>
  <c r="S34" i="128" s="1"/>
  <c r="L35" i="128"/>
  <c r="P35" i="128" s="1"/>
  <c r="M35" i="128"/>
  <c r="Q35" i="128" s="1"/>
  <c r="N35" i="128"/>
  <c r="R35" i="128" s="1"/>
  <c r="O35" i="128"/>
  <c r="S35" i="128" s="1"/>
  <c r="L36" i="128"/>
  <c r="P36" i="128" s="1"/>
  <c r="M36" i="128"/>
  <c r="Q36" i="128" s="1"/>
  <c r="N36" i="128"/>
  <c r="R36" i="128" s="1"/>
  <c r="O36" i="128"/>
  <c r="S36" i="128" s="1"/>
  <c r="L37" i="128"/>
  <c r="P37" i="128" s="1"/>
  <c r="M37" i="128"/>
  <c r="Q37" i="128" s="1"/>
  <c r="N37" i="128"/>
  <c r="R37" i="128" s="1"/>
  <c r="O37" i="128"/>
  <c r="S37" i="128" s="1"/>
  <c r="L38" i="128"/>
  <c r="P38" i="128" s="1"/>
  <c r="M38" i="128"/>
  <c r="Q38" i="128" s="1"/>
  <c r="N38" i="128"/>
  <c r="R38" i="128" s="1"/>
  <c r="O38" i="128"/>
  <c r="S38" i="128" s="1"/>
  <c r="L39" i="128"/>
  <c r="P39" i="128" s="1"/>
  <c r="M39" i="128"/>
  <c r="Q39" i="128" s="1"/>
  <c r="N39" i="128"/>
  <c r="R39" i="128" s="1"/>
  <c r="O39" i="128"/>
  <c r="S39" i="128" s="1"/>
  <c r="L40" i="128"/>
  <c r="P40" i="128" s="1"/>
  <c r="M40" i="128"/>
  <c r="Q40" i="128" s="1"/>
  <c r="N40" i="128"/>
  <c r="R40" i="128" s="1"/>
  <c r="O40" i="128"/>
  <c r="S40" i="128" s="1"/>
  <c r="L41" i="128"/>
  <c r="P41" i="128" s="1"/>
  <c r="M41" i="128"/>
  <c r="Q41" i="128" s="1"/>
  <c r="N41" i="128"/>
  <c r="R41" i="128" s="1"/>
  <c r="O41" i="128"/>
  <c r="S41" i="128" s="1"/>
  <c r="L42" i="128"/>
  <c r="P42" i="128" s="1"/>
  <c r="M42" i="128"/>
  <c r="Q42" i="128" s="1"/>
  <c r="N42" i="128"/>
  <c r="R42" i="128" s="1"/>
  <c r="O42" i="128"/>
  <c r="S42" i="128" s="1"/>
  <c r="L43" i="128"/>
  <c r="P43" i="128" s="1"/>
  <c r="M43" i="128"/>
  <c r="Q43" i="128" s="1"/>
  <c r="N43" i="128"/>
  <c r="R43" i="128" s="1"/>
  <c r="O43" i="128"/>
  <c r="S43" i="128" s="1"/>
  <c r="L44" i="128"/>
  <c r="P44" i="128" s="1"/>
  <c r="M44" i="128"/>
  <c r="Q44" i="128" s="1"/>
  <c r="N44" i="128"/>
  <c r="R44" i="128" s="1"/>
  <c r="O44" i="128"/>
  <c r="S44" i="128" s="1"/>
  <c r="L45" i="128"/>
  <c r="P45" i="128" s="1"/>
  <c r="M45" i="128"/>
  <c r="Q45" i="128" s="1"/>
  <c r="N45" i="128"/>
  <c r="R45" i="128" s="1"/>
  <c r="O45" i="128"/>
  <c r="S45" i="128" s="1"/>
  <c r="O13" i="128"/>
  <c r="S13" i="128" s="1"/>
  <c r="N13" i="128"/>
  <c r="R13" i="128" s="1"/>
  <c r="M13" i="128"/>
  <c r="Q13" i="128" s="1"/>
  <c r="L13" i="128"/>
  <c r="P13" i="128" s="1"/>
  <c r="L14" i="125"/>
  <c r="M14" i="125"/>
  <c r="N14" i="125"/>
  <c r="O14" i="125"/>
  <c r="P14" i="125"/>
  <c r="Q14" i="125"/>
  <c r="R14" i="125"/>
  <c r="S14" i="125"/>
  <c r="L15" i="125"/>
  <c r="M15" i="125"/>
  <c r="N15" i="125"/>
  <c r="O15" i="125"/>
  <c r="P15" i="125"/>
  <c r="Q15" i="125"/>
  <c r="R15" i="125"/>
  <c r="S15" i="125"/>
  <c r="L16" i="125"/>
  <c r="M16" i="125"/>
  <c r="N16" i="125"/>
  <c r="O16" i="125"/>
  <c r="P16" i="125"/>
  <c r="Q16" i="125"/>
  <c r="R16" i="125"/>
  <c r="S16" i="125"/>
  <c r="L17" i="125"/>
  <c r="M17" i="125"/>
  <c r="N17" i="125"/>
  <c r="O17" i="125"/>
  <c r="P17" i="125"/>
  <c r="Q17" i="125"/>
  <c r="R17" i="125"/>
  <c r="S17" i="125"/>
  <c r="L18" i="125"/>
  <c r="M18" i="125"/>
  <c r="N18" i="125"/>
  <c r="O18" i="125"/>
  <c r="P18" i="125"/>
  <c r="Q18" i="125"/>
  <c r="R18" i="125"/>
  <c r="S18" i="125"/>
  <c r="L19" i="125"/>
  <c r="M19" i="125"/>
  <c r="N19" i="125"/>
  <c r="O19" i="125"/>
  <c r="P19" i="125"/>
  <c r="Q19" i="125"/>
  <c r="R19" i="125"/>
  <c r="S19" i="125"/>
  <c r="L20" i="125"/>
  <c r="M20" i="125"/>
  <c r="N20" i="125"/>
  <c r="O20" i="125"/>
  <c r="P20" i="125"/>
  <c r="Q20" i="125"/>
  <c r="R20" i="125"/>
  <c r="S20" i="125"/>
  <c r="L21" i="125"/>
  <c r="M21" i="125"/>
  <c r="N21" i="125"/>
  <c r="O21" i="125"/>
  <c r="P21" i="125"/>
  <c r="Q21" i="125"/>
  <c r="R21" i="125"/>
  <c r="S21" i="125"/>
  <c r="L22" i="125"/>
  <c r="M22" i="125"/>
  <c r="N22" i="125"/>
  <c r="O22" i="125"/>
  <c r="P22" i="125"/>
  <c r="Q22" i="125"/>
  <c r="R22" i="125"/>
  <c r="S22" i="125"/>
  <c r="L23" i="125"/>
  <c r="M23" i="125"/>
  <c r="N23" i="125"/>
  <c r="O23" i="125"/>
  <c r="P23" i="125"/>
  <c r="Q23" i="125"/>
  <c r="R23" i="125"/>
  <c r="S23" i="125"/>
  <c r="L24" i="125"/>
  <c r="M24" i="125"/>
  <c r="N24" i="125"/>
  <c r="O24" i="125"/>
  <c r="P24" i="125"/>
  <c r="Q24" i="125"/>
  <c r="R24" i="125"/>
  <c r="S24" i="125"/>
  <c r="L25" i="125"/>
  <c r="M25" i="125"/>
  <c r="N25" i="125"/>
  <c r="O25" i="125"/>
  <c r="P25" i="125"/>
  <c r="Q25" i="125"/>
  <c r="R25" i="125"/>
  <c r="S25" i="125"/>
  <c r="L26" i="125"/>
  <c r="M26" i="125"/>
  <c r="N26" i="125"/>
  <c r="O26" i="125"/>
  <c r="P26" i="125"/>
  <c r="Q26" i="125"/>
  <c r="R26" i="125"/>
  <c r="S26" i="125"/>
  <c r="L27" i="125"/>
  <c r="M27" i="125"/>
  <c r="N27" i="125"/>
  <c r="O27" i="125"/>
  <c r="P27" i="125"/>
  <c r="Q27" i="125"/>
  <c r="R27" i="125"/>
  <c r="S27" i="125"/>
  <c r="L28" i="125"/>
  <c r="M28" i="125"/>
  <c r="N28" i="125"/>
  <c r="O28" i="125"/>
  <c r="P28" i="125"/>
  <c r="Q28" i="125"/>
  <c r="R28" i="125"/>
  <c r="S28" i="125"/>
  <c r="L29" i="125"/>
  <c r="M29" i="125"/>
  <c r="N29" i="125"/>
  <c r="O29" i="125"/>
  <c r="P29" i="125"/>
  <c r="Q29" i="125"/>
  <c r="R29" i="125"/>
  <c r="S29" i="125"/>
  <c r="L30" i="125"/>
  <c r="M30" i="125"/>
  <c r="N30" i="125"/>
  <c r="O30" i="125"/>
  <c r="P30" i="125"/>
  <c r="Q30" i="125"/>
  <c r="R30" i="125"/>
  <c r="S30" i="125"/>
  <c r="L31" i="125"/>
  <c r="M31" i="125"/>
  <c r="N31" i="125"/>
  <c r="O31" i="125"/>
  <c r="P31" i="125"/>
  <c r="Q31" i="125"/>
  <c r="R31" i="125"/>
  <c r="S31" i="125"/>
  <c r="L32" i="125"/>
  <c r="M32" i="125"/>
  <c r="N32" i="125"/>
  <c r="O32" i="125"/>
  <c r="P32" i="125"/>
  <c r="Q32" i="125"/>
  <c r="R32" i="125"/>
  <c r="S32" i="125"/>
  <c r="L33" i="125"/>
  <c r="M33" i="125"/>
  <c r="N33" i="125"/>
  <c r="O33" i="125"/>
  <c r="P33" i="125"/>
  <c r="Q33" i="125"/>
  <c r="R33" i="125"/>
  <c r="S33" i="125"/>
  <c r="L34" i="125"/>
  <c r="M34" i="125"/>
  <c r="N34" i="125"/>
  <c r="O34" i="125"/>
  <c r="P34" i="125"/>
  <c r="Q34" i="125"/>
  <c r="R34" i="125"/>
  <c r="S34" i="125"/>
  <c r="L35" i="125"/>
  <c r="M35" i="125"/>
  <c r="N35" i="125"/>
  <c r="O35" i="125"/>
  <c r="P35" i="125"/>
  <c r="Q35" i="125"/>
  <c r="R35" i="125"/>
  <c r="S35" i="125"/>
  <c r="L36" i="125"/>
  <c r="M36" i="125"/>
  <c r="N36" i="125"/>
  <c r="O36" i="125"/>
  <c r="P36" i="125"/>
  <c r="Q36" i="125"/>
  <c r="R36" i="125"/>
  <c r="S36" i="125"/>
  <c r="L37" i="125"/>
  <c r="M37" i="125"/>
  <c r="N37" i="125"/>
  <c r="O37" i="125"/>
  <c r="P37" i="125"/>
  <c r="Q37" i="125"/>
  <c r="R37" i="125"/>
  <c r="S37" i="125"/>
  <c r="L38" i="125"/>
  <c r="M38" i="125"/>
  <c r="N38" i="125"/>
  <c r="O38" i="125"/>
  <c r="P38" i="125"/>
  <c r="Q38" i="125"/>
  <c r="R38" i="125"/>
  <c r="S38" i="125"/>
  <c r="L39" i="125"/>
  <c r="M39" i="125"/>
  <c r="N39" i="125"/>
  <c r="O39" i="125"/>
  <c r="P39" i="125"/>
  <c r="Q39" i="125"/>
  <c r="R39" i="125"/>
  <c r="S39" i="125"/>
  <c r="L40" i="125"/>
  <c r="M40" i="125"/>
  <c r="N40" i="125"/>
  <c r="O40" i="125"/>
  <c r="P40" i="125"/>
  <c r="Q40" i="125"/>
  <c r="R40" i="125"/>
  <c r="S40" i="125"/>
  <c r="L41" i="125"/>
  <c r="M41" i="125"/>
  <c r="N41" i="125"/>
  <c r="O41" i="125"/>
  <c r="P41" i="125"/>
  <c r="Q41" i="125"/>
  <c r="R41" i="125"/>
  <c r="S41" i="125"/>
  <c r="L42" i="125"/>
  <c r="M42" i="125"/>
  <c r="N42" i="125"/>
  <c r="O42" i="125"/>
  <c r="P42" i="125"/>
  <c r="Q42" i="125"/>
  <c r="R42" i="125"/>
  <c r="S42" i="125"/>
  <c r="L43" i="125"/>
  <c r="M43" i="125"/>
  <c r="N43" i="125"/>
  <c r="O43" i="125"/>
  <c r="P43" i="125"/>
  <c r="Q43" i="125"/>
  <c r="R43" i="125"/>
  <c r="S43" i="125"/>
  <c r="L44" i="125"/>
  <c r="M44" i="125"/>
  <c r="N44" i="125"/>
  <c r="O44" i="125"/>
  <c r="P44" i="125"/>
  <c r="Q44" i="125"/>
  <c r="R44" i="125"/>
  <c r="S44" i="125"/>
  <c r="L45" i="125"/>
  <c r="M45" i="125"/>
  <c r="N45" i="125"/>
  <c r="O45" i="125"/>
  <c r="P45" i="125"/>
  <c r="Q45" i="125"/>
  <c r="R45" i="125"/>
  <c r="S45" i="125"/>
  <c r="O13" i="125"/>
  <c r="S13" i="125" s="1"/>
  <c r="N13" i="125"/>
  <c r="R13" i="125" s="1"/>
  <c r="M13" i="125"/>
  <c r="Q13" i="125" s="1"/>
  <c r="L13" i="125"/>
  <c r="P13" i="125" s="1"/>
  <c r="L14" i="126"/>
  <c r="P14" i="126" s="1"/>
  <c r="M14" i="126"/>
  <c r="Q14" i="126" s="1"/>
  <c r="N14" i="126"/>
  <c r="R14" i="126" s="1"/>
  <c r="O14" i="126"/>
  <c r="S14" i="126" s="1"/>
  <c r="L15" i="126"/>
  <c r="P15" i="126" s="1"/>
  <c r="M15" i="126"/>
  <c r="Q15" i="126" s="1"/>
  <c r="N15" i="126"/>
  <c r="R15" i="126" s="1"/>
  <c r="O15" i="126"/>
  <c r="S15" i="126" s="1"/>
  <c r="L16" i="126"/>
  <c r="P16" i="126" s="1"/>
  <c r="M16" i="126"/>
  <c r="Q16" i="126" s="1"/>
  <c r="N16" i="126"/>
  <c r="R16" i="126" s="1"/>
  <c r="O16" i="126"/>
  <c r="S16" i="126" s="1"/>
  <c r="L17" i="126"/>
  <c r="P17" i="126" s="1"/>
  <c r="M17" i="126"/>
  <c r="Q17" i="126" s="1"/>
  <c r="N17" i="126"/>
  <c r="R17" i="126" s="1"/>
  <c r="O17" i="126"/>
  <c r="S17" i="126" s="1"/>
  <c r="L18" i="126"/>
  <c r="P18" i="126" s="1"/>
  <c r="M18" i="126"/>
  <c r="Q18" i="126" s="1"/>
  <c r="N18" i="126"/>
  <c r="R18" i="126" s="1"/>
  <c r="O18" i="126"/>
  <c r="S18" i="126" s="1"/>
  <c r="L19" i="126"/>
  <c r="P19" i="126" s="1"/>
  <c r="M19" i="126"/>
  <c r="Q19" i="126" s="1"/>
  <c r="N19" i="126"/>
  <c r="R19" i="126" s="1"/>
  <c r="O19" i="126"/>
  <c r="S19" i="126" s="1"/>
  <c r="L20" i="126"/>
  <c r="P20" i="126" s="1"/>
  <c r="M20" i="126"/>
  <c r="Q20" i="126" s="1"/>
  <c r="N20" i="126"/>
  <c r="R20" i="126" s="1"/>
  <c r="O20" i="126"/>
  <c r="S20" i="126" s="1"/>
  <c r="L21" i="126"/>
  <c r="P21" i="126" s="1"/>
  <c r="M21" i="126"/>
  <c r="Q21" i="126" s="1"/>
  <c r="N21" i="126"/>
  <c r="R21" i="126" s="1"/>
  <c r="O21" i="126"/>
  <c r="S21" i="126" s="1"/>
  <c r="L22" i="126"/>
  <c r="P22" i="126" s="1"/>
  <c r="M22" i="126"/>
  <c r="Q22" i="126" s="1"/>
  <c r="N22" i="126"/>
  <c r="R22" i="126" s="1"/>
  <c r="O22" i="126"/>
  <c r="S22" i="126" s="1"/>
  <c r="L23" i="126"/>
  <c r="P23" i="126" s="1"/>
  <c r="M23" i="126"/>
  <c r="Q23" i="126" s="1"/>
  <c r="N23" i="126"/>
  <c r="R23" i="126" s="1"/>
  <c r="O23" i="126"/>
  <c r="S23" i="126" s="1"/>
  <c r="L24" i="126"/>
  <c r="P24" i="126" s="1"/>
  <c r="M24" i="126"/>
  <c r="Q24" i="126" s="1"/>
  <c r="N24" i="126"/>
  <c r="R24" i="126" s="1"/>
  <c r="O24" i="126"/>
  <c r="S24" i="126" s="1"/>
  <c r="L25" i="126"/>
  <c r="P25" i="126" s="1"/>
  <c r="M25" i="126"/>
  <c r="Q25" i="126" s="1"/>
  <c r="N25" i="126"/>
  <c r="R25" i="126" s="1"/>
  <c r="O25" i="126"/>
  <c r="S25" i="126" s="1"/>
  <c r="L26" i="126"/>
  <c r="P26" i="126" s="1"/>
  <c r="M26" i="126"/>
  <c r="Q26" i="126" s="1"/>
  <c r="N26" i="126"/>
  <c r="R26" i="126" s="1"/>
  <c r="O26" i="126"/>
  <c r="S26" i="126" s="1"/>
  <c r="L27" i="126"/>
  <c r="P27" i="126" s="1"/>
  <c r="M27" i="126"/>
  <c r="Q27" i="126" s="1"/>
  <c r="N27" i="126"/>
  <c r="R27" i="126" s="1"/>
  <c r="O27" i="126"/>
  <c r="S27" i="126" s="1"/>
  <c r="L28" i="126"/>
  <c r="P28" i="126" s="1"/>
  <c r="M28" i="126"/>
  <c r="Q28" i="126" s="1"/>
  <c r="N28" i="126"/>
  <c r="R28" i="126" s="1"/>
  <c r="O28" i="126"/>
  <c r="S28" i="126" s="1"/>
  <c r="L29" i="126"/>
  <c r="P29" i="126" s="1"/>
  <c r="M29" i="126"/>
  <c r="Q29" i="126" s="1"/>
  <c r="N29" i="126"/>
  <c r="R29" i="126" s="1"/>
  <c r="O29" i="126"/>
  <c r="S29" i="126" s="1"/>
  <c r="L30" i="126"/>
  <c r="P30" i="126" s="1"/>
  <c r="M30" i="126"/>
  <c r="Q30" i="126" s="1"/>
  <c r="N30" i="126"/>
  <c r="R30" i="126" s="1"/>
  <c r="O30" i="126"/>
  <c r="S30" i="126" s="1"/>
  <c r="L31" i="126"/>
  <c r="P31" i="126" s="1"/>
  <c r="M31" i="126"/>
  <c r="Q31" i="126" s="1"/>
  <c r="N31" i="126"/>
  <c r="R31" i="126" s="1"/>
  <c r="O31" i="126"/>
  <c r="S31" i="126" s="1"/>
  <c r="L32" i="126"/>
  <c r="P32" i="126" s="1"/>
  <c r="M32" i="126"/>
  <c r="Q32" i="126" s="1"/>
  <c r="N32" i="126"/>
  <c r="R32" i="126" s="1"/>
  <c r="O32" i="126"/>
  <c r="S32" i="126" s="1"/>
  <c r="L33" i="126"/>
  <c r="P33" i="126" s="1"/>
  <c r="M33" i="126"/>
  <c r="Q33" i="126" s="1"/>
  <c r="N33" i="126"/>
  <c r="R33" i="126" s="1"/>
  <c r="O33" i="126"/>
  <c r="S33" i="126" s="1"/>
  <c r="L34" i="126"/>
  <c r="P34" i="126" s="1"/>
  <c r="M34" i="126"/>
  <c r="Q34" i="126" s="1"/>
  <c r="N34" i="126"/>
  <c r="R34" i="126" s="1"/>
  <c r="O34" i="126"/>
  <c r="S34" i="126" s="1"/>
  <c r="L35" i="126"/>
  <c r="P35" i="126" s="1"/>
  <c r="M35" i="126"/>
  <c r="Q35" i="126" s="1"/>
  <c r="N35" i="126"/>
  <c r="R35" i="126" s="1"/>
  <c r="O35" i="126"/>
  <c r="S35" i="126" s="1"/>
  <c r="L36" i="126"/>
  <c r="P36" i="126" s="1"/>
  <c r="M36" i="126"/>
  <c r="Q36" i="126" s="1"/>
  <c r="N36" i="126"/>
  <c r="R36" i="126" s="1"/>
  <c r="O36" i="126"/>
  <c r="S36" i="126" s="1"/>
  <c r="L37" i="126"/>
  <c r="P37" i="126" s="1"/>
  <c r="M37" i="126"/>
  <c r="Q37" i="126" s="1"/>
  <c r="N37" i="126"/>
  <c r="R37" i="126" s="1"/>
  <c r="O37" i="126"/>
  <c r="S37" i="126" s="1"/>
  <c r="L38" i="126"/>
  <c r="P38" i="126" s="1"/>
  <c r="M38" i="126"/>
  <c r="Q38" i="126" s="1"/>
  <c r="N38" i="126"/>
  <c r="R38" i="126" s="1"/>
  <c r="O38" i="126"/>
  <c r="S38" i="126" s="1"/>
  <c r="L39" i="126"/>
  <c r="P39" i="126" s="1"/>
  <c r="M39" i="126"/>
  <c r="Q39" i="126" s="1"/>
  <c r="N39" i="126"/>
  <c r="R39" i="126" s="1"/>
  <c r="O39" i="126"/>
  <c r="S39" i="126" s="1"/>
  <c r="L40" i="126"/>
  <c r="P40" i="126" s="1"/>
  <c r="M40" i="126"/>
  <c r="Q40" i="126" s="1"/>
  <c r="N40" i="126"/>
  <c r="R40" i="126" s="1"/>
  <c r="O40" i="126"/>
  <c r="S40" i="126" s="1"/>
  <c r="L41" i="126"/>
  <c r="P41" i="126" s="1"/>
  <c r="M41" i="126"/>
  <c r="Q41" i="126" s="1"/>
  <c r="N41" i="126"/>
  <c r="R41" i="126" s="1"/>
  <c r="O41" i="126"/>
  <c r="S41" i="126" s="1"/>
  <c r="L42" i="126"/>
  <c r="P42" i="126" s="1"/>
  <c r="M42" i="126"/>
  <c r="Q42" i="126" s="1"/>
  <c r="N42" i="126"/>
  <c r="R42" i="126" s="1"/>
  <c r="O42" i="126"/>
  <c r="S42" i="126" s="1"/>
  <c r="L43" i="126"/>
  <c r="P43" i="126" s="1"/>
  <c r="M43" i="126"/>
  <c r="Q43" i="126" s="1"/>
  <c r="N43" i="126"/>
  <c r="R43" i="126" s="1"/>
  <c r="O43" i="126"/>
  <c r="S43" i="126" s="1"/>
  <c r="L44" i="126"/>
  <c r="P44" i="126" s="1"/>
  <c r="M44" i="126"/>
  <c r="Q44" i="126" s="1"/>
  <c r="N44" i="126"/>
  <c r="R44" i="126" s="1"/>
  <c r="O44" i="126"/>
  <c r="S44" i="126" s="1"/>
  <c r="L45" i="126"/>
  <c r="P45" i="126" s="1"/>
  <c r="M45" i="126"/>
  <c r="Q45" i="126" s="1"/>
  <c r="N45" i="126"/>
  <c r="R45" i="126" s="1"/>
  <c r="O45" i="126"/>
  <c r="S45" i="126" s="1"/>
  <c r="S13" i="126"/>
  <c r="R13" i="126"/>
  <c r="Q13" i="126"/>
  <c r="P13" i="126"/>
  <c r="O13" i="126"/>
  <c r="N13" i="126"/>
  <c r="M13" i="126"/>
  <c r="L13" i="126"/>
  <c r="L14" i="124"/>
  <c r="P14" i="124" s="1"/>
  <c r="M14" i="124"/>
  <c r="Q14" i="124" s="1"/>
  <c r="N14" i="124"/>
  <c r="R14" i="124" s="1"/>
  <c r="O14" i="124"/>
  <c r="S14" i="124" s="1"/>
  <c r="L15" i="124"/>
  <c r="P15" i="124" s="1"/>
  <c r="M15" i="124"/>
  <c r="Q15" i="124" s="1"/>
  <c r="N15" i="124"/>
  <c r="R15" i="124" s="1"/>
  <c r="O15" i="124"/>
  <c r="S15" i="124" s="1"/>
  <c r="L16" i="124"/>
  <c r="P16" i="124" s="1"/>
  <c r="M16" i="124"/>
  <c r="Q16" i="124" s="1"/>
  <c r="N16" i="124"/>
  <c r="R16" i="124" s="1"/>
  <c r="O16" i="124"/>
  <c r="S16" i="124" s="1"/>
  <c r="L17" i="124"/>
  <c r="P17" i="124" s="1"/>
  <c r="M17" i="124"/>
  <c r="Q17" i="124" s="1"/>
  <c r="N17" i="124"/>
  <c r="R17" i="124" s="1"/>
  <c r="O17" i="124"/>
  <c r="S17" i="124" s="1"/>
  <c r="L18" i="124"/>
  <c r="P18" i="124" s="1"/>
  <c r="M18" i="124"/>
  <c r="Q18" i="124" s="1"/>
  <c r="N18" i="124"/>
  <c r="R18" i="124" s="1"/>
  <c r="O18" i="124"/>
  <c r="S18" i="124" s="1"/>
  <c r="L19" i="124"/>
  <c r="P19" i="124" s="1"/>
  <c r="M19" i="124"/>
  <c r="Q19" i="124" s="1"/>
  <c r="N19" i="124"/>
  <c r="R19" i="124" s="1"/>
  <c r="O19" i="124"/>
  <c r="S19" i="124" s="1"/>
  <c r="L20" i="124"/>
  <c r="P20" i="124" s="1"/>
  <c r="M20" i="124"/>
  <c r="Q20" i="124" s="1"/>
  <c r="N20" i="124"/>
  <c r="R20" i="124" s="1"/>
  <c r="O20" i="124"/>
  <c r="S20" i="124" s="1"/>
  <c r="L21" i="124"/>
  <c r="P21" i="124" s="1"/>
  <c r="M21" i="124"/>
  <c r="Q21" i="124" s="1"/>
  <c r="N21" i="124"/>
  <c r="R21" i="124" s="1"/>
  <c r="O21" i="124"/>
  <c r="S21" i="124" s="1"/>
  <c r="L22" i="124"/>
  <c r="P22" i="124" s="1"/>
  <c r="M22" i="124"/>
  <c r="Q22" i="124" s="1"/>
  <c r="N22" i="124"/>
  <c r="R22" i="124" s="1"/>
  <c r="O22" i="124"/>
  <c r="S22" i="124" s="1"/>
  <c r="L23" i="124"/>
  <c r="P23" i="124" s="1"/>
  <c r="M23" i="124"/>
  <c r="Q23" i="124" s="1"/>
  <c r="N23" i="124"/>
  <c r="R23" i="124" s="1"/>
  <c r="O23" i="124"/>
  <c r="S23" i="124" s="1"/>
  <c r="L24" i="124"/>
  <c r="P24" i="124" s="1"/>
  <c r="M24" i="124"/>
  <c r="Q24" i="124" s="1"/>
  <c r="N24" i="124"/>
  <c r="R24" i="124" s="1"/>
  <c r="O24" i="124"/>
  <c r="S24" i="124" s="1"/>
  <c r="L25" i="124"/>
  <c r="P25" i="124" s="1"/>
  <c r="M25" i="124"/>
  <c r="Q25" i="124" s="1"/>
  <c r="N25" i="124"/>
  <c r="R25" i="124" s="1"/>
  <c r="O25" i="124"/>
  <c r="S25" i="124" s="1"/>
  <c r="L26" i="124"/>
  <c r="P26" i="124" s="1"/>
  <c r="M26" i="124"/>
  <c r="Q26" i="124" s="1"/>
  <c r="N26" i="124"/>
  <c r="R26" i="124" s="1"/>
  <c r="O26" i="124"/>
  <c r="S26" i="124" s="1"/>
  <c r="L27" i="124"/>
  <c r="P27" i="124" s="1"/>
  <c r="M27" i="124"/>
  <c r="Q27" i="124" s="1"/>
  <c r="N27" i="124"/>
  <c r="R27" i="124" s="1"/>
  <c r="O27" i="124"/>
  <c r="S27" i="124" s="1"/>
  <c r="L28" i="124"/>
  <c r="P28" i="124" s="1"/>
  <c r="M28" i="124"/>
  <c r="Q28" i="124" s="1"/>
  <c r="N28" i="124"/>
  <c r="R28" i="124" s="1"/>
  <c r="O28" i="124"/>
  <c r="S28" i="124" s="1"/>
  <c r="L29" i="124"/>
  <c r="P29" i="124" s="1"/>
  <c r="M29" i="124"/>
  <c r="Q29" i="124" s="1"/>
  <c r="N29" i="124"/>
  <c r="R29" i="124" s="1"/>
  <c r="O29" i="124"/>
  <c r="S29" i="124" s="1"/>
  <c r="L30" i="124"/>
  <c r="P30" i="124" s="1"/>
  <c r="M30" i="124"/>
  <c r="Q30" i="124" s="1"/>
  <c r="N30" i="124"/>
  <c r="R30" i="124" s="1"/>
  <c r="O30" i="124"/>
  <c r="S30" i="124" s="1"/>
  <c r="L31" i="124"/>
  <c r="P31" i="124" s="1"/>
  <c r="M31" i="124"/>
  <c r="Q31" i="124" s="1"/>
  <c r="N31" i="124"/>
  <c r="R31" i="124" s="1"/>
  <c r="O31" i="124"/>
  <c r="S31" i="124" s="1"/>
  <c r="L32" i="124"/>
  <c r="P32" i="124" s="1"/>
  <c r="M32" i="124"/>
  <c r="Q32" i="124" s="1"/>
  <c r="N32" i="124"/>
  <c r="R32" i="124" s="1"/>
  <c r="O32" i="124"/>
  <c r="S32" i="124" s="1"/>
  <c r="L33" i="124"/>
  <c r="P33" i="124" s="1"/>
  <c r="M33" i="124"/>
  <c r="Q33" i="124" s="1"/>
  <c r="N33" i="124"/>
  <c r="R33" i="124" s="1"/>
  <c r="O33" i="124"/>
  <c r="S33" i="124" s="1"/>
  <c r="L34" i="124"/>
  <c r="P34" i="124" s="1"/>
  <c r="M34" i="124"/>
  <c r="Q34" i="124" s="1"/>
  <c r="N34" i="124"/>
  <c r="R34" i="124" s="1"/>
  <c r="O34" i="124"/>
  <c r="S34" i="124" s="1"/>
  <c r="L35" i="124"/>
  <c r="P35" i="124" s="1"/>
  <c r="M35" i="124"/>
  <c r="Q35" i="124" s="1"/>
  <c r="N35" i="124"/>
  <c r="R35" i="124" s="1"/>
  <c r="O35" i="124"/>
  <c r="S35" i="124" s="1"/>
  <c r="L36" i="124"/>
  <c r="M36" i="124"/>
  <c r="Q36" i="124" s="1"/>
  <c r="N36" i="124"/>
  <c r="R36" i="124" s="1"/>
  <c r="O36" i="124"/>
  <c r="S36" i="124" s="1"/>
  <c r="P36" i="124"/>
  <c r="L37" i="124"/>
  <c r="M37" i="124"/>
  <c r="N37" i="124"/>
  <c r="R37" i="124" s="1"/>
  <c r="O37" i="124"/>
  <c r="S37" i="124" s="1"/>
  <c r="P37" i="124"/>
  <c r="Q37" i="124"/>
  <c r="L38" i="124"/>
  <c r="M38" i="124"/>
  <c r="N38" i="124"/>
  <c r="R38" i="124" s="1"/>
  <c r="O38" i="124"/>
  <c r="S38" i="124" s="1"/>
  <c r="P38" i="124"/>
  <c r="Q38" i="124"/>
  <c r="L39" i="124"/>
  <c r="M39" i="124"/>
  <c r="N39" i="124"/>
  <c r="R39" i="124" s="1"/>
  <c r="O39" i="124"/>
  <c r="S39" i="124" s="1"/>
  <c r="P39" i="124"/>
  <c r="Q39" i="124"/>
  <c r="L40" i="124"/>
  <c r="M40" i="124"/>
  <c r="N40" i="124"/>
  <c r="R40" i="124" s="1"/>
  <c r="O40" i="124"/>
  <c r="S40" i="124" s="1"/>
  <c r="P40" i="124"/>
  <c r="Q40" i="124"/>
  <c r="L41" i="124"/>
  <c r="M41" i="124"/>
  <c r="N41" i="124"/>
  <c r="R41" i="124" s="1"/>
  <c r="O41" i="124"/>
  <c r="S41" i="124" s="1"/>
  <c r="P41" i="124"/>
  <c r="Q41" i="124"/>
  <c r="L42" i="124"/>
  <c r="P42" i="124" s="1"/>
  <c r="M42" i="124"/>
  <c r="N42" i="124"/>
  <c r="R42" i="124" s="1"/>
  <c r="O42" i="124"/>
  <c r="S42" i="124" s="1"/>
  <c r="Q42" i="124"/>
  <c r="L43" i="124"/>
  <c r="M43" i="124"/>
  <c r="N43" i="124"/>
  <c r="R43" i="124" s="1"/>
  <c r="O43" i="124"/>
  <c r="P43" i="124"/>
  <c r="Q43" i="124"/>
  <c r="S43" i="124"/>
  <c r="L44" i="124"/>
  <c r="M44" i="124"/>
  <c r="N44" i="124"/>
  <c r="R44" i="124" s="1"/>
  <c r="O44" i="124"/>
  <c r="P44" i="124"/>
  <c r="Q44" i="124"/>
  <c r="S44" i="124"/>
  <c r="L45" i="124"/>
  <c r="P45" i="124" s="1"/>
  <c r="M45" i="124"/>
  <c r="N45" i="124"/>
  <c r="R45" i="124" s="1"/>
  <c r="O45" i="124"/>
  <c r="Q45" i="124"/>
  <c r="S45" i="124"/>
  <c r="O13" i="124"/>
  <c r="S13" i="124" s="1"/>
  <c r="N13" i="124"/>
  <c r="R13" i="124" s="1"/>
  <c r="M13" i="124"/>
  <c r="Q13" i="124" s="1"/>
  <c r="L13" i="124"/>
  <c r="P13" i="124" s="1"/>
  <c r="L14" i="120"/>
  <c r="P14" i="120" s="1"/>
  <c r="M14" i="120"/>
  <c r="N14" i="120"/>
  <c r="R14" i="120" s="1"/>
  <c r="O14" i="120"/>
  <c r="S14" i="120" s="1"/>
  <c r="Q14" i="120"/>
  <c r="L15" i="120"/>
  <c r="M15" i="120"/>
  <c r="N15" i="120"/>
  <c r="R15" i="120" s="1"/>
  <c r="O15" i="120"/>
  <c r="S15" i="120" s="1"/>
  <c r="P15" i="120"/>
  <c r="Q15" i="120"/>
  <c r="L16" i="120"/>
  <c r="M16" i="120"/>
  <c r="N16" i="120"/>
  <c r="R16" i="120" s="1"/>
  <c r="O16" i="120"/>
  <c r="S16" i="120" s="1"/>
  <c r="P16" i="120"/>
  <c r="Q16" i="120"/>
  <c r="L17" i="120"/>
  <c r="M17" i="120"/>
  <c r="N17" i="120"/>
  <c r="R17" i="120" s="1"/>
  <c r="O17" i="120"/>
  <c r="S17" i="120" s="1"/>
  <c r="P17" i="120"/>
  <c r="Q17" i="120"/>
  <c r="L18" i="120"/>
  <c r="P18" i="120" s="1"/>
  <c r="M18" i="120"/>
  <c r="N18" i="120"/>
  <c r="R18" i="120" s="1"/>
  <c r="O18" i="120"/>
  <c r="S18" i="120" s="1"/>
  <c r="Q18" i="120"/>
  <c r="L19" i="120"/>
  <c r="M19" i="120"/>
  <c r="N19" i="120"/>
  <c r="R19" i="120" s="1"/>
  <c r="O19" i="120"/>
  <c r="S19" i="120" s="1"/>
  <c r="P19" i="120"/>
  <c r="Q19" i="120"/>
  <c r="L20" i="120"/>
  <c r="M20" i="120"/>
  <c r="N20" i="120"/>
  <c r="R20" i="120" s="1"/>
  <c r="O20" i="120"/>
  <c r="S20" i="120" s="1"/>
  <c r="P20" i="120"/>
  <c r="Q20" i="120"/>
  <c r="L21" i="120"/>
  <c r="M21" i="120"/>
  <c r="N21" i="120"/>
  <c r="R21" i="120" s="1"/>
  <c r="O21" i="120"/>
  <c r="S21" i="120" s="1"/>
  <c r="P21" i="120"/>
  <c r="Q21" i="120"/>
  <c r="L22" i="120"/>
  <c r="P22" i="120" s="1"/>
  <c r="M22" i="120"/>
  <c r="N22" i="120"/>
  <c r="R22" i="120" s="1"/>
  <c r="O22" i="120"/>
  <c r="S22" i="120" s="1"/>
  <c r="Q22" i="120"/>
  <c r="L23" i="120"/>
  <c r="M23" i="120"/>
  <c r="N23" i="120"/>
  <c r="R23" i="120" s="1"/>
  <c r="O23" i="120"/>
  <c r="S23" i="120" s="1"/>
  <c r="P23" i="120"/>
  <c r="Q23" i="120"/>
  <c r="L24" i="120"/>
  <c r="M24" i="120"/>
  <c r="N24" i="120"/>
  <c r="R24" i="120" s="1"/>
  <c r="O24" i="120"/>
  <c r="S24" i="120" s="1"/>
  <c r="P24" i="120"/>
  <c r="Q24" i="120"/>
  <c r="L25" i="120"/>
  <c r="M25" i="120"/>
  <c r="N25" i="120"/>
  <c r="R25" i="120" s="1"/>
  <c r="O25" i="120"/>
  <c r="S25" i="120" s="1"/>
  <c r="P25" i="120"/>
  <c r="Q25" i="120"/>
  <c r="L26" i="120"/>
  <c r="P26" i="120" s="1"/>
  <c r="M26" i="120"/>
  <c r="N26" i="120"/>
  <c r="R26" i="120" s="1"/>
  <c r="O26" i="120"/>
  <c r="S26" i="120" s="1"/>
  <c r="Q26" i="120"/>
  <c r="L27" i="120"/>
  <c r="M27" i="120"/>
  <c r="N27" i="120"/>
  <c r="R27" i="120" s="1"/>
  <c r="O27" i="120"/>
  <c r="S27" i="120" s="1"/>
  <c r="P27" i="120"/>
  <c r="Q27" i="120"/>
  <c r="L28" i="120"/>
  <c r="M28" i="120"/>
  <c r="N28" i="120"/>
  <c r="R28" i="120" s="1"/>
  <c r="O28" i="120"/>
  <c r="S28" i="120" s="1"/>
  <c r="P28" i="120"/>
  <c r="Q28" i="120"/>
  <c r="L29" i="120"/>
  <c r="M29" i="120"/>
  <c r="N29" i="120"/>
  <c r="R29" i="120" s="1"/>
  <c r="O29" i="120"/>
  <c r="S29" i="120" s="1"/>
  <c r="P29" i="120"/>
  <c r="Q29" i="120"/>
  <c r="L30" i="120"/>
  <c r="P30" i="120" s="1"/>
  <c r="M30" i="120"/>
  <c r="N30" i="120"/>
  <c r="R30" i="120" s="1"/>
  <c r="O30" i="120"/>
  <c r="S30" i="120" s="1"/>
  <c r="Q30" i="120"/>
  <c r="L31" i="120"/>
  <c r="M31" i="120"/>
  <c r="N31" i="120"/>
  <c r="R31" i="120" s="1"/>
  <c r="O31" i="120"/>
  <c r="S31" i="120" s="1"/>
  <c r="P31" i="120"/>
  <c r="Q31" i="120"/>
  <c r="L32" i="120"/>
  <c r="M32" i="120"/>
  <c r="N32" i="120"/>
  <c r="R32" i="120" s="1"/>
  <c r="O32" i="120"/>
  <c r="S32" i="120" s="1"/>
  <c r="P32" i="120"/>
  <c r="Q32" i="120"/>
  <c r="L33" i="120"/>
  <c r="M33" i="120"/>
  <c r="N33" i="120"/>
  <c r="R33" i="120" s="1"/>
  <c r="O33" i="120"/>
  <c r="S33" i="120" s="1"/>
  <c r="P33" i="120"/>
  <c r="Q33" i="120"/>
  <c r="L34" i="120"/>
  <c r="P34" i="120" s="1"/>
  <c r="M34" i="120"/>
  <c r="N34" i="120"/>
  <c r="R34" i="120" s="1"/>
  <c r="O34" i="120"/>
  <c r="S34" i="120" s="1"/>
  <c r="Q34" i="120"/>
  <c r="L35" i="120"/>
  <c r="M35" i="120"/>
  <c r="N35" i="120"/>
  <c r="R35" i="120" s="1"/>
  <c r="O35" i="120"/>
  <c r="S35" i="120" s="1"/>
  <c r="P35" i="120"/>
  <c r="Q35" i="120"/>
  <c r="L36" i="120"/>
  <c r="M36" i="120"/>
  <c r="N36" i="120"/>
  <c r="R36" i="120" s="1"/>
  <c r="O36" i="120"/>
  <c r="S36" i="120" s="1"/>
  <c r="P36" i="120"/>
  <c r="Q36" i="120"/>
  <c r="L37" i="120"/>
  <c r="M37" i="120"/>
  <c r="N37" i="120"/>
  <c r="R37" i="120" s="1"/>
  <c r="O37" i="120"/>
  <c r="S37" i="120" s="1"/>
  <c r="P37" i="120"/>
  <c r="Q37" i="120"/>
  <c r="L38" i="120"/>
  <c r="P38" i="120" s="1"/>
  <c r="M38" i="120"/>
  <c r="N38" i="120"/>
  <c r="R38" i="120" s="1"/>
  <c r="O38" i="120"/>
  <c r="S38" i="120" s="1"/>
  <c r="Q38" i="120"/>
  <c r="L39" i="120"/>
  <c r="M39" i="120"/>
  <c r="N39" i="120"/>
  <c r="R39" i="120" s="1"/>
  <c r="O39" i="120"/>
  <c r="S39" i="120" s="1"/>
  <c r="P39" i="120"/>
  <c r="Q39" i="120"/>
  <c r="L40" i="120"/>
  <c r="M40" i="120"/>
  <c r="N40" i="120"/>
  <c r="R40" i="120" s="1"/>
  <c r="O40" i="120"/>
  <c r="S40" i="120" s="1"/>
  <c r="P40" i="120"/>
  <c r="Q40" i="120"/>
  <c r="L41" i="120"/>
  <c r="M41" i="120"/>
  <c r="N41" i="120"/>
  <c r="R41" i="120" s="1"/>
  <c r="O41" i="120"/>
  <c r="S41" i="120" s="1"/>
  <c r="P41" i="120"/>
  <c r="Q41" i="120"/>
  <c r="L42" i="120"/>
  <c r="P42" i="120" s="1"/>
  <c r="M42" i="120"/>
  <c r="N42" i="120"/>
  <c r="R42" i="120" s="1"/>
  <c r="O42" i="120"/>
  <c r="S42" i="120" s="1"/>
  <c r="Q42" i="120"/>
  <c r="L43" i="120"/>
  <c r="M43" i="120"/>
  <c r="N43" i="120"/>
  <c r="R43" i="120" s="1"/>
  <c r="O43" i="120"/>
  <c r="S43" i="120" s="1"/>
  <c r="P43" i="120"/>
  <c r="Q43" i="120"/>
  <c r="L44" i="120"/>
  <c r="M44" i="120"/>
  <c r="N44" i="120"/>
  <c r="R44" i="120" s="1"/>
  <c r="O44" i="120"/>
  <c r="S44" i="120" s="1"/>
  <c r="P44" i="120"/>
  <c r="Q44" i="120"/>
  <c r="L45" i="120"/>
  <c r="M45" i="120"/>
  <c r="N45" i="120"/>
  <c r="R45" i="120" s="1"/>
  <c r="O45" i="120"/>
  <c r="S45" i="120" s="1"/>
  <c r="P45" i="120"/>
  <c r="Q45" i="120"/>
  <c r="O13" i="120"/>
  <c r="S13" i="120" s="1"/>
  <c r="N13" i="120"/>
  <c r="R13" i="120" s="1"/>
  <c r="M13" i="120"/>
  <c r="Q13" i="120" s="1"/>
  <c r="L13" i="120"/>
  <c r="P13" i="120" s="1"/>
  <c r="L17" i="119"/>
  <c r="P17" i="119" s="1"/>
  <c r="M17" i="119"/>
  <c r="Q17" i="119" s="1"/>
  <c r="N17" i="119"/>
  <c r="O17" i="119"/>
  <c r="R17" i="119"/>
  <c r="S17" i="119"/>
  <c r="L18" i="119"/>
  <c r="P18" i="119" s="1"/>
  <c r="M18" i="119"/>
  <c r="Q18" i="119" s="1"/>
  <c r="N18" i="119"/>
  <c r="O18" i="119"/>
  <c r="R18" i="119"/>
  <c r="S18" i="119"/>
  <c r="L19" i="119"/>
  <c r="P19" i="119" s="1"/>
  <c r="M19" i="119"/>
  <c r="Q19" i="119" s="1"/>
  <c r="N19" i="119"/>
  <c r="O19" i="119"/>
  <c r="R19" i="119"/>
  <c r="S19" i="119"/>
  <c r="L20" i="119"/>
  <c r="P20" i="119" s="1"/>
  <c r="M20" i="119"/>
  <c r="Q20" i="119" s="1"/>
  <c r="N20" i="119"/>
  <c r="O20" i="119"/>
  <c r="R20" i="119"/>
  <c r="S20" i="119"/>
  <c r="L21" i="119"/>
  <c r="P21" i="119" s="1"/>
  <c r="M21" i="119"/>
  <c r="Q21" i="119" s="1"/>
  <c r="N21" i="119"/>
  <c r="O21" i="119"/>
  <c r="R21" i="119"/>
  <c r="S21" i="119"/>
  <c r="L22" i="119"/>
  <c r="M22" i="119"/>
  <c r="Q22" i="119" s="1"/>
  <c r="N22" i="119"/>
  <c r="O22" i="119"/>
  <c r="P22" i="119"/>
  <c r="R22" i="119"/>
  <c r="S22" i="119"/>
  <c r="L23" i="119"/>
  <c r="P23" i="119" s="1"/>
  <c r="M23" i="119"/>
  <c r="Q23" i="119" s="1"/>
  <c r="N23" i="119"/>
  <c r="O23" i="119"/>
  <c r="R23" i="119"/>
  <c r="S23" i="119"/>
  <c r="L24" i="119"/>
  <c r="P24" i="119" s="1"/>
  <c r="M24" i="119"/>
  <c r="Q24" i="119" s="1"/>
  <c r="N24" i="119"/>
  <c r="O24" i="119"/>
  <c r="R24" i="119"/>
  <c r="S24" i="119"/>
  <c r="L25" i="119"/>
  <c r="P25" i="119" s="1"/>
  <c r="M25" i="119"/>
  <c r="Q25" i="119" s="1"/>
  <c r="N25" i="119"/>
  <c r="O25" i="119"/>
  <c r="R25" i="119"/>
  <c r="S25" i="119"/>
  <c r="L26" i="119"/>
  <c r="M26" i="119"/>
  <c r="Q26" i="119" s="1"/>
  <c r="N26" i="119"/>
  <c r="O26" i="119"/>
  <c r="P26" i="119"/>
  <c r="R26" i="119"/>
  <c r="S26" i="119"/>
  <c r="L27" i="119"/>
  <c r="P27" i="119" s="1"/>
  <c r="M27" i="119"/>
  <c r="Q27" i="119" s="1"/>
  <c r="N27" i="119"/>
  <c r="O27" i="119"/>
  <c r="R27" i="119"/>
  <c r="S27" i="119"/>
  <c r="L28" i="119"/>
  <c r="M28" i="119"/>
  <c r="Q28" i="119" s="1"/>
  <c r="N28" i="119"/>
  <c r="O28" i="119"/>
  <c r="P28" i="119"/>
  <c r="R28" i="119"/>
  <c r="S28" i="119"/>
  <c r="L29" i="119"/>
  <c r="P29" i="119" s="1"/>
  <c r="M29" i="119"/>
  <c r="Q29" i="119" s="1"/>
  <c r="N29" i="119"/>
  <c r="O29" i="119"/>
  <c r="R29" i="119"/>
  <c r="S29" i="119"/>
  <c r="L30" i="119"/>
  <c r="P30" i="119" s="1"/>
  <c r="M30" i="119"/>
  <c r="Q30" i="119" s="1"/>
  <c r="N30" i="119"/>
  <c r="O30" i="119"/>
  <c r="R30" i="119"/>
  <c r="S30" i="119"/>
  <c r="L31" i="119"/>
  <c r="P31" i="119" s="1"/>
  <c r="M31" i="119"/>
  <c r="Q31" i="119" s="1"/>
  <c r="N31" i="119"/>
  <c r="O31" i="119"/>
  <c r="R31" i="119"/>
  <c r="S31" i="119"/>
  <c r="L32" i="119"/>
  <c r="M32" i="119"/>
  <c r="Q32" i="119" s="1"/>
  <c r="N32" i="119"/>
  <c r="O32" i="119"/>
  <c r="P32" i="119"/>
  <c r="R32" i="119"/>
  <c r="S32" i="119"/>
  <c r="L33" i="119"/>
  <c r="P33" i="119" s="1"/>
  <c r="M33" i="119"/>
  <c r="Q33" i="119" s="1"/>
  <c r="N33" i="119"/>
  <c r="O33" i="119"/>
  <c r="R33" i="119"/>
  <c r="S33" i="119"/>
  <c r="Q16" i="119"/>
  <c r="O16" i="119"/>
  <c r="S16" i="119" s="1"/>
  <c r="N16" i="119"/>
  <c r="R16" i="119" s="1"/>
  <c r="M16" i="119"/>
  <c r="L16" i="119"/>
  <c r="P16" i="119" s="1"/>
  <c r="L17" i="67"/>
  <c r="P17" i="67" s="1"/>
  <c r="M17" i="67"/>
  <c r="N17" i="67"/>
  <c r="R17" i="67" s="1"/>
  <c r="O17" i="67"/>
  <c r="S17" i="67" s="1"/>
  <c r="Q17" i="67"/>
  <c r="L18" i="67"/>
  <c r="M18" i="67"/>
  <c r="N18" i="67"/>
  <c r="R18" i="67" s="1"/>
  <c r="O18" i="67"/>
  <c r="S18" i="67" s="1"/>
  <c r="P18" i="67"/>
  <c r="Q18" i="67"/>
  <c r="L19" i="67"/>
  <c r="M19" i="67"/>
  <c r="N19" i="67"/>
  <c r="R19" i="67" s="1"/>
  <c r="O19" i="67"/>
  <c r="S19" i="67" s="1"/>
  <c r="P19" i="67"/>
  <c r="Q19" i="67"/>
  <c r="L20" i="67"/>
  <c r="M20" i="67"/>
  <c r="N20" i="67"/>
  <c r="R20" i="67" s="1"/>
  <c r="O20" i="67"/>
  <c r="S20" i="67" s="1"/>
  <c r="P20" i="67"/>
  <c r="Q20" i="67"/>
  <c r="L21" i="67"/>
  <c r="P21" i="67" s="1"/>
  <c r="M21" i="67"/>
  <c r="N21" i="67"/>
  <c r="R21" i="67" s="1"/>
  <c r="O21" i="67"/>
  <c r="S21" i="67" s="1"/>
  <c r="Q21" i="67"/>
  <c r="L22" i="67"/>
  <c r="M22" i="67"/>
  <c r="N22" i="67"/>
  <c r="R22" i="67" s="1"/>
  <c r="O22" i="67"/>
  <c r="S22" i="67" s="1"/>
  <c r="P22" i="67"/>
  <c r="Q22" i="67"/>
  <c r="L23" i="67"/>
  <c r="M23" i="67"/>
  <c r="N23" i="67"/>
  <c r="R23" i="67" s="1"/>
  <c r="O23" i="67"/>
  <c r="S23" i="67" s="1"/>
  <c r="P23" i="67"/>
  <c r="Q23" i="67"/>
  <c r="L24" i="67"/>
  <c r="M24" i="67"/>
  <c r="Q24" i="67" s="1"/>
  <c r="N24" i="67"/>
  <c r="R24" i="67" s="1"/>
  <c r="O24" i="67"/>
  <c r="S24" i="67" s="1"/>
  <c r="P24" i="67"/>
  <c r="L25" i="67"/>
  <c r="P25" i="67" s="1"/>
  <c r="M25" i="67"/>
  <c r="N25" i="67"/>
  <c r="R25" i="67" s="1"/>
  <c r="O25" i="67"/>
  <c r="S25" i="67" s="1"/>
  <c r="Q25" i="67"/>
  <c r="L26" i="67"/>
  <c r="M26" i="67"/>
  <c r="N26" i="67"/>
  <c r="R26" i="67" s="1"/>
  <c r="O26" i="67"/>
  <c r="S26" i="67" s="1"/>
  <c r="P26" i="67"/>
  <c r="Q26" i="67"/>
  <c r="L27" i="67"/>
  <c r="M27" i="67"/>
  <c r="N27" i="67"/>
  <c r="R27" i="67" s="1"/>
  <c r="O27" i="67"/>
  <c r="S27" i="67" s="1"/>
  <c r="P27" i="67"/>
  <c r="Q27" i="67"/>
  <c r="L28" i="67"/>
  <c r="M28" i="67"/>
  <c r="Q28" i="67" s="1"/>
  <c r="N28" i="67"/>
  <c r="R28" i="67" s="1"/>
  <c r="O28" i="67"/>
  <c r="S28" i="67" s="1"/>
  <c r="P28" i="67"/>
  <c r="L29" i="67"/>
  <c r="P29" i="67" s="1"/>
  <c r="M29" i="67"/>
  <c r="Q29" i="67" s="1"/>
  <c r="N29" i="67"/>
  <c r="R29" i="67" s="1"/>
  <c r="O29" i="67"/>
  <c r="S29" i="67" s="1"/>
  <c r="L30" i="67"/>
  <c r="M30" i="67"/>
  <c r="N30" i="67"/>
  <c r="R30" i="67" s="1"/>
  <c r="O30" i="67"/>
  <c r="S30" i="67" s="1"/>
  <c r="P30" i="67"/>
  <c r="Q30" i="67"/>
  <c r="L31" i="67"/>
  <c r="M31" i="67"/>
  <c r="N31" i="67"/>
  <c r="R31" i="67" s="1"/>
  <c r="O31" i="67"/>
  <c r="S31" i="67" s="1"/>
  <c r="P31" i="67"/>
  <c r="Q31" i="67"/>
  <c r="L32" i="67"/>
  <c r="P32" i="67" s="1"/>
  <c r="M32" i="67"/>
  <c r="Q32" i="67" s="1"/>
  <c r="N32" i="67"/>
  <c r="R32" i="67" s="1"/>
  <c r="O32" i="67"/>
  <c r="S32" i="67" s="1"/>
  <c r="L33" i="67"/>
  <c r="M33" i="67"/>
  <c r="Q33" i="67" s="1"/>
  <c r="N33" i="67"/>
  <c r="R33" i="67" s="1"/>
  <c r="O33" i="67"/>
  <c r="S33" i="67" s="1"/>
  <c r="P33" i="67"/>
  <c r="L34" i="67"/>
  <c r="M34" i="67"/>
  <c r="Q34" i="67" s="1"/>
  <c r="N34" i="67"/>
  <c r="R34" i="67" s="1"/>
  <c r="O34" i="67"/>
  <c r="S34" i="67" s="1"/>
  <c r="P34" i="67"/>
  <c r="L35" i="67"/>
  <c r="M35" i="67"/>
  <c r="N35" i="67"/>
  <c r="R35" i="67" s="1"/>
  <c r="O35" i="67"/>
  <c r="S35" i="67" s="1"/>
  <c r="P35" i="67"/>
  <c r="Q35" i="67"/>
  <c r="L36" i="67"/>
  <c r="M36" i="67"/>
  <c r="N36" i="67"/>
  <c r="R36" i="67" s="1"/>
  <c r="O36" i="67"/>
  <c r="S36" i="67" s="1"/>
  <c r="P36" i="67"/>
  <c r="Q36" i="67"/>
  <c r="O16" i="67"/>
  <c r="S16" i="67" s="1"/>
  <c r="N16" i="67"/>
  <c r="R16" i="67" s="1"/>
  <c r="M16" i="67"/>
  <c r="Q16" i="67" s="1"/>
  <c r="L16" i="67"/>
  <c r="P16" i="67" s="1"/>
  <c r="L14" i="157"/>
  <c r="P14" i="157" s="1"/>
  <c r="M14" i="157"/>
  <c r="Q14" i="157" s="1"/>
  <c r="N14" i="157"/>
  <c r="O14" i="157"/>
  <c r="R14" i="157"/>
  <c r="S14" i="157"/>
  <c r="L15" i="157"/>
  <c r="P15" i="157" s="1"/>
  <c r="M15" i="157"/>
  <c r="Q15" i="157" s="1"/>
  <c r="N15" i="157"/>
  <c r="R15" i="157" s="1"/>
  <c r="O15" i="157"/>
  <c r="S15" i="157" s="1"/>
  <c r="L16" i="157"/>
  <c r="P16" i="157" s="1"/>
  <c r="M16" i="157"/>
  <c r="Q16" i="157" s="1"/>
  <c r="N16" i="157"/>
  <c r="R16" i="157" s="1"/>
  <c r="O16" i="157"/>
  <c r="S16" i="157" s="1"/>
  <c r="L17" i="157"/>
  <c r="M17" i="157"/>
  <c r="Q17" i="157" s="1"/>
  <c r="N17" i="157"/>
  <c r="R17" i="157" s="1"/>
  <c r="O17" i="157"/>
  <c r="S17" i="157" s="1"/>
  <c r="P17" i="157"/>
  <c r="L18" i="157"/>
  <c r="M18" i="157"/>
  <c r="Q18" i="157" s="1"/>
  <c r="N18" i="157"/>
  <c r="R18" i="157" s="1"/>
  <c r="O18" i="157"/>
  <c r="S18" i="157" s="1"/>
  <c r="P18" i="157"/>
  <c r="L19" i="157"/>
  <c r="M19" i="157"/>
  <c r="Q19" i="157" s="1"/>
  <c r="N19" i="157"/>
  <c r="R19" i="157" s="1"/>
  <c r="O19" i="157"/>
  <c r="S19" i="157" s="1"/>
  <c r="P19" i="157"/>
  <c r="L20" i="157"/>
  <c r="M20" i="157"/>
  <c r="Q20" i="157" s="1"/>
  <c r="N20" i="157"/>
  <c r="R20" i="157" s="1"/>
  <c r="O20" i="157"/>
  <c r="S20" i="157" s="1"/>
  <c r="P20" i="157"/>
  <c r="L21" i="157"/>
  <c r="M21" i="157"/>
  <c r="Q21" i="157" s="1"/>
  <c r="N21" i="157"/>
  <c r="R21" i="157" s="1"/>
  <c r="O21" i="157"/>
  <c r="S21" i="157" s="1"/>
  <c r="P21" i="157"/>
  <c r="L22" i="157"/>
  <c r="M22" i="157"/>
  <c r="Q22" i="157" s="1"/>
  <c r="N22" i="157"/>
  <c r="R22" i="157" s="1"/>
  <c r="O22" i="157"/>
  <c r="S22" i="157" s="1"/>
  <c r="P22" i="157"/>
  <c r="L23" i="157"/>
  <c r="M23" i="157"/>
  <c r="Q23" i="157" s="1"/>
  <c r="N23" i="157"/>
  <c r="R23" i="157" s="1"/>
  <c r="O23" i="157"/>
  <c r="S23" i="157" s="1"/>
  <c r="P23" i="157"/>
  <c r="L24" i="157"/>
  <c r="M24" i="157"/>
  <c r="Q24" i="157" s="1"/>
  <c r="N24" i="157"/>
  <c r="R24" i="157" s="1"/>
  <c r="O24" i="157"/>
  <c r="S24" i="157" s="1"/>
  <c r="P24" i="157"/>
  <c r="L25" i="157"/>
  <c r="M25" i="157"/>
  <c r="Q25" i="157" s="1"/>
  <c r="N25" i="157"/>
  <c r="R25" i="157" s="1"/>
  <c r="O25" i="157"/>
  <c r="S25" i="157" s="1"/>
  <c r="P25" i="157"/>
  <c r="L26" i="157"/>
  <c r="M26" i="157"/>
  <c r="Q26" i="157" s="1"/>
  <c r="N26" i="157"/>
  <c r="R26" i="157" s="1"/>
  <c r="O26" i="157"/>
  <c r="S26" i="157" s="1"/>
  <c r="P26" i="157"/>
  <c r="L27" i="157"/>
  <c r="M27" i="157"/>
  <c r="Q27" i="157" s="1"/>
  <c r="N27" i="157"/>
  <c r="R27" i="157" s="1"/>
  <c r="O27" i="157"/>
  <c r="S27" i="157" s="1"/>
  <c r="P27" i="157"/>
  <c r="L28" i="157"/>
  <c r="M28" i="157"/>
  <c r="Q28" i="157" s="1"/>
  <c r="N28" i="157"/>
  <c r="R28" i="157" s="1"/>
  <c r="O28" i="157"/>
  <c r="S28" i="157" s="1"/>
  <c r="P28" i="157"/>
  <c r="L29" i="157"/>
  <c r="M29" i="157"/>
  <c r="Q29" i="157" s="1"/>
  <c r="N29" i="157"/>
  <c r="R29" i="157" s="1"/>
  <c r="O29" i="157"/>
  <c r="S29" i="157" s="1"/>
  <c r="P29" i="157"/>
  <c r="L30" i="157"/>
  <c r="M30" i="157"/>
  <c r="Q30" i="157" s="1"/>
  <c r="N30" i="157"/>
  <c r="R30" i="157" s="1"/>
  <c r="O30" i="157"/>
  <c r="S30" i="157" s="1"/>
  <c r="P30" i="157"/>
  <c r="L31" i="157"/>
  <c r="M31" i="157"/>
  <c r="Q31" i="157" s="1"/>
  <c r="N31" i="157"/>
  <c r="R31" i="157" s="1"/>
  <c r="O31" i="157"/>
  <c r="S31" i="157" s="1"/>
  <c r="P31" i="157"/>
  <c r="L32" i="157"/>
  <c r="P32" i="157" s="1"/>
  <c r="M32" i="157"/>
  <c r="N32" i="157"/>
  <c r="R32" i="157" s="1"/>
  <c r="O32" i="157"/>
  <c r="S32" i="157" s="1"/>
  <c r="Q32" i="157"/>
  <c r="L33" i="157"/>
  <c r="P33" i="157" s="1"/>
  <c r="M33" i="157"/>
  <c r="N33" i="157"/>
  <c r="O33" i="157"/>
  <c r="S33" i="157" s="1"/>
  <c r="Q33" i="157"/>
  <c r="R33" i="157"/>
  <c r="L34" i="157"/>
  <c r="M34" i="157"/>
  <c r="N34" i="157"/>
  <c r="O34" i="157"/>
  <c r="S34" i="157" s="1"/>
  <c r="P34" i="157"/>
  <c r="Q34" i="157"/>
  <c r="R34" i="157"/>
  <c r="L35" i="157"/>
  <c r="M35" i="157"/>
  <c r="N35" i="157"/>
  <c r="O35" i="157"/>
  <c r="S35" i="157" s="1"/>
  <c r="P35" i="157"/>
  <c r="Q35" i="157"/>
  <c r="R35" i="157"/>
  <c r="L36" i="157"/>
  <c r="M36" i="157"/>
  <c r="N36" i="157"/>
  <c r="O36" i="157"/>
  <c r="S36" i="157" s="1"/>
  <c r="P36" i="157"/>
  <c r="Q36" i="157"/>
  <c r="R36" i="157"/>
  <c r="L37" i="157"/>
  <c r="M37" i="157"/>
  <c r="N37" i="157"/>
  <c r="O37" i="157"/>
  <c r="S37" i="157" s="1"/>
  <c r="P37" i="157"/>
  <c r="Q37" i="157"/>
  <c r="R37" i="157"/>
  <c r="L38" i="157"/>
  <c r="M38" i="157"/>
  <c r="N38" i="157"/>
  <c r="O38" i="157"/>
  <c r="S38" i="157" s="1"/>
  <c r="P38" i="157"/>
  <c r="Q38" i="157"/>
  <c r="R38" i="157"/>
  <c r="L39" i="157"/>
  <c r="M39" i="157"/>
  <c r="N39" i="157"/>
  <c r="O39" i="157"/>
  <c r="S39" i="157" s="1"/>
  <c r="P39" i="157"/>
  <c r="Q39" i="157"/>
  <c r="R39" i="157"/>
  <c r="L40" i="157"/>
  <c r="M40" i="157"/>
  <c r="N40" i="157"/>
  <c r="R40" i="157" s="1"/>
  <c r="O40" i="157"/>
  <c r="P40" i="157"/>
  <c r="Q40" i="157"/>
  <c r="S40" i="157"/>
  <c r="L41" i="157"/>
  <c r="M41" i="157"/>
  <c r="N41" i="157"/>
  <c r="R41" i="157" s="1"/>
  <c r="O41" i="157"/>
  <c r="P41" i="157"/>
  <c r="Q41" i="157"/>
  <c r="S41" i="157"/>
  <c r="L42" i="157"/>
  <c r="P42" i="157" s="1"/>
  <c r="M42" i="157"/>
  <c r="N42" i="157"/>
  <c r="R42" i="157" s="1"/>
  <c r="O42" i="157"/>
  <c r="Q42" i="157"/>
  <c r="S42" i="157"/>
  <c r="L43" i="157"/>
  <c r="P43" i="157" s="1"/>
  <c r="M43" i="157"/>
  <c r="Q43" i="157" s="1"/>
  <c r="N43" i="157"/>
  <c r="R43" i="157" s="1"/>
  <c r="O43" i="157"/>
  <c r="S43" i="157"/>
  <c r="L44" i="157"/>
  <c r="P44" i="157" s="1"/>
  <c r="M44" i="157"/>
  <c r="Q44" i="157" s="1"/>
  <c r="N44" i="157"/>
  <c r="R44" i="157" s="1"/>
  <c r="O44" i="157"/>
  <c r="S44" i="157"/>
  <c r="O13" i="157"/>
  <c r="S13" i="157" s="1"/>
  <c r="N13" i="157"/>
  <c r="R13" i="157" s="1"/>
  <c r="M13" i="157"/>
  <c r="Q13" i="157" s="1"/>
  <c r="L13" i="157"/>
  <c r="P13" i="157" s="1"/>
  <c r="L14" i="19"/>
  <c r="M14" i="19"/>
  <c r="N14" i="19"/>
  <c r="O14" i="19"/>
  <c r="P14" i="19"/>
  <c r="Q14" i="19"/>
  <c r="R14" i="19"/>
  <c r="S14" i="19"/>
  <c r="L15" i="19"/>
  <c r="M15" i="19"/>
  <c r="N15" i="19"/>
  <c r="O15" i="19"/>
  <c r="P15" i="19"/>
  <c r="Q15" i="19"/>
  <c r="R15" i="19"/>
  <c r="S15" i="19"/>
  <c r="L16" i="19"/>
  <c r="M16" i="19"/>
  <c r="N16" i="19"/>
  <c r="O16" i="19"/>
  <c r="P16" i="19"/>
  <c r="Q16" i="19"/>
  <c r="R16" i="19"/>
  <c r="S16" i="19"/>
  <c r="L17" i="19"/>
  <c r="M17" i="19"/>
  <c r="Q17" i="19" s="1"/>
  <c r="N17" i="19"/>
  <c r="O17" i="19"/>
  <c r="P17" i="19"/>
  <c r="R17" i="19"/>
  <c r="S17" i="19"/>
  <c r="L18" i="19"/>
  <c r="P18" i="19" s="1"/>
  <c r="M18" i="19"/>
  <c r="Q18" i="19" s="1"/>
  <c r="N18" i="19"/>
  <c r="R18" i="19" s="1"/>
  <c r="O18" i="19"/>
  <c r="S18" i="19"/>
  <c r="L19" i="19"/>
  <c r="P19" i="19" s="1"/>
  <c r="M19" i="19"/>
  <c r="Q19" i="19" s="1"/>
  <c r="N19" i="19"/>
  <c r="R19" i="19" s="1"/>
  <c r="O19" i="19"/>
  <c r="S19" i="19"/>
  <c r="L21" i="19"/>
  <c r="M21" i="19"/>
  <c r="Q21" i="19" s="1"/>
  <c r="N21" i="19"/>
  <c r="R21" i="19" s="1"/>
  <c r="O21" i="19"/>
  <c r="S21" i="19" s="1"/>
  <c r="P21" i="19"/>
  <c r="L22" i="19"/>
  <c r="M22" i="19"/>
  <c r="N22" i="19"/>
  <c r="R22" i="19" s="1"/>
  <c r="O22" i="19"/>
  <c r="S22" i="19" s="1"/>
  <c r="P22" i="19"/>
  <c r="Q22" i="19"/>
  <c r="L23" i="19"/>
  <c r="M23" i="19"/>
  <c r="N23" i="19"/>
  <c r="R23" i="19" s="1"/>
  <c r="O23" i="19"/>
  <c r="P23" i="19"/>
  <c r="Q23" i="19"/>
  <c r="S23" i="19"/>
  <c r="L24" i="19"/>
  <c r="P24" i="19" s="1"/>
  <c r="M24" i="19"/>
  <c r="N24" i="19"/>
  <c r="R24" i="19" s="1"/>
  <c r="O24" i="19"/>
  <c r="Q24" i="19"/>
  <c r="S24" i="19"/>
  <c r="L25" i="19"/>
  <c r="P25" i="19" s="1"/>
  <c r="M25" i="19"/>
  <c r="Q25" i="19" s="1"/>
  <c r="N25" i="19"/>
  <c r="O25" i="19"/>
  <c r="R25" i="19"/>
  <c r="S25" i="19"/>
  <c r="L26" i="19"/>
  <c r="P26" i="19" s="1"/>
  <c r="M26" i="19"/>
  <c r="Q26" i="19" s="1"/>
  <c r="N26" i="19"/>
  <c r="R26" i="19" s="1"/>
  <c r="O26" i="19"/>
  <c r="S26" i="19"/>
  <c r="L27" i="19"/>
  <c r="P27" i="19" s="1"/>
  <c r="M27" i="19"/>
  <c r="Q27" i="19" s="1"/>
  <c r="N27" i="19"/>
  <c r="R27" i="19" s="1"/>
  <c r="O27" i="19"/>
  <c r="S27" i="19"/>
  <c r="L28" i="19"/>
  <c r="P28" i="19" s="1"/>
  <c r="M28" i="19"/>
  <c r="Q28" i="19" s="1"/>
  <c r="N28" i="19"/>
  <c r="R28" i="19" s="1"/>
  <c r="O28" i="19"/>
  <c r="S28" i="19" s="1"/>
  <c r="L29" i="19"/>
  <c r="M29" i="19"/>
  <c r="Q29" i="19" s="1"/>
  <c r="N29" i="19"/>
  <c r="R29" i="19" s="1"/>
  <c r="O29" i="19"/>
  <c r="S29" i="19" s="1"/>
  <c r="P29" i="19"/>
  <c r="P13" i="19"/>
  <c r="O13" i="19"/>
  <c r="S13" i="19" s="1"/>
  <c r="N13" i="19"/>
  <c r="R13" i="19" s="1"/>
  <c r="M13" i="19"/>
  <c r="Q13" i="19" s="1"/>
  <c r="L13" i="19"/>
</calcChain>
</file>

<file path=xl/sharedStrings.xml><?xml version="1.0" encoding="utf-8"?>
<sst xmlns="http://schemas.openxmlformats.org/spreadsheetml/2006/main" count="1647" uniqueCount="459">
  <si>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</si>
  <si>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</si>
  <si>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</si>
  <si>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</si>
  <si>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</si>
  <si>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</si>
  <si>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</si>
  <si>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</si>
  <si>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</si>
  <si>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</si>
  <si>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</si>
  <si>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</si>
  <si>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</si>
  <si>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</si>
  <si>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</si>
  <si>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</si>
  <si>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</si>
  <si>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</si>
  <si>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</si>
  <si>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</si>
  <si>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</si>
  <si>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</si>
  <si>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</si>
  <si>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</si>
  <si>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</si>
  <si>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</si>
  <si>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</si>
  <si>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</si>
  <si>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</si>
  <si>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</si>
  <si>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</si>
  <si>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</si>
  <si>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</si>
  <si>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</si>
  <si>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</si>
  <si>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</si>
  <si>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</si>
  <si>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</si>
  <si>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</si>
  <si>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</si>
  <si>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</si>
  <si>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</si>
  <si>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</si>
  <si>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</si>
  <si>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</si>
  <si>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</si>
  <si>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</si>
  <si>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</si>
  <si>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</si>
  <si>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</si>
  <si>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</si>
  <si>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</si>
  <si>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</si>
  <si>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</si>
  <si>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</si>
  <si>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</si>
  <si>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</si>
  <si>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</si>
  <si>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</si>
  <si>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</si>
  <si>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</si>
  <si>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</si>
  <si>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</si>
  <si>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</si>
  <si>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</si>
  <si>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</si>
  <si>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</si>
  <si>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</si>
  <si>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</si>
  <si>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</si>
  <si>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</si>
  <si>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</si>
  <si>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</si>
  <si>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</si>
  <si>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</si>
  <si>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</si>
  <si>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</si>
  <si>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</si>
  <si>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</si>
  <si>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</si>
  <si>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</si>
  <si>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</si>
  <si>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</si>
  <si>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</si>
  <si>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</si>
  <si>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</si>
  <si>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</si>
  <si>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</si>
  <si>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</si>
  <si>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</si>
  <si>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</si>
  <si>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</si>
  <si>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</si>
  <si>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</si>
  <si>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</si>
  <si>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</si>
  <si>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</si>
  <si>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</si>
  <si>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</si>
  <si>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</si>
  <si>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</si>
  <si>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</si>
  <si>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</si>
  <si>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</si>
  <si>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</si>
  <si>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</si>
  <si>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</si>
  <si>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</si>
  <si>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</si>
  <si>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</si>
  <si>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</si>
  <si>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</si>
  <si>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</si>
  <si>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</si>
  <si>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</si>
  <si>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</si>
  <si>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</si>
  <si>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</si>
  <si>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</si>
  <si>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</si>
  <si>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</si>
  <si>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</si>
  <si>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</si>
  <si>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</si>
  <si>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</si>
  <si>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</si>
  <si>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</si>
  <si>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</si>
  <si>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</si>
  <si>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</si>
  <si>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</si>
  <si>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</si>
  <si>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</si>
  <si>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</si>
  <si>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</si>
  <si>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</si>
  <si>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</si>
  <si>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</si>
  <si>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</si>
  <si>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</si>
  <si>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</si>
  <si>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</si>
  <si>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</si>
  <si>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</si>
  <si>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</si>
  <si>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</si>
  <si>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</si>
  <si>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</si>
  <si>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</si>
  <si>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</si>
  <si>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</si>
  <si>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</si>
  <si>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</si>
  <si>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</si>
  <si>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</si>
  <si>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</si>
  <si>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</si>
  <si>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</si>
  <si>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</si>
  <si>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</si>
  <si>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</si>
  <si>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</si>
  <si>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</si>
  <si>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</si>
  <si>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</si>
  <si>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</si>
  <si>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</si>
  <si>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</si>
  <si>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</si>
  <si>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</si>
  <si>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</si>
  <si>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</si>
  <si>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</si>
  <si>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</si>
  <si>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</si>
  <si>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</si>
  <si>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</si>
  <si>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</si>
  <si>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</si>
  <si>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</si>
  <si>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</si>
  <si>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</si>
  <si>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</si>
  <si>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</si>
  <si>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</si>
  <si>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</si>
  <si>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</si>
  <si>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Año corrido a diciembre</t>
  </si>
  <si>
    <t>Diciembre</t>
  </si>
  <si>
    <t>Porcentaje, año corrido Diciembre 2018</t>
  </si>
  <si>
    <t>Año corrido a diciembre 2017</t>
  </si>
  <si>
    <t>Año corrido a diciembre 2018</t>
  </si>
  <si>
    <t>Vehículos automotores</t>
  </si>
  <si>
    <t>Refinación de petróleo</t>
  </si>
  <si>
    <t>Productos químicos</t>
  </si>
  <si>
    <t>Maquinaria y equipo n.c.p.</t>
  </si>
  <si>
    <t>Alimentos</t>
  </si>
  <si>
    <t>Productos metalúrgicos</t>
  </si>
  <si>
    <t>Equipos de transporte</t>
  </si>
  <si>
    <t>Aparatos eléctricos</t>
  </si>
  <si>
    <t>Otras manufacturas</t>
  </si>
  <si>
    <t>Caucho y plástico</t>
  </si>
  <si>
    <t>Silvicultura</t>
  </si>
  <si>
    <t>Productos de metal</t>
  </si>
  <si>
    <t>Textiles</t>
  </si>
  <si>
    <t>Prendas de vestir</t>
  </si>
  <si>
    <t>Papel</t>
  </si>
  <si>
    <t>Cueros</t>
  </si>
  <si>
    <t>Otros minerales no metálicos</t>
  </si>
  <si>
    <t>Madera</t>
  </si>
  <si>
    <t>Muebles industrias</t>
  </si>
  <si>
    <t>Petróleo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</si>
  <si>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</si>
  <si>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</si>
  <si>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</si>
  <si>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</si>
  <si>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</si>
  <si>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</si>
  <si>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</si>
  <si>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Otras actividades profesionales</t>
  </si>
  <si>
    <t>Actividades de arquitectura e ingeniería</t>
  </si>
  <si>
    <t>Correo</t>
  </si>
  <si>
    <t>Comercio</t>
  </si>
  <si>
    <t>Comercio al por mayor</t>
  </si>
  <si>
    <t>Mexico</t>
  </si>
  <si>
    <t>Alemania</t>
  </si>
  <si>
    <t>Brasil</t>
  </si>
  <si>
    <t>Francia</t>
  </si>
  <si>
    <t>Japon</t>
  </si>
  <si>
    <t>España</t>
  </si>
  <si>
    <t>Italia</t>
  </si>
  <si>
    <t>Argentina</t>
  </si>
  <si>
    <t>India</t>
  </si>
  <si>
    <t>Suiza</t>
  </si>
  <si>
    <t>Reino Unido</t>
  </si>
  <si>
    <t>Viet Nam</t>
  </si>
  <si>
    <t>Canada</t>
  </si>
  <si>
    <t>Colombia</t>
  </si>
  <si>
    <t>Corea Sur</t>
  </si>
  <si>
    <t>Chile</t>
  </si>
  <si>
    <t>Tailandia</t>
  </si>
  <si>
    <t>Taiwan</t>
  </si>
  <si>
    <t>Belgica</t>
  </si>
  <si>
    <t>Irlanda</t>
  </si>
  <si>
    <t>Malaysia</t>
  </si>
  <si>
    <t>Dinamarca</t>
  </si>
  <si>
    <t>Suecia</t>
  </si>
  <si>
    <t>Indonesia</t>
  </si>
  <si>
    <t>Austria</t>
  </si>
  <si>
    <t>Turquia</t>
  </si>
  <si>
    <t>Paises Bajos</t>
  </si>
  <si>
    <t>Israel</t>
  </si>
  <si>
    <t>Rusia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</si>
  <si>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</si>
  <si>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</si>
  <si>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</si>
  <si>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</si>
  <si>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</si>
  <si>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</si>
  <si>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</si>
  <si>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</si>
  <si>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Cesar</t>
  </si>
  <si>
    <t>Santander</t>
  </si>
  <si>
    <t>Caldas</t>
  </si>
  <si>
    <t>Magdalena</t>
  </si>
  <si>
    <t>Boyacá</t>
  </si>
  <si>
    <t>Cauca</t>
  </si>
  <si>
    <t>Meta</t>
  </si>
  <si>
    <t>Casanare</t>
  </si>
  <si>
    <t>Norte de Santander</t>
  </si>
  <si>
    <t>Sin definir</t>
  </si>
  <si>
    <t>Córdoba</t>
  </si>
  <si>
    <t>Sucre</t>
  </si>
  <si>
    <t>Quindío</t>
  </si>
  <si>
    <t>Tolima</t>
  </si>
  <si>
    <t>Nariño</t>
  </si>
  <si>
    <t>Huila</t>
  </si>
  <si>
    <t>Putumayo</t>
  </si>
  <si>
    <t>Aráuca</t>
  </si>
  <si>
    <t>Caquetá</t>
  </si>
  <si>
    <t>Amazonas</t>
  </si>
  <si>
    <t>Chocó</t>
  </si>
  <si>
    <t>San Andrés</t>
  </si>
  <si>
    <t>Vichada</t>
  </si>
  <si>
    <t>Teléfonos móviles</t>
  </si>
  <si>
    <t>Aceites livianos</t>
  </si>
  <si>
    <t>Vehículos   1.500 cm3 a 3.000 cm3</t>
  </si>
  <si>
    <t>Medicamentos uso humano</t>
  </si>
  <si>
    <t>Gasolinas sin tetraetilo</t>
  </si>
  <si>
    <t>TV tecnología LED</t>
  </si>
  <si>
    <t>Aviones &gt; 15 mil Kg</t>
  </si>
  <si>
    <t>Vehículos   1.000 cm3 a 1.500 cm3</t>
  </si>
  <si>
    <t>Portátiles</t>
  </si>
  <si>
    <t>Camperos 1.500 cm3 a 3.000 cm3</t>
  </si>
  <si>
    <t>Vehículos diesel &lt; 4,537 ton</t>
  </si>
  <si>
    <t>Aparatos de telecomunicación</t>
  </si>
  <si>
    <t>Gasóleo</t>
  </si>
  <si>
    <t>Demás medicamentos</t>
  </si>
  <si>
    <t>Maíz duro amarillo</t>
  </si>
  <si>
    <t>Medicamentos VIH</t>
  </si>
  <si>
    <t>Demás medicamentos VIH</t>
  </si>
  <si>
    <t>Productos informáticos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</si>
  <si>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</si>
  <si>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</si>
  <si>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</si>
  <si>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</si>
  <si>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</si>
  <si>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</si>
  <si>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</si>
  <si>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</si>
  <si>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Papeles y cartones</t>
  </si>
  <si>
    <t>Partes de vehículos, partidas 87.01 a 87.05</t>
  </si>
  <si>
    <t>Maneb, zineb, mancozeb.</t>
  </si>
  <si>
    <t>Alambre de cobre</t>
  </si>
  <si>
    <t>Productos de hierro sin alear</t>
  </si>
  <si>
    <t>Los demás cafés sin tostar, sin descafeinar</t>
  </si>
  <si>
    <t>Estampas, grabados y fotografías</t>
  </si>
  <si>
    <t>Vehículos 9,3 y 20 ton</t>
  </si>
  <si>
    <t>Vehículos para el trasporte de 10 o + personas</t>
  </si>
  <si>
    <t>Vehículos &gt; 20 ton</t>
  </si>
  <si>
    <t>Máquinas de afeitar</t>
  </si>
  <si>
    <t>Productos enrollados</t>
  </si>
  <si>
    <t>Maíz para la siembra</t>
  </si>
  <si>
    <t>Chasís de vehículos</t>
  </si>
  <si>
    <t>Demás aceites lubricantes sin biodiésel</t>
  </si>
  <si>
    <t>Tereftalato de etileno</t>
  </si>
  <si>
    <t>Llantas para automóviles</t>
  </si>
  <si>
    <t>Barras de hierro o de acero sin alear</t>
  </si>
  <si>
    <t>Productos intermedios de hierro o de acero</t>
  </si>
  <si>
    <t>Los demás alimentos para perros o gatos</t>
  </si>
  <si>
    <t>Aviones &gt; 15 mil kg</t>
  </si>
  <si>
    <t>Demás vacunas</t>
  </si>
  <si>
    <t>Demás medicamentos para VIH</t>
  </si>
  <si>
    <t>Insulina</t>
  </si>
  <si>
    <t>Reactivos de diagnóstico</t>
  </si>
  <si>
    <t>Medicamentos para VIH</t>
  </si>
  <si>
    <t>Máquinas y aparatos para envasar líquidos</t>
  </si>
  <si>
    <t>Aparatos de medicina</t>
  </si>
  <si>
    <t>Camperos 1500 y 3000 cm3</t>
  </si>
  <si>
    <t>Medicamentos sin antibióticos</t>
  </si>
  <si>
    <t>Plasma humano.</t>
  </si>
  <si>
    <t>Demás Vehículos 1.000 y 1.500 cm3</t>
  </si>
  <si>
    <t>Filtros aparatos médicos</t>
  </si>
  <si>
    <t>Prótesis articulares</t>
  </si>
  <si>
    <t>Los demás antisueros</t>
  </si>
  <si>
    <t>Cemento gris</t>
  </si>
  <si>
    <t>Papeles de seguridad para billetes</t>
  </si>
  <si>
    <t>Motocicletas &gt; 800 cm3.</t>
  </si>
  <si>
    <t>Reactivos de laboratorio o de diagnostico</t>
  </si>
  <si>
    <t>Demás vehículos 1.000 y 1.500 cm3</t>
  </si>
  <si>
    <t>Barras de hierro o acero sin alear</t>
  </si>
  <si>
    <t>Cerveza de malta.</t>
  </si>
  <si>
    <t>Unidades de proceso</t>
  </si>
  <si>
    <t>Alambrón de hierro o de acero</t>
  </si>
  <si>
    <t>Máq. procesamiento datos</t>
  </si>
  <si>
    <t>Aparatos telecomunicación</t>
  </si>
  <si>
    <t>Champues para el cabello</t>
  </si>
  <si>
    <t>Demás alabrón de hierro o de acero</t>
  </si>
  <si>
    <t>Camperos 1000 y 1500 cm3</t>
  </si>
  <si>
    <t>Vehículos carga &lt; 4,537 ton</t>
  </si>
  <si>
    <t>Refrigeradores</t>
  </si>
  <si>
    <t>Lavadoras</t>
  </si>
  <si>
    <t xml:space="preserve">Sustancias odoriferas para industria </t>
  </si>
  <si>
    <t>Sustancias odoriferas para bebidas</t>
  </si>
  <si>
    <t>Formulas lácteas para niños &lt; 1 año</t>
  </si>
  <si>
    <t>Decodificadores de señales satelitales</t>
  </si>
  <si>
    <t>Sacos de viaje</t>
  </si>
  <si>
    <t>Máquinas procesamiento datos</t>
  </si>
  <si>
    <t xml:space="preserve">Aparatos de grabación o de reproducción </t>
  </si>
  <si>
    <t>Alambrones de aceros aleados al boro</t>
  </si>
  <si>
    <t>Ascensores, montacargas</t>
  </si>
  <si>
    <t>Calzados</t>
  </si>
  <si>
    <t>Paneles de cristal líquido LCD o de plasma</t>
  </si>
  <si>
    <t>Manufacturas de plástico</t>
  </si>
  <si>
    <t>Tejidos fibras sintéticas</t>
  </si>
  <si>
    <t>Partes de Teléfonos</t>
  </si>
  <si>
    <t>Decodificadores de señales por cable</t>
  </si>
  <si>
    <t>Lámparas LED</t>
  </si>
  <si>
    <t>Placas y baldosas, de cerámica</t>
  </si>
  <si>
    <t>Aparatos eléctricos de alumbrado LED</t>
  </si>
  <si>
    <t>Auriculares, combinados con micrófono</t>
  </si>
  <si>
    <t>Hilados texturados de poliéster</t>
  </si>
  <si>
    <t>Asientos giratorios</t>
  </si>
  <si>
    <t>Tortas de soya</t>
  </si>
  <si>
    <t>Aceites crudos de petróleo</t>
  </si>
  <si>
    <t>Demás vacunas para humanos</t>
  </si>
  <si>
    <t>Partes de aviones</t>
  </si>
  <si>
    <t>Polietileno</t>
  </si>
  <si>
    <t>Las demás habas</t>
  </si>
  <si>
    <t>Aceites base para lubricantes</t>
  </si>
  <si>
    <t>Camperos &gt; 3 mil cm3</t>
  </si>
  <si>
    <t>Alcohol etílico</t>
  </si>
  <si>
    <t>Copolímeros de etileno&lt; 0.94</t>
  </si>
  <si>
    <t>Aditivos peptizantes</t>
  </si>
  <si>
    <t>Residuos de la industria del almidón</t>
  </si>
  <si>
    <t>Carne deshuesada de la especie porcina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</si>
  <si>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</si>
  <si>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</si>
  <si>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</si>
  <si>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</si>
  <si>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</si>
  <si>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</si>
  <si>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</si>
  <si>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</si>
  <si>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</si>
  <si>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</si>
  <si>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</si>
  <si>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</si>
  <si>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</si>
  <si>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</si>
  <si>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</si>
  <si>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</si>
  <si>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</si>
  <si>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</si>
  <si>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</si>
  <si>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</si>
  <si>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</si>
  <si>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</si>
  <si>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</si>
  <si>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</si>
  <si>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Cuba</t>
  </si>
  <si>
    <t>Uruguay</t>
  </si>
  <si>
    <t>Venezuela</t>
  </si>
  <si>
    <t xml:space="preserve">   Estados Unidos</t>
  </si>
  <si>
    <t xml:space="preserve">   Hungría</t>
  </si>
  <si>
    <t xml:space="preserve">   Suecia</t>
  </si>
  <si>
    <t>Resto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</si>
  <si>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</si>
  <si>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</si>
  <si>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</si>
  <si>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</si>
  <si>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</si>
  <si>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</si>
  <si>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Portugal</t>
  </si>
  <si>
    <t>República Checa</t>
  </si>
  <si>
    <t>México</t>
  </si>
  <si>
    <t>Ecuador</t>
  </si>
  <si>
    <t>Vietnam</t>
  </si>
  <si>
    <t>Países Bajos</t>
  </si>
  <si>
    <t>Bolivia</t>
  </si>
  <si>
    <t>Finlandia</t>
  </si>
  <si>
    <t>Singapur</t>
  </si>
  <si>
    <t>Hungría</t>
  </si>
  <si>
    <t>Portugal</t>
  </si>
  <si>
    <t>Guatemala</t>
  </si>
  <si>
    <t>Camboya</t>
  </si>
  <si>
    <t>Eslovenia</t>
  </si>
  <si>
    <t>Grecia</t>
  </si>
  <si>
    <t>Zona Franca de Occidente (Mosquera)</t>
  </si>
  <si>
    <t>Taiwán</t>
  </si>
  <si>
    <t>Bélgica</t>
  </si>
  <si>
    <t>Perú</t>
  </si>
  <si>
    <t>Turquía</t>
  </si>
  <si>
    <t xml:space="preserve">   Productos informáticos</t>
  </si>
  <si>
    <t xml:space="preserve">   Vehículos automotores</t>
  </si>
  <si>
    <t xml:space="preserve">   Refinación de petróleo</t>
  </si>
  <si>
    <t xml:space="preserve">   Productos químicos</t>
  </si>
  <si>
    <t xml:space="preserve">   Productos farmacéuticos</t>
  </si>
  <si>
    <t>Fecha de publicación: 28 de marzo de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</si>
</sst>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_);_(* \(#,##0\);_(* &quot;-&quot;??_);_(@_)"/>
    <numFmt numFmtId="169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68" fontId="15" fillId="2" borderId="0" xfId="10" applyNumberFormat="1" applyFont="1" applyFill="1"/>
    <xf numFmtId="3" fontId="29" fillId="0" borderId="0" xfId="0" applyNumberFormat="1" applyFont="1" applyFill="1"/>
    <xf numFmtId="0" fontId="29" fillId="0" borderId="0" xfId="0" applyFont="1" applyFill="1"/>
    <xf numFmtId="168" fontId="14" fillId="4" borderId="0" xfId="10" applyNumberFormat="1" applyFont="1" applyFill="1"/>
    <xf numFmtId="168" fontId="15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1389.3302587600131</c:v>
                </c:pt>
                <c:pt idx="1">
                  <c:v>23609.768717529965</c:v>
                </c:pt>
                <c:pt idx="2">
                  <c:v>96.344605219999508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2745.7072101666672</c:v>
                </c:pt>
                <c:pt idx="1">
                  <c:v>2739.3351151666666</c:v>
                </c:pt>
                <c:pt idx="2">
                  <c:v>2716.3158180833334</c:v>
                </c:pt>
                <c:pt idx="3">
                  <c:v>2704.7281036666668</c:v>
                </c:pt>
                <c:pt idx="4">
                  <c:v>2664.6141418333336</c:v>
                </c:pt>
                <c:pt idx="5">
                  <c:v>2613.9866773333333</c:v>
                </c:pt>
                <c:pt idx="6">
                  <c:v>2580.64729575</c:v>
                </c:pt>
                <c:pt idx="7">
                  <c:v>2532.9248067499998</c:v>
                </c:pt>
                <c:pt idx="8">
                  <c:v>2522.3391988333333</c:v>
                </c:pt>
                <c:pt idx="9">
                  <c:v>2454.7259744166663</c:v>
                </c:pt>
                <c:pt idx="10">
                  <c:v>2397.4079650833332</c:v>
                </c:pt>
                <c:pt idx="11">
                  <c:v>2340.8434313333332</c:v>
                </c:pt>
                <c:pt idx="12">
                  <c:v>2278.5573452499998</c:v>
                </c:pt>
                <c:pt idx="13">
                  <c:v>2217.8462688333334</c:v>
                </c:pt>
                <c:pt idx="14">
                  <c:v>2159.962691416667</c:v>
                </c:pt>
                <c:pt idx="15">
                  <c:v>2106.3074036666671</c:v>
                </c:pt>
                <c:pt idx="16">
                  <c:v>2060.6837809166668</c:v>
                </c:pt>
                <c:pt idx="17">
                  <c:v>2030.3021243333335</c:v>
                </c:pt>
                <c:pt idx="18">
                  <c:v>2011.2532675833334</c:v>
                </c:pt>
                <c:pt idx="19">
                  <c:v>1932.158091</c:v>
                </c:pt>
                <c:pt idx="20">
                  <c:v>1919.2065589999995</c:v>
                </c:pt>
                <c:pt idx="21">
                  <c:v>1885.2964368333332</c:v>
                </c:pt>
                <c:pt idx="22">
                  <c:v>1844.6530949166665</c:v>
                </c:pt>
                <c:pt idx="23">
                  <c:v>1833.9411681666668</c:v>
                </c:pt>
                <c:pt idx="24">
                  <c:v>1831.1781966666667</c:v>
                </c:pt>
                <c:pt idx="25">
                  <c:v>1828.3595210833334</c:v>
                </c:pt>
                <c:pt idx="26">
                  <c:v>1838.9980492499999</c:v>
                </c:pt>
                <c:pt idx="27">
                  <c:v>1856.8497873333336</c:v>
                </c:pt>
                <c:pt idx="28">
                  <c:v>1864.0627250000005</c:v>
                </c:pt>
                <c:pt idx="29">
                  <c:v>1866.8816404166671</c:v>
                </c:pt>
                <c:pt idx="30">
                  <c:v>1859.1597538333335</c:v>
                </c:pt>
                <c:pt idx="31">
                  <c:v>1883.0448562500003</c:v>
                </c:pt>
                <c:pt idx="32">
                  <c:v>1871.4061125833332</c:v>
                </c:pt>
                <c:pt idx="33">
                  <c:v>1871.8330107499996</c:v>
                </c:pt>
                <c:pt idx="34">
                  <c:v>1883.7940153333332</c:v>
                </c:pt>
                <c:pt idx="35">
                  <c:v>1871.8913513333334</c:v>
                </c:pt>
                <c:pt idx="36">
                  <c:v>1847.1675680833332</c:v>
                </c:pt>
                <c:pt idx="37">
                  <c:v>1862.8934309166668</c:v>
                </c:pt>
                <c:pt idx="38">
                  <c:v>1856.9843165833333</c:v>
                </c:pt>
                <c:pt idx="39">
                  <c:v>1848.549992</c:v>
                </c:pt>
                <c:pt idx="40">
                  <c:v>1865.3550199166668</c:v>
                </c:pt>
                <c:pt idx="41">
                  <c:v>1900.2004936666669</c:v>
                </c:pt>
                <c:pt idx="42">
                  <c:v>1928.0559504166665</c:v>
                </c:pt>
                <c:pt idx="43">
                  <c:v>1944.5472411666667</c:v>
                </c:pt>
                <c:pt idx="44">
                  <c:v>1961.0629750833334</c:v>
                </c:pt>
                <c:pt idx="45">
                  <c:v>1978.3304885</c:v>
                </c:pt>
                <c:pt idx="46">
                  <c:v>2039.8399573333334</c:v>
                </c:pt>
                <c:pt idx="47">
                  <c:v>2068.0211310833329</c:v>
                </c:pt>
                <c:pt idx="48">
                  <c:v>2098.7057638333331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516800"/>
        <c:axId val="191496768"/>
      </c:lineChart>
      <c:dateAx>
        <c:axId val="1975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496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1496768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751680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primarios'!$F$86:$F$134</c:f>
              <c:numCache>
                <c:formatCode>_(* #,##0_);_(* \(#,##0\);_(* "-"??_);_(@_)</c:formatCode>
                <c:ptCount val="49"/>
                <c:pt idx="0">
                  <c:v>89.801321416666653</c:v>
                </c:pt>
                <c:pt idx="1">
                  <c:v>92.267793083333331</c:v>
                </c:pt>
                <c:pt idx="2">
                  <c:v>92.205882750000001</c:v>
                </c:pt>
                <c:pt idx="3">
                  <c:v>95.229330500000003</c:v>
                </c:pt>
                <c:pt idx="4">
                  <c:v>94.979996333333318</c:v>
                </c:pt>
                <c:pt idx="5">
                  <c:v>95.193932583333336</c:v>
                </c:pt>
                <c:pt idx="6">
                  <c:v>92.719656333333333</c:v>
                </c:pt>
                <c:pt idx="7">
                  <c:v>93.252226500000006</c:v>
                </c:pt>
                <c:pt idx="8">
                  <c:v>93.933949583333344</c:v>
                </c:pt>
                <c:pt idx="9">
                  <c:v>90.901833083333329</c:v>
                </c:pt>
                <c:pt idx="10">
                  <c:v>90.121564333333325</c:v>
                </c:pt>
                <c:pt idx="11">
                  <c:v>91.267690666666667</c:v>
                </c:pt>
                <c:pt idx="12">
                  <c:v>90.387766666666678</c:v>
                </c:pt>
                <c:pt idx="13">
                  <c:v>87.741965916666643</c:v>
                </c:pt>
                <c:pt idx="14">
                  <c:v>88.678185166666665</c:v>
                </c:pt>
                <c:pt idx="15">
                  <c:v>87.238725916666667</c:v>
                </c:pt>
                <c:pt idx="16">
                  <c:v>88.777041416666677</c:v>
                </c:pt>
                <c:pt idx="17">
                  <c:v>88.958533333333335</c:v>
                </c:pt>
                <c:pt idx="18">
                  <c:v>88.46619800000002</c:v>
                </c:pt>
                <c:pt idx="19">
                  <c:v>87.591241000000011</c:v>
                </c:pt>
                <c:pt idx="20">
                  <c:v>88.709238499999984</c:v>
                </c:pt>
                <c:pt idx="21">
                  <c:v>89.107533250000003</c:v>
                </c:pt>
                <c:pt idx="22">
                  <c:v>89.098706749999977</c:v>
                </c:pt>
                <c:pt idx="23">
                  <c:v>89.560100083333325</c:v>
                </c:pt>
                <c:pt idx="24">
                  <c:v>89.99256050000001</c:v>
                </c:pt>
                <c:pt idx="25">
                  <c:v>91.60209266666665</c:v>
                </c:pt>
                <c:pt idx="26">
                  <c:v>91.949040666666647</c:v>
                </c:pt>
                <c:pt idx="27">
                  <c:v>94.933648583333351</c:v>
                </c:pt>
                <c:pt idx="28">
                  <c:v>94.003253583333333</c:v>
                </c:pt>
                <c:pt idx="29">
                  <c:v>92.672761333333327</c:v>
                </c:pt>
                <c:pt idx="30">
                  <c:v>92.692911750000007</c:v>
                </c:pt>
                <c:pt idx="31">
                  <c:v>92.44903433333333</c:v>
                </c:pt>
                <c:pt idx="32">
                  <c:v>92.075982416666662</c:v>
                </c:pt>
                <c:pt idx="33">
                  <c:v>92.735123666666652</c:v>
                </c:pt>
                <c:pt idx="34">
                  <c:v>92.954069083333323</c:v>
                </c:pt>
                <c:pt idx="35">
                  <c:v>93.855337000000006</c:v>
                </c:pt>
                <c:pt idx="36">
                  <c:v>95.770174166666663</c:v>
                </c:pt>
                <c:pt idx="37">
                  <c:v>96.314412000000004</c:v>
                </c:pt>
                <c:pt idx="38">
                  <c:v>95.575076166666676</c:v>
                </c:pt>
                <c:pt idx="39">
                  <c:v>93.988671916666689</c:v>
                </c:pt>
                <c:pt idx="40">
                  <c:v>95.081463083333333</c:v>
                </c:pt>
                <c:pt idx="41">
                  <c:v>96.770705749999991</c:v>
                </c:pt>
                <c:pt idx="42">
                  <c:v>100.97278433333332</c:v>
                </c:pt>
                <c:pt idx="43">
                  <c:v>103.21811616666666</c:v>
                </c:pt>
                <c:pt idx="44">
                  <c:v>106.16855591666666</c:v>
                </c:pt>
                <c:pt idx="45">
                  <c:v>109.32357591666666</c:v>
                </c:pt>
                <c:pt idx="46">
                  <c:v>111.84031983333331</c:v>
                </c:pt>
                <c:pt idx="47">
                  <c:v>114.24372124999998</c:v>
                </c:pt>
                <c:pt idx="48">
                  <c:v>115.77752166666666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607232"/>
        <c:axId val="191503104"/>
      </c:lineChart>
      <c:dateAx>
        <c:axId val="20060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5031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1503104"/>
        <c:scaling>
          <c:orientation val="minMax"/>
          <c:max val="125"/>
          <c:min val="8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6072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manufacturas'!$F$86:$F$134</c:f>
              <c:numCache>
                <c:formatCode>_(* #,##0_);_(* \(#,##0\);_(* "-"??_);_(@_)</c:formatCode>
                <c:ptCount val="49"/>
                <c:pt idx="0">
                  <c:v>2645.5108290000003</c:v>
                </c:pt>
                <c:pt idx="1">
                  <c:v>2636.9070934166671</c:v>
                </c:pt>
                <c:pt idx="2">
                  <c:v>2613.82365875</c:v>
                </c:pt>
                <c:pt idx="3">
                  <c:v>2599.4346379166668</c:v>
                </c:pt>
                <c:pt idx="4">
                  <c:v>2559.654063583333</c:v>
                </c:pt>
                <c:pt idx="5">
                  <c:v>2508.8460806666667</c:v>
                </c:pt>
                <c:pt idx="6">
                  <c:v>2477.730294583333</c:v>
                </c:pt>
                <c:pt idx="7">
                  <c:v>2429.5097202500001</c:v>
                </c:pt>
                <c:pt idx="8">
                  <c:v>2418.1043475833335</c:v>
                </c:pt>
                <c:pt idx="9">
                  <c:v>2353.4410465833339</c:v>
                </c:pt>
                <c:pt idx="10">
                  <c:v>2297.0279595000002</c:v>
                </c:pt>
                <c:pt idx="11">
                  <c:v>2239.3978474166665</c:v>
                </c:pt>
                <c:pt idx="12">
                  <c:v>2178.1794180000002</c:v>
                </c:pt>
                <c:pt idx="13">
                  <c:v>2119.9301858333333</c:v>
                </c:pt>
                <c:pt idx="14">
                  <c:v>2061.1233454999997</c:v>
                </c:pt>
                <c:pt idx="15">
                  <c:v>2008.9622495000001</c:v>
                </c:pt>
                <c:pt idx="16">
                  <c:v>1962.0649631666665</c:v>
                </c:pt>
                <c:pt idx="17">
                  <c:v>1931.1391689999998</c:v>
                </c:pt>
                <c:pt idx="18">
                  <c:v>1912.3745301666665</c:v>
                </c:pt>
                <c:pt idx="19">
                  <c:v>1833.8156318333333</c:v>
                </c:pt>
                <c:pt idx="20">
                  <c:v>1818.9975948333333</c:v>
                </c:pt>
                <c:pt idx="21">
                  <c:v>1784.1667698333333</c:v>
                </c:pt>
                <c:pt idx="22">
                  <c:v>1742.6511489166667</c:v>
                </c:pt>
                <c:pt idx="23">
                  <c:v>1731.1121519999999</c:v>
                </c:pt>
                <c:pt idx="24">
                  <c:v>1727.7152449166667</c:v>
                </c:pt>
                <c:pt idx="25">
                  <c:v>1717.1257360833333</c:v>
                </c:pt>
                <c:pt idx="26">
                  <c:v>1727.7347851666666</c:v>
                </c:pt>
                <c:pt idx="27">
                  <c:v>1742.7191429166667</c:v>
                </c:pt>
                <c:pt idx="28">
                  <c:v>1751.1152205000001</c:v>
                </c:pt>
                <c:pt idx="29">
                  <c:v>1756.0575100833339</c:v>
                </c:pt>
                <c:pt idx="30">
                  <c:v>1748.8237380833336</c:v>
                </c:pt>
                <c:pt idx="31">
                  <c:v>1773.3004295000001</c:v>
                </c:pt>
                <c:pt idx="32">
                  <c:v>1762.6298775833336</c:v>
                </c:pt>
                <c:pt idx="33">
                  <c:v>1762.9658722499998</c:v>
                </c:pt>
                <c:pt idx="34">
                  <c:v>1775.3251349999998</c:v>
                </c:pt>
                <c:pt idx="35">
                  <c:v>1762.7303686666667</c:v>
                </c:pt>
                <c:pt idx="36">
                  <c:v>1736.1479640833334</c:v>
                </c:pt>
                <c:pt idx="37">
                  <c:v>1757.4093976666666</c:v>
                </c:pt>
                <c:pt idx="38">
                  <c:v>1751.8385825833332</c:v>
                </c:pt>
                <c:pt idx="39">
                  <c:v>1742.8346850000005</c:v>
                </c:pt>
                <c:pt idx="40">
                  <c:v>1757.6798386666667</c:v>
                </c:pt>
                <c:pt idx="41">
                  <c:v>1790.4097449999999</c:v>
                </c:pt>
                <c:pt idx="42">
                  <c:v>1813.6110643333332</c:v>
                </c:pt>
                <c:pt idx="43">
                  <c:v>1827.4543663333332</c:v>
                </c:pt>
                <c:pt idx="44">
                  <c:v>1840.8058538333335</c:v>
                </c:pt>
                <c:pt idx="45">
                  <c:v>1854.7333593333333</c:v>
                </c:pt>
                <c:pt idx="46">
                  <c:v>1913.4718510000002</c:v>
                </c:pt>
                <c:pt idx="47">
                  <c:v>1938.8194810833336</c:v>
                </c:pt>
                <c:pt idx="48">
                  <c:v>1967.4807264166668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717824"/>
        <c:axId val="192615488"/>
      </c:lineChart>
      <c:dateAx>
        <c:axId val="2007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6154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2615488"/>
        <c:scaling>
          <c:orientation val="minMax"/>
          <c:max val="2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717824"/>
        <c:crosses val="autoZero"/>
        <c:crossBetween val="midCat"/>
        <c:majorUnit val="4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rec naturales'!$F$86:$F$134</c:f>
              <c:numCache>
                <c:formatCode>_(* #,##0_);_(* \(#,##0\);_(* "-"??_);_(@_)</c:formatCode>
                <c:ptCount val="49"/>
                <c:pt idx="0">
                  <c:v>644.51496416666669</c:v>
                </c:pt>
                <c:pt idx="1">
                  <c:v>628.77581808333332</c:v>
                </c:pt>
                <c:pt idx="2">
                  <c:v>588.60552733333327</c:v>
                </c:pt>
                <c:pt idx="3">
                  <c:v>577.55660166666655</c:v>
                </c:pt>
                <c:pt idx="4">
                  <c:v>571.27570024999989</c:v>
                </c:pt>
                <c:pt idx="5">
                  <c:v>549.27035650000005</c:v>
                </c:pt>
                <c:pt idx="6">
                  <c:v>530.9056834999999</c:v>
                </c:pt>
                <c:pt idx="7">
                  <c:v>522.27388124999993</c:v>
                </c:pt>
                <c:pt idx="8">
                  <c:v>531.47911008333335</c:v>
                </c:pt>
                <c:pt idx="9">
                  <c:v>517.06340325000008</c:v>
                </c:pt>
                <c:pt idx="10">
                  <c:v>495.48651950000004</c:v>
                </c:pt>
                <c:pt idx="11">
                  <c:v>485.75348950000006</c:v>
                </c:pt>
                <c:pt idx="12">
                  <c:v>485.87926333333331</c:v>
                </c:pt>
                <c:pt idx="13">
                  <c:v>474.75603583333327</c:v>
                </c:pt>
                <c:pt idx="14">
                  <c:v>482.93019908333343</c:v>
                </c:pt>
                <c:pt idx="15">
                  <c:v>475.63304766666676</c:v>
                </c:pt>
                <c:pt idx="16">
                  <c:v>459.43483775000004</c:v>
                </c:pt>
                <c:pt idx="17">
                  <c:v>455.82452458333336</c:v>
                </c:pt>
                <c:pt idx="18">
                  <c:v>455.65547366666664</c:v>
                </c:pt>
                <c:pt idx="19">
                  <c:v>436.35534941666674</c:v>
                </c:pt>
                <c:pt idx="20">
                  <c:v>439.77988241666668</c:v>
                </c:pt>
                <c:pt idx="21">
                  <c:v>426.79189866666667</c:v>
                </c:pt>
                <c:pt idx="22">
                  <c:v>424.55023891666673</c:v>
                </c:pt>
                <c:pt idx="23">
                  <c:v>425.77366849999999</c:v>
                </c:pt>
                <c:pt idx="24">
                  <c:v>425.77320616666663</c:v>
                </c:pt>
                <c:pt idx="25">
                  <c:v>423.20568708333332</c:v>
                </c:pt>
                <c:pt idx="26">
                  <c:v>431.56331375000008</c:v>
                </c:pt>
                <c:pt idx="27">
                  <c:v>428.44259816666676</c:v>
                </c:pt>
                <c:pt idx="28">
                  <c:v>439.35959208333333</c:v>
                </c:pt>
                <c:pt idx="29">
                  <c:v>437.68646591666669</c:v>
                </c:pt>
                <c:pt idx="30">
                  <c:v>427.01511775000012</c:v>
                </c:pt>
                <c:pt idx="31">
                  <c:v>434.65816466666678</c:v>
                </c:pt>
                <c:pt idx="32">
                  <c:v>424.6052400833334</c:v>
                </c:pt>
                <c:pt idx="33">
                  <c:v>420.50143450000002</c:v>
                </c:pt>
                <c:pt idx="34">
                  <c:v>422.2903629999999</c:v>
                </c:pt>
                <c:pt idx="35">
                  <c:v>413.46448466666658</c:v>
                </c:pt>
                <c:pt idx="36">
                  <c:v>399.59309891666658</c:v>
                </c:pt>
                <c:pt idx="37">
                  <c:v>403.81885258333324</c:v>
                </c:pt>
                <c:pt idx="38">
                  <c:v>391.14764641666665</c:v>
                </c:pt>
                <c:pt idx="39">
                  <c:v>391.98246316666672</c:v>
                </c:pt>
                <c:pt idx="40">
                  <c:v>381.85795866666672</c:v>
                </c:pt>
                <c:pt idx="41">
                  <c:v>385.25319366666668</c:v>
                </c:pt>
                <c:pt idx="42">
                  <c:v>396.93811199999999</c:v>
                </c:pt>
                <c:pt idx="43">
                  <c:v>397.79116041666674</c:v>
                </c:pt>
                <c:pt idx="44">
                  <c:v>393.94555541666665</c:v>
                </c:pt>
                <c:pt idx="45">
                  <c:v>397.99053349999991</c:v>
                </c:pt>
                <c:pt idx="46">
                  <c:v>409.68134641666666</c:v>
                </c:pt>
                <c:pt idx="47">
                  <c:v>410.10886041666663</c:v>
                </c:pt>
                <c:pt idx="48">
                  <c:v>416.45664799999992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170944"/>
        <c:axId val="200600960"/>
      </c:lineChart>
      <c:dateAx>
        <c:axId val="20117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6009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060096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17094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baja tek'!$F$86:$F$134</c:f>
              <c:numCache>
                <c:formatCode>_(* #,##0_);_(* \(#,##0\);_(* "-"??_);_(@_)</c:formatCode>
                <c:ptCount val="49"/>
                <c:pt idx="0">
                  <c:v>317.06272383333334</c:v>
                </c:pt>
                <c:pt idx="1">
                  <c:v>313.19436049999996</c:v>
                </c:pt>
                <c:pt idx="2">
                  <c:v>313.63993966666663</c:v>
                </c:pt>
                <c:pt idx="3">
                  <c:v>312.2223519166667</c:v>
                </c:pt>
                <c:pt idx="4">
                  <c:v>306.66053733333331</c:v>
                </c:pt>
                <c:pt idx="5">
                  <c:v>298.64490599999993</c:v>
                </c:pt>
                <c:pt idx="6">
                  <c:v>296.81315699999999</c:v>
                </c:pt>
                <c:pt idx="7">
                  <c:v>291.34423291666667</c:v>
                </c:pt>
                <c:pt idx="8">
                  <c:v>286.92299974999997</c:v>
                </c:pt>
                <c:pt idx="9">
                  <c:v>284.24593250000004</c:v>
                </c:pt>
                <c:pt idx="10">
                  <c:v>278.28326358333334</c:v>
                </c:pt>
                <c:pt idx="11">
                  <c:v>272.40339975000001</c:v>
                </c:pt>
                <c:pt idx="12">
                  <c:v>263.90053975000006</c:v>
                </c:pt>
                <c:pt idx="13">
                  <c:v>259.69775850000002</c:v>
                </c:pt>
                <c:pt idx="14">
                  <c:v>253.40185208333335</c:v>
                </c:pt>
                <c:pt idx="15">
                  <c:v>248.16184591666669</c:v>
                </c:pt>
                <c:pt idx="16">
                  <c:v>242.97099349999999</c:v>
                </c:pt>
                <c:pt idx="17">
                  <c:v>238.55326899999997</c:v>
                </c:pt>
                <c:pt idx="18">
                  <c:v>236.15040675</c:v>
                </c:pt>
                <c:pt idx="19">
                  <c:v>228.37495841666669</c:v>
                </c:pt>
                <c:pt idx="20">
                  <c:v>226.90691841666663</c:v>
                </c:pt>
                <c:pt idx="21">
                  <c:v>223.18306216666664</c:v>
                </c:pt>
                <c:pt idx="22">
                  <c:v>218.56000983333331</c:v>
                </c:pt>
                <c:pt idx="23">
                  <c:v>218.50372533333328</c:v>
                </c:pt>
                <c:pt idx="24">
                  <c:v>220.97445491666659</c:v>
                </c:pt>
                <c:pt idx="25">
                  <c:v>220.64323758333339</c:v>
                </c:pt>
                <c:pt idx="26">
                  <c:v>220.83596433333332</c:v>
                </c:pt>
                <c:pt idx="27">
                  <c:v>222.91298608333332</c:v>
                </c:pt>
                <c:pt idx="28">
                  <c:v>223.18911908333337</c:v>
                </c:pt>
                <c:pt idx="29">
                  <c:v>225.5770315</c:v>
                </c:pt>
                <c:pt idx="30">
                  <c:v>227.50353741666666</c:v>
                </c:pt>
                <c:pt idx="31">
                  <c:v>230.92125558333336</c:v>
                </c:pt>
                <c:pt idx="32">
                  <c:v>230.92088125000001</c:v>
                </c:pt>
                <c:pt idx="33">
                  <c:v>231.21561658333329</c:v>
                </c:pt>
                <c:pt idx="34">
                  <c:v>233.81623966666666</c:v>
                </c:pt>
                <c:pt idx="35">
                  <c:v>233.36937283333336</c:v>
                </c:pt>
                <c:pt idx="36">
                  <c:v>230.99228533333337</c:v>
                </c:pt>
                <c:pt idx="37">
                  <c:v>233.16491633333339</c:v>
                </c:pt>
                <c:pt idx="38">
                  <c:v>234.38415266666664</c:v>
                </c:pt>
                <c:pt idx="39">
                  <c:v>233.05963133333333</c:v>
                </c:pt>
                <c:pt idx="40">
                  <c:v>237.46452058333333</c:v>
                </c:pt>
                <c:pt idx="41">
                  <c:v>242.97905341666669</c:v>
                </c:pt>
                <c:pt idx="42">
                  <c:v>245.67899408333335</c:v>
                </c:pt>
                <c:pt idx="43">
                  <c:v>249.88973641666666</c:v>
                </c:pt>
                <c:pt idx="44">
                  <c:v>254.23765591666665</c:v>
                </c:pt>
                <c:pt idx="45">
                  <c:v>255.99004791666667</c:v>
                </c:pt>
                <c:pt idx="46">
                  <c:v>261.70958975000002</c:v>
                </c:pt>
                <c:pt idx="47">
                  <c:v>264.53814758333334</c:v>
                </c:pt>
                <c:pt idx="48">
                  <c:v>268.28846991666666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121280"/>
        <c:axId val="201025216"/>
      </c:lineChart>
      <c:dateAx>
        <c:axId val="20112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025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102521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12128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media tek'!$F$86:$F$134</c:f>
              <c:numCache>
                <c:formatCode>_(* #,##0_);_(* \(#,##0\);_(* "-"??_);_(@_)</c:formatCode>
                <c:ptCount val="49"/>
                <c:pt idx="0">
                  <c:v>784.24344817416431</c:v>
                </c:pt>
                <c:pt idx="1">
                  <c:v>774.54809349999744</c:v>
                </c:pt>
                <c:pt idx="2">
                  <c:v>776.83367733749765</c:v>
                </c:pt>
                <c:pt idx="3">
                  <c:v>778.76531587083298</c:v>
                </c:pt>
                <c:pt idx="4">
                  <c:v>773.02192237333281</c:v>
                </c:pt>
                <c:pt idx="5">
                  <c:v>765.3881411258335</c:v>
                </c:pt>
                <c:pt idx="6">
                  <c:v>761.61133577083331</c:v>
                </c:pt>
                <c:pt idx="7">
                  <c:v>750.4626014800001</c:v>
                </c:pt>
                <c:pt idx="8">
                  <c:v>735.62589475833283</c:v>
                </c:pt>
                <c:pt idx="9">
                  <c:v>716.01040115749993</c:v>
                </c:pt>
                <c:pt idx="10">
                  <c:v>699.84413735916598</c:v>
                </c:pt>
                <c:pt idx="11">
                  <c:v>674.14242858583293</c:v>
                </c:pt>
                <c:pt idx="12">
                  <c:v>644.61572491333357</c:v>
                </c:pt>
                <c:pt idx="13">
                  <c:v>634.97249909750019</c:v>
                </c:pt>
                <c:pt idx="14">
                  <c:v>613.23710814166623</c:v>
                </c:pt>
                <c:pt idx="15">
                  <c:v>592.98633710083175</c:v>
                </c:pt>
                <c:pt idx="16">
                  <c:v>577.81400486333155</c:v>
                </c:pt>
                <c:pt idx="17">
                  <c:v>563.86877620999803</c:v>
                </c:pt>
                <c:pt idx="18">
                  <c:v>554.83743569249839</c:v>
                </c:pt>
                <c:pt idx="19">
                  <c:v>534.58840764333138</c:v>
                </c:pt>
                <c:pt idx="20">
                  <c:v>527.81242960499856</c:v>
                </c:pt>
                <c:pt idx="21">
                  <c:v>519.306301661666</c:v>
                </c:pt>
                <c:pt idx="22">
                  <c:v>509.95010429500002</c:v>
                </c:pt>
                <c:pt idx="23">
                  <c:v>508.38852444916671</c:v>
                </c:pt>
                <c:pt idx="24">
                  <c:v>509.31826199999995</c:v>
                </c:pt>
                <c:pt idx="25">
                  <c:v>510.52302533333335</c:v>
                </c:pt>
                <c:pt idx="26">
                  <c:v>513.29524216666675</c:v>
                </c:pt>
                <c:pt idx="27">
                  <c:v>518.33938916666659</c:v>
                </c:pt>
                <c:pt idx="28">
                  <c:v>513.1668525</c:v>
                </c:pt>
                <c:pt idx="29">
                  <c:v>514.0753666666667</c:v>
                </c:pt>
                <c:pt idx="30">
                  <c:v>517.20321083333329</c:v>
                </c:pt>
                <c:pt idx="31">
                  <c:v>523.89122333333341</c:v>
                </c:pt>
                <c:pt idx="32">
                  <c:v>524.03233633333332</c:v>
                </c:pt>
                <c:pt idx="33">
                  <c:v>525.26385616666664</c:v>
                </c:pt>
                <c:pt idx="34">
                  <c:v>526.40930158333322</c:v>
                </c:pt>
                <c:pt idx="35">
                  <c:v>525.44556958333317</c:v>
                </c:pt>
                <c:pt idx="36">
                  <c:v>523.97346558333334</c:v>
                </c:pt>
                <c:pt idx="37">
                  <c:v>531.93504541666664</c:v>
                </c:pt>
                <c:pt idx="38">
                  <c:v>533.60715183333321</c:v>
                </c:pt>
                <c:pt idx="39">
                  <c:v>533.25292408333326</c:v>
                </c:pt>
                <c:pt idx="40">
                  <c:v>548.35437775000003</c:v>
                </c:pt>
                <c:pt idx="41">
                  <c:v>556.82406133333336</c:v>
                </c:pt>
                <c:pt idx="42">
                  <c:v>560.71851366666669</c:v>
                </c:pt>
                <c:pt idx="43">
                  <c:v>567.68759558333329</c:v>
                </c:pt>
                <c:pt idx="44">
                  <c:v>579.42918866666662</c:v>
                </c:pt>
                <c:pt idx="45">
                  <c:v>587.01797091666674</c:v>
                </c:pt>
                <c:pt idx="46">
                  <c:v>604.12678850000009</c:v>
                </c:pt>
                <c:pt idx="47">
                  <c:v>620.39919241666678</c:v>
                </c:pt>
                <c:pt idx="48">
                  <c:v>627.39571491666663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528832"/>
        <c:axId val="198852608"/>
      </c:lineChart>
      <c:dateAx>
        <c:axId val="20152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8852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8852608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5288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impo alta tek'!$F$86:$F$134</c:f>
              <c:numCache>
                <c:formatCode>_(* #,##0_);_(* \(#,##0\);_(* "-"??_);_(@_)</c:formatCode>
                <c:ptCount val="49"/>
                <c:pt idx="0">
                  <c:v>899.68969291666679</c:v>
                </c:pt>
                <c:pt idx="1">
                  <c:v>920.3888214166667</c:v>
                </c:pt>
                <c:pt idx="2">
                  <c:v>934.74451450000004</c:v>
                </c:pt>
                <c:pt idx="3">
                  <c:v>930.89036866666663</c:v>
                </c:pt>
                <c:pt idx="4">
                  <c:v>908.69590375000007</c:v>
                </c:pt>
                <c:pt idx="5">
                  <c:v>895.54267725000011</c:v>
                </c:pt>
                <c:pt idx="6">
                  <c:v>888.40011841666683</c:v>
                </c:pt>
                <c:pt idx="7">
                  <c:v>865.42900466666663</c:v>
                </c:pt>
                <c:pt idx="8">
                  <c:v>864.07634308333343</c:v>
                </c:pt>
                <c:pt idx="9">
                  <c:v>836.12130983333327</c:v>
                </c:pt>
                <c:pt idx="10">
                  <c:v>823.41403924999997</c:v>
                </c:pt>
                <c:pt idx="11">
                  <c:v>807.09852975000001</c:v>
                </c:pt>
                <c:pt idx="12">
                  <c:v>783.78389016666677</c:v>
                </c:pt>
                <c:pt idx="13">
                  <c:v>750.50389258333337</c:v>
                </c:pt>
                <c:pt idx="14">
                  <c:v>711.55418641666677</c:v>
                </c:pt>
                <c:pt idx="15">
                  <c:v>692.18101891666674</c:v>
                </c:pt>
                <c:pt idx="16">
                  <c:v>681.84512716666677</c:v>
                </c:pt>
                <c:pt idx="17">
                  <c:v>672.89259924999988</c:v>
                </c:pt>
                <c:pt idx="18">
                  <c:v>665.73121416666675</c:v>
                </c:pt>
                <c:pt idx="19">
                  <c:v>634.49691641666652</c:v>
                </c:pt>
                <c:pt idx="20">
                  <c:v>624.49836450000009</c:v>
                </c:pt>
                <c:pt idx="21">
                  <c:v>614.88550741666666</c:v>
                </c:pt>
                <c:pt idx="22">
                  <c:v>589.59079591666671</c:v>
                </c:pt>
                <c:pt idx="23">
                  <c:v>578.44623383333339</c:v>
                </c:pt>
                <c:pt idx="24">
                  <c:v>571.64932191666662</c:v>
                </c:pt>
                <c:pt idx="25">
                  <c:v>562.7537861666666</c:v>
                </c:pt>
                <c:pt idx="26">
                  <c:v>562.04026499999998</c:v>
                </c:pt>
                <c:pt idx="27">
                  <c:v>573.02416966666658</c:v>
                </c:pt>
                <c:pt idx="28">
                  <c:v>575.39965700000005</c:v>
                </c:pt>
                <c:pt idx="29">
                  <c:v>578.71864625000001</c:v>
                </c:pt>
                <c:pt idx="30">
                  <c:v>577.10187241666665</c:v>
                </c:pt>
                <c:pt idx="31">
                  <c:v>583.82978624999998</c:v>
                </c:pt>
                <c:pt idx="32">
                  <c:v>583.07142024999996</c:v>
                </c:pt>
                <c:pt idx="33">
                  <c:v>585.98496533333321</c:v>
                </c:pt>
                <c:pt idx="34">
                  <c:v>592.8092310833332</c:v>
                </c:pt>
                <c:pt idx="35">
                  <c:v>590.45094191666669</c:v>
                </c:pt>
                <c:pt idx="36">
                  <c:v>581.58911466666666</c:v>
                </c:pt>
                <c:pt idx="37">
                  <c:v>588.49058383333329</c:v>
                </c:pt>
                <c:pt idx="38">
                  <c:v>592.69963216666667</c:v>
                </c:pt>
                <c:pt idx="39">
                  <c:v>584.5396668333334</c:v>
                </c:pt>
                <c:pt idx="40">
                  <c:v>590.00298208333345</c:v>
                </c:pt>
                <c:pt idx="41">
                  <c:v>605.35343691666674</c:v>
                </c:pt>
                <c:pt idx="42">
                  <c:v>610.27544483333338</c:v>
                </c:pt>
                <c:pt idx="43">
                  <c:v>612.08587408333335</c:v>
                </c:pt>
                <c:pt idx="44">
                  <c:v>613.19345391666673</c:v>
                </c:pt>
                <c:pt idx="45">
                  <c:v>613.73480700000005</c:v>
                </c:pt>
                <c:pt idx="46">
                  <c:v>637.95412633333331</c:v>
                </c:pt>
                <c:pt idx="47">
                  <c:v>643.7732805833333</c:v>
                </c:pt>
                <c:pt idx="48">
                  <c:v>655.33989341666654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969664"/>
        <c:axId val="198858944"/>
      </c:lineChart>
      <c:dateAx>
        <c:axId val="20196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8858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8858944"/>
        <c:scaling>
          <c:orientation val="minMax"/>
          <c:max val="9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9696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89 Febrero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390525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27214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0214" cy="10459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390525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5443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674915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5443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672193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631371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6606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topLeftCell="A13" zoomScaleNormal="100" zoomScaleSheetLayoutView="7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4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5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6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6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5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5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5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5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5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5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5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5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5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5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7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7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7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7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7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7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7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7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7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7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7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7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7"/>
    </row>
    <row r="40" spans="1:18" ht="17.25" x14ac:dyDescent="0.25">
      <c r="A40" s="14"/>
      <c r="B40" s="164" t="s">
        <v>458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7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70" workbookViewId="0">
      <selection activeCell="B8" sqref="B8:I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8"/>
      <c r="M1" s="98"/>
    </row>
    <row r="2" spans="1:13" x14ac:dyDescent="0.25">
      <c r="A2" s="14"/>
      <c r="B2" s="165"/>
      <c r="C2" s="165"/>
      <c r="D2" s="165"/>
      <c r="E2" s="165"/>
      <c r="F2" s="165"/>
      <c r="G2" s="9"/>
      <c r="H2" s="165"/>
      <c r="I2" s="165"/>
      <c r="J2" s="15"/>
      <c r="K2" s="23"/>
      <c r="L2" s="98"/>
      <c r="M2" s="98"/>
    </row>
    <row r="3" spans="1:13" x14ac:dyDescent="0.25">
      <c r="A3" s="14"/>
      <c r="B3" s="165"/>
      <c r="C3" s="165"/>
      <c r="D3" s="165"/>
      <c r="E3" s="165"/>
      <c r="F3" s="165"/>
      <c r="G3" s="9"/>
      <c r="H3" s="165"/>
      <c r="I3" s="165"/>
      <c r="J3" s="15"/>
      <c r="K3" s="23"/>
      <c r="L3" s="98"/>
      <c r="M3" s="98"/>
    </row>
    <row r="4" spans="1:13" x14ac:dyDescent="0.25">
      <c r="A4" s="14"/>
      <c r="B4" s="165"/>
      <c r="C4" s="165"/>
      <c r="D4" s="165"/>
      <c r="E4" s="165"/>
      <c r="F4" s="165"/>
      <c r="G4" s="9"/>
      <c r="H4" s="165"/>
      <c r="I4" s="165"/>
      <c r="J4" s="16"/>
      <c r="K4" s="98"/>
      <c r="L4" s="98"/>
      <c r="M4" s="98"/>
    </row>
    <row r="5" spans="1:13" x14ac:dyDescent="0.25">
      <c r="A5" s="14"/>
      <c r="B5" s="165"/>
      <c r="C5" s="165"/>
      <c r="D5" s="165"/>
      <c r="E5" s="165"/>
      <c r="F5" s="165"/>
      <c r="G5" s="165"/>
      <c r="H5" s="165"/>
      <c r="I5" s="165"/>
      <c r="J5" s="16"/>
      <c r="K5" s="98"/>
      <c r="L5" s="98"/>
      <c r="M5" s="98"/>
    </row>
    <row r="6" spans="1:13" x14ac:dyDescent="0.25">
      <c r="A6" s="14"/>
      <c r="B6" s="165"/>
      <c r="C6" s="165"/>
      <c r="D6" s="165"/>
      <c r="E6" s="165"/>
      <c r="F6" s="165"/>
      <c r="G6" s="165"/>
      <c r="H6" s="165"/>
      <c r="I6" s="165"/>
      <c r="J6" s="16"/>
      <c r="K6" s="98"/>
      <c r="L6" s="98"/>
      <c r="M6" s="98"/>
    </row>
    <row r="7" spans="1:13" x14ac:dyDescent="0.25">
      <c r="A7" s="14"/>
      <c r="B7" s="165"/>
      <c r="C7" s="192"/>
      <c r="D7" s="192"/>
      <c r="E7" s="192"/>
      <c r="F7" s="192"/>
      <c r="G7" s="192"/>
      <c r="H7" s="192"/>
      <c r="I7" s="192"/>
      <c r="J7" s="16"/>
      <c r="K7" s="98"/>
      <c r="L7" s="98"/>
      <c r="M7" s="98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98"/>
      <c r="L8" s="98"/>
      <c r="M8" s="98"/>
    </row>
    <row r="9" spans="1:13" ht="15.75" customHeight="1" x14ac:dyDescent="0.25">
      <c r="A9" s="14"/>
      <c r="B9" s="192" t="s">
        <v>178</v>
      </c>
      <c r="C9" s="192"/>
      <c r="D9" s="192"/>
      <c r="E9" s="192"/>
      <c r="F9" s="192"/>
      <c r="G9" s="192"/>
      <c r="H9" s="192"/>
      <c r="I9" s="192"/>
      <c r="J9" s="16"/>
      <c r="K9" s="98"/>
      <c r="L9" s="98"/>
      <c r="M9" s="98"/>
    </row>
    <row r="10" spans="1:13" x14ac:dyDescent="0.25">
      <c r="A10" s="14"/>
      <c r="B10" s="9"/>
      <c r="C10" s="174"/>
      <c r="D10" s="174"/>
      <c r="E10" s="174"/>
      <c r="F10" s="174"/>
      <c r="G10" s="174"/>
      <c r="H10" s="174"/>
      <c r="I10" s="174"/>
      <c r="J10" s="16"/>
      <c r="K10" s="98"/>
      <c r="L10" s="98"/>
      <c r="M10" s="2"/>
    </row>
    <row r="11" spans="1:13" x14ac:dyDescent="0.25">
      <c r="A11" s="14"/>
      <c r="B11" s="9"/>
      <c r="C11" s="174"/>
      <c r="D11" s="174"/>
      <c r="E11" s="174"/>
      <c r="F11" s="174"/>
      <c r="G11" s="174"/>
      <c r="H11" s="174"/>
      <c r="I11" s="174"/>
      <c r="J11" s="16"/>
      <c r="K11" s="98"/>
      <c r="L11" s="98"/>
      <c r="M11" s="98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8"/>
      <c r="L12" s="98"/>
      <c r="M12" s="98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8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8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8"/>
      <c r="L15" s="98"/>
      <c r="M15" s="98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8"/>
      <c r="L16" s="98"/>
      <c r="M16" s="98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8"/>
      <c r="L17" s="98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8"/>
      <c r="L18" s="98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8"/>
      <c r="L19" s="98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8"/>
      <c r="L20" s="98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8"/>
      <c r="L21" s="98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8"/>
      <c r="L22" s="98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8"/>
      <c r="L23" s="98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8"/>
      <c r="L24" s="98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8"/>
      <c r="L25" s="98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8"/>
      <c r="L26" s="98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8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8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8"/>
      <c r="L29" s="7" t="s">
        <v>120</v>
      </c>
    </row>
    <row r="30" spans="1:12" x14ac:dyDescent="0.25">
      <c r="A30" s="14"/>
      <c r="B30" s="124"/>
      <c r="C30" s="4"/>
      <c r="D30" s="4"/>
      <c r="E30" s="4"/>
      <c r="F30" s="5"/>
      <c r="G30" s="6"/>
      <c r="H30" s="6"/>
      <c r="I30" s="6"/>
      <c r="J30" s="16"/>
      <c r="K30" s="98"/>
      <c r="L30" s="7" t="s">
        <v>120</v>
      </c>
    </row>
    <row r="31" spans="1:12" x14ac:dyDescent="0.25">
      <c r="A31" s="14"/>
      <c r="B31" s="124" t="s">
        <v>186</v>
      </c>
      <c r="C31" s="4"/>
      <c r="D31" s="4"/>
      <c r="E31" s="4"/>
      <c r="F31" s="5"/>
      <c r="G31" s="6"/>
      <c r="H31" s="6"/>
      <c r="I31" s="6"/>
      <c r="J31" s="16"/>
      <c r="K31" s="98"/>
      <c r="L31" s="98"/>
    </row>
    <row r="32" spans="1:12" x14ac:dyDescent="0.25">
      <c r="A32" s="14"/>
      <c r="B32" s="124" t="s">
        <v>160</v>
      </c>
      <c r="C32" s="4"/>
      <c r="D32" s="4"/>
      <c r="E32" s="4"/>
      <c r="F32" s="5"/>
      <c r="G32" s="6"/>
      <c r="H32" s="6"/>
      <c r="I32" s="6"/>
      <c r="J32" s="16"/>
      <c r="K32" s="98"/>
      <c r="L32" s="98"/>
    </row>
    <row r="33" spans="1:12" x14ac:dyDescent="0.25">
      <c r="A33" s="14"/>
      <c r="B33" s="124" t="s">
        <v>184</v>
      </c>
      <c r="D33" s="4"/>
      <c r="E33" s="4"/>
      <c r="F33" s="5"/>
      <c r="G33" s="6"/>
      <c r="H33" s="6"/>
      <c r="I33" s="6"/>
      <c r="J33" s="16"/>
      <c r="K33" s="98"/>
      <c r="L33" s="98"/>
    </row>
    <row r="34" spans="1:12" x14ac:dyDescent="0.25">
      <c r="A34" s="175"/>
      <c r="B34" s="176" t="s">
        <v>185</v>
      </c>
      <c r="C34" s="175"/>
      <c r="D34" s="177"/>
      <c r="E34" s="177"/>
      <c r="F34" s="178"/>
      <c r="G34" s="179"/>
      <c r="H34" s="179"/>
      <c r="I34" s="179"/>
      <c r="J34" s="180"/>
      <c r="K34" s="98"/>
      <c r="L34" s="98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9" scale="79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S46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6" width="16.7109375" style="7" bestFit="1" customWidth="1"/>
    <col min="17" max="17" width="19.140625" style="7" customWidth="1"/>
    <col min="18" max="18" width="16.7109375" style="7" bestFit="1" customWidth="1"/>
    <col min="19" max="19" width="20.5703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5" t="s">
        <v>181</v>
      </c>
      <c r="F10" s="195" t="s">
        <v>182</v>
      </c>
      <c r="G10" s="196" t="s">
        <v>188</v>
      </c>
      <c r="H10" s="196"/>
      <c r="I10" s="194" t="s">
        <v>181</v>
      </c>
      <c r="J10" s="194" t="s">
        <v>182</v>
      </c>
      <c r="K10" s="16"/>
    </row>
    <row r="11" spans="1:19" x14ac:dyDescent="0.25">
      <c r="A11" s="14"/>
      <c r="B11" s="9"/>
      <c r="C11" s="33">
        <v>2017</v>
      </c>
      <c r="D11" s="33">
        <v>2018</v>
      </c>
      <c r="E11" s="195"/>
      <c r="F11" s="195"/>
      <c r="G11" s="170">
        <v>2017</v>
      </c>
      <c r="H11" s="170">
        <v>2018</v>
      </c>
      <c r="I11" s="194"/>
      <c r="J11" s="194"/>
      <c r="K11" s="16"/>
      <c r="N11" s="2"/>
    </row>
    <row r="12" spans="1:19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116">
        <v>100</v>
      </c>
      <c r="G13" s="116">
        <v>1818.2283710599995</v>
      </c>
      <c r="H13" s="116">
        <v>2186.4439636799971</v>
      </c>
      <c r="I13" s="29">
        <v>20.251339077133281</v>
      </c>
      <c r="J13" s="116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 t="s">
        <v>37</v>
      </c>
      <c r="B14" s="115" t="s">
        <v>453</v>
      </c>
      <c r="C14" s="106">
        <v>3670.9389988200664</v>
      </c>
      <c r="D14" s="22">
        <v>4044.1289574600896</v>
      </c>
      <c r="E14" s="21">
        <v>10.166062654813279</v>
      </c>
      <c r="F14" s="21">
        <v>16.058027393212619</v>
      </c>
      <c r="G14" s="106">
        <v>268.68160536000227</v>
      </c>
      <c r="H14" s="22">
        <v>276.94149702999806</v>
      </c>
      <c r="I14" s="21">
        <v>3.0742304293323253</v>
      </c>
      <c r="J14" s="21">
        <v>12.666297496318116</v>
      </c>
      <c r="K14" s="16"/>
      <c r="L14" s="20">
        <f t="shared" ref="L14:L29" si="0">+((D14-C14)/C14)*100</f>
        <v>10.166062654813276</v>
      </c>
      <c r="M14" s="20">
        <f t="shared" ref="M14:M29" si="1">+D14/$D$13*100</f>
        <v>16.058027393212619</v>
      </c>
      <c r="N14" s="20">
        <f t="shared" ref="N14:N29" si="2">+((H14-G14)/G14)*100</f>
        <v>3.0742304293323306</v>
      </c>
      <c r="O14" s="20">
        <f t="shared" ref="O14:O29" si="3">+H14/$H$13*100</f>
        <v>12.666297496318116</v>
      </c>
      <c r="P14" s="20" t="b">
        <f t="shared" ref="P14:P29" si="4">+ROUND(E14,4)=ROUND(L14,4)</f>
        <v>1</v>
      </c>
      <c r="Q14" s="20" t="b">
        <f t="shared" ref="Q14:Q29" si="5">+ROUND(F14,4)=ROUND(M14,4)</f>
        <v>1</v>
      </c>
      <c r="R14" s="20" t="b">
        <f t="shared" ref="R14:R29" si="6">+ROUND(I14,4)=ROUND(N14,4)</f>
        <v>1</v>
      </c>
      <c r="S14" s="20" t="b">
        <f t="shared" ref="S14:S29" si="7">+ROUND(J14,4)=ROUND(O14,4)</f>
        <v>1</v>
      </c>
    </row>
    <row r="15" spans="1:19" x14ac:dyDescent="0.25">
      <c r="A15" s="14" t="s">
        <v>37</v>
      </c>
      <c r="B15" s="82" t="s">
        <v>454</v>
      </c>
      <c r="C15" s="106">
        <v>2068.8625604599806</v>
      </c>
      <c r="D15" s="22">
        <v>2770.7847108399646</v>
      </c>
      <c r="E15" s="21">
        <v>33.927925604875476</v>
      </c>
      <c r="F15" s="21">
        <v>11.001957963107794</v>
      </c>
      <c r="G15" s="106">
        <v>191.64959506999861</v>
      </c>
      <c r="H15" s="22">
        <v>246.56149827999843</v>
      </c>
      <c r="I15" s="21">
        <v>28.652240663458571</v>
      </c>
      <c r="J15" s="21">
        <v>11.276826773324276</v>
      </c>
      <c r="K15" s="16"/>
      <c r="L15" s="20">
        <f t="shared" si="0"/>
        <v>33.927925604875469</v>
      </c>
      <c r="M15" s="20">
        <f t="shared" si="1"/>
        <v>11.001957963107794</v>
      </c>
      <c r="N15" s="20">
        <f t="shared" si="2"/>
        <v>28.65224066345856</v>
      </c>
      <c r="O15" s="20">
        <f t="shared" si="3"/>
        <v>11.276826773324276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82" t="s">
        <v>455</v>
      </c>
      <c r="C16" s="106">
        <v>2567.1486721000074</v>
      </c>
      <c r="D16" s="22">
        <v>2526.1079881099954</v>
      </c>
      <c r="E16" s="21">
        <v>-1.5986874634899673</v>
      </c>
      <c r="F16" s="21">
        <v>10.030419825375668</v>
      </c>
      <c r="G16" s="106">
        <v>251.95227125000034</v>
      </c>
      <c r="H16" s="22">
        <v>306.1399084900001</v>
      </c>
      <c r="I16" s="21">
        <v>21.507104092041285</v>
      </c>
      <c r="J16" s="21">
        <v>14.001726711291376</v>
      </c>
      <c r="K16" s="16"/>
      <c r="L16" s="20">
        <f t="shared" si="0"/>
        <v>-1.5986874634899673</v>
      </c>
      <c r="M16" s="20">
        <f t="shared" si="1"/>
        <v>10.030419825375668</v>
      </c>
      <c r="N16" s="20">
        <f t="shared" si="2"/>
        <v>21.507104092041278</v>
      </c>
      <c r="O16" s="20">
        <f t="shared" si="3"/>
        <v>14.001726711291376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82" t="s">
        <v>456</v>
      </c>
      <c r="C17" s="106">
        <v>2065.4637241099999</v>
      </c>
      <c r="D17" s="22">
        <v>2412.0451388499846</v>
      </c>
      <c r="E17" s="21">
        <v>16.779835476864903</v>
      </c>
      <c r="F17" s="21">
        <v>9.5775103417187779</v>
      </c>
      <c r="G17" s="106">
        <v>163.07024720999968</v>
      </c>
      <c r="H17" s="22">
        <v>172.4166958699999</v>
      </c>
      <c r="I17" s="21">
        <v>5.7315474894472862</v>
      </c>
      <c r="J17" s="21">
        <v>7.8857129994681365</v>
      </c>
      <c r="K17" s="16"/>
      <c r="L17" s="20">
        <f t="shared" si="0"/>
        <v>16.779835476864896</v>
      </c>
      <c r="M17" s="20">
        <f t="shared" si="1"/>
        <v>9.5775103417187779</v>
      </c>
      <c r="N17" s="20">
        <f t="shared" si="2"/>
        <v>5.7315474894472862</v>
      </c>
      <c r="O17" s="20">
        <f t="shared" si="3"/>
        <v>7.8857129994681365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ht="15.75" customHeight="1" x14ac:dyDescent="0.25">
      <c r="A18" s="14" t="s">
        <v>37</v>
      </c>
      <c r="B18" s="82" t="s">
        <v>457</v>
      </c>
      <c r="C18" s="106">
        <v>2057.3548497899974</v>
      </c>
      <c r="D18" s="22">
        <v>2257.4906293900031</v>
      </c>
      <c r="E18" s="21">
        <v>9.7278201483051987</v>
      </c>
      <c r="F18" s="21">
        <v>8.9638205774310329</v>
      </c>
      <c r="G18" s="106">
        <v>166.03393924999989</v>
      </c>
      <c r="H18" s="22">
        <v>177.17446861000042</v>
      </c>
      <c r="I18" s="21">
        <v>6.7097904261766983</v>
      </c>
      <c r="J18" s="21">
        <v>8.1033162318872609</v>
      </c>
      <c r="K18" s="16"/>
      <c r="L18" s="20">
        <f t="shared" si="0"/>
        <v>9.7278201483052058</v>
      </c>
      <c r="M18" s="20">
        <f t="shared" si="1"/>
        <v>8.9638205774310329</v>
      </c>
      <c r="N18" s="20">
        <f t="shared" si="2"/>
        <v>6.7097904261766983</v>
      </c>
      <c r="O18" s="20">
        <f t="shared" si="3"/>
        <v>8.1033162318872609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 t="s">
        <v>37</v>
      </c>
      <c r="B19" s="9" t="s">
        <v>38</v>
      </c>
      <c r="C19" s="106">
        <v>9736.2420120300412</v>
      </c>
      <c r="D19" s="22">
        <v>11173.911741030028</v>
      </c>
      <c r="E19" s="21">
        <v>14.766166732745667</v>
      </c>
      <c r="F19" s="21">
        <v>44.368263899154115</v>
      </c>
      <c r="G19" s="106">
        <v>776.84071291999862</v>
      </c>
      <c r="H19" s="22">
        <v>1007.2098954000001</v>
      </c>
      <c r="I19" s="21">
        <v>29.654622710759693</v>
      </c>
      <c r="J19" s="21">
        <v>46.066119787710825</v>
      </c>
      <c r="K19" s="16"/>
      <c r="L19" s="20">
        <f t="shared" si="0"/>
        <v>14.766166732745658</v>
      </c>
      <c r="M19" s="20">
        <f t="shared" si="1"/>
        <v>44.368263899154115</v>
      </c>
      <c r="N19" s="20">
        <f t="shared" si="2"/>
        <v>29.654622710759693</v>
      </c>
      <c r="O19" s="20">
        <f t="shared" si="3"/>
        <v>46.066119787710825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L20" s="20"/>
      <c r="M20" s="20"/>
      <c r="N20" s="20"/>
      <c r="O20" s="20"/>
      <c r="P20" s="20"/>
      <c r="Q20" s="20"/>
      <c r="R20" s="20"/>
      <c r="S20" s="20"/>
    </row>
    <row r="21" spans="1:19" x14ac:dyDescent="0.25">
      <c r="A21" s="14"/>
      <c r="B21" s="10" t="s">
        <v>50</v>
      </c>
      <c r="C21" s="116">
        <v>22166.010817310093</v>
      </c>
      <c r="D21" s="116">
        <v>25184.469165680064</v>
      </c>
      <c r="E21" s="29">
        <v>13.617508234782449</v>
      </c>
      <c r="F21" s="116">
        <v>100</v>
      </c>
      <c r="G21" s="116">
        <v>1818.2283710599995</v>
      </c>
      <c r="H21" s="116">
        <v>2186.4439636799971</v>
      </c>
      <c r="I21" s="29">
        <v>20.251339077133281</v>
      </c>
      <c r="J21" s="116">
        <v>100</v>
      </c>
      <c r="K21" s="16"/>
      <c r="L21" s="20">
        <f t="shared" si="0"/>
        <v>13.617508234782456</v>
      </c>
      <c r="M21" s="20">
        <f t="shared" si="1"/>
        <v>100</v>
      </c>
      <c r="N21" s="20">
        <f t="shared" si="2"/>
        <v>20.251339077133281</v>
      </c>
      <c r="O21" s="20">
        <f t="shared" si="3"/>
        <v>100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23</v>
      </c>
      <c r="C22" s="106">
        <v>1149.2420897800025</v>
      </c>
      <c r="D22" s="22">
        <v>1389.3302587600131</v>
      </c>
      <c r="E22" s="21">
        <v>20.891000348409648</v>
      </c>
      <c r="F22" s="21">
        <v>5.5166152187686839</v>
      </c>
      <c r="G22" s="106">
        <v>99.018626749999996</v>
      </c>
      <c r="H22" s="22">
        <v>117.42423212</v>
      </c>
      <c r="I22" s="21">
        <v>18.588023257957389</v>
      </c>
      <c r="J22" s="21">
        <v>5.3705575843967042</v>
      </c>
      <c r="K22" s="16"/>
      <c r="L22" s="20">
        <f t="shared" si="0"/>
        <v>20.891000348409637</v>
      </c>
      <c r="M22" s="20">
        <f t="shared" si="1"/>
        <v>5.5166152187686839</v>
      </c>
      <c r="N22" s="20">
        <f t="shared" si="2"/>
        <v>18.588023257957374</v>
      </c>
      <c r="O22" s="20">
        <f t="shared" si="3"/>
        <v>5.3705575843967042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24</v>
      </c>
      <c r="C23" s="106">
        <v>20833.775570430036</v>
      </c>
      <c r="D23" s="22">
        <v>23609.768717529965</v>
      </c>
      <c r="E23" s="21">
        <v>13.324484262180381</v>
      </c>
      <c r="F23" s="21">
        <v>93.747335162037047</v>
      </c>
      <c r="G23" s="106">
        <v>1706.6782172599969</v>
      </c>
      <c r="H23" s="22">
        <v>2050.6131612999943</v>
      </c>
      <c r="I23" s="21">
        <v>20.152301738061151</v>
      </c>
      <c r="J23" s="21">
        <v>93.78759279284769</v>
      </c>
      <c r="K23" s="16"/>
      <c r="L23" s="20">
        <f t="shared" si="0"/>
        <v>13.324484262180372</v>
      </c>
      <c r="M23" s="20">
        <f t="shared" si="1"/>
        <v>93.747335162037047</v>
      </c>
      <c r="N23" s="20">
        <f t="shared" si="2"/>
        <v>20.152301738061148</v>
      </c>
      <c r="O23" s="20">
        <f t="shared" si="3"/>
        <v>93.78759279284769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33</v>
      </c>
      <c r="C24" s="106">
        <v>4795.117186739918</v>
      </c>
      <c r="D24" s="22">
        <v>4997.4797767499549</v>
      </c>
      <c r="E24" s="21">
        <v>4.2201802819258782</v>
      </c>
      <c r="F24" s="21">
        <v>19.843498562043273</v>
      </c>
      <c r="G24" s="106">
        <v>420.76971254000034</v>
      </c>
      <c r="H24" s="22">
        <v>496.94316389000215</v>
      </c>
      <c r="I24" s="21">
        <v>18.103358934790336</v>
      </c>
      <c r="J24" s="21">
        <v>22.728374115456344</v>
      </c>
      <c r="K24" s="16"/>
      <c r="L24" s="20">
        <f t="shared" si="0"/>
        <v>4.2201802819258782</v>
      </c>
      <c r="M24" s="20">
        <f t="shared" si="1"/>
        <v>19.843498562043273</v>
      </c>
      <c r="N24" s="20">
        <f t="shared" si="2"/>
        <v>18.103358934790347</v>
      </c>
      <c r="O24" s="20">
        <f t="shared" si="3"/>
        <v>22.728374115456344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34</v>
      </c>
      <c r="C25" s="106">
        <v>2771.9074226799685</v>
      </c>
      <c r="D25" s="22">
        <v>3219.4616406201039</v>
      </c>
      <c r="E25" s="21">
        <v>16.146073793021042</v>
      </c>
      <c r="F25" s="21">
        <v>12.78351995207983</v>
      </c>
      <c r="G25" s="106">
        <v>224.74845399999984</v>
      </c>
      <c r="H25" s="22">
        <v>269.7523218699983</v>
      </c>
      <c r="I25" s="21">
        <v>20.02410564746242</v>
      </c>
      <c r="J25" s="21">
        <v>12.337490754438498</v>
      </c>
      <c r="K25" s="16"/>
      <c r="L25" s="20">
        <f t="shared" si="0"/>
        <v>16.146073793021046</v>
      </c>
      <c r="M25" s="20">
        <f t="shared" si="1"/>
        <v>12.78351995207983</v>
      </c>
      <c r="N25" s="20">
        <f t="shared" si="2"/>
        <v>20.024105647462427</v>
      </c>
      <c r="O25" s="20">
        <f t="shared" si="3"/>
        <v>12.337490754438498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35</v>
      </c>
      <c r="C26" s="106">
        <v>6287.6815843800496</v>
      </c>
      <c r="D26" s="22">
        <v>7528.7485799697806</v>
      </c>
      <c r="E26" s="21">
        <v>19.738070049106927</v>
      </c>
      <c r="F26" s="21">
        <v>29.894410441771484</v>
      </c>
      <c r="G26" s="106">
        <v>536.56285871999216</v>
      </c>
      <c r="H26" s="22">
        <v>620.52112905999729</v>
      </c>
      <c r="I26" s="21">
        <v>15.64742489636599</v>
      </c>
      <c r="J26" s="21">
        <v>28.380381083062385</v>
      </c>
      <c r="K26" s="16"/>
      <c r="L26" s="20">
        <f t="shared" si="0"/>
        <v>19.738070049106938</v>
      </c>
      <c r="M26" s="20">
        <f t="shared" si="1"/>
        <v>29.894410441771484</v>
      </c>
      <c r="N26" s="20">
        <f t="shared" si="2"/>
        <v>15.64742489636599</v>
      </c>
      <c r="O26" s="20">
        <f t="shared" si="3"/>
        <v>28.380381083062385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36</v>
      </c>
      <c r="C27" s="106">
        <v>6979.0693766301029</v>
      </c>
      <c r="D27" s="22">
        <v>7864.0787201901276</v>
      </c>
      <c r="E27" s="21">
        <v>12.680907665476715</v>
      </c>
      <c r="F27" s="21">
        <v>31.225906206142469</v>
      </c>
      <c r="G27" s="106">
        <v>524.59719200000484</v>
      </c>
      <c r="H27" s="22">
        <v>663.39654647999669</v>
      </c>
      <c r="I27" s="21">
        <v>26.458272479657218</v>
      </c>
      <c r="J27" s="21">
        <v>30.34134683989047</v>
      </c>
      <c r="K27" s="16"/>
      <c r="L27" s="20">
        <f t="shared" si="0"/>
        <v>12.680907665476715</v>
      </c>
      <c r="M27" s="20">
        <f t="shared" si="1"/>
        <v>31.225906206142469</v>
      </c>
      <c r="N27" s="20">
        <f t="shared" si="2"/>
        <v>26.458272479657225</v>
      </c>
      <c r="O27" s="20">
        <f t="shared" si="3"/>
        <v>30.34134683989047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69</v>
      </c>
      <c r="C28" s="106">
        <v>72.475149949999917</v>
      </c>
      <c r="D28" s="22">
        <v>96.344605219999508</v>
      </c>
      <c r="E28" s="21">
        <v>32.93467524588354</v>
      </c>
      <c r="F28" s="21">
        <v>0.38255563214845262</v>
      </c>
      <c r="G28" s="106">
        <v>8.2465991500000051</v>
      </c>
      <c r="H28" s="22">
        <v>7.9431984700000067</v>
      </c>
      <c r="I28" s="21">
        <v>-3.6791006144635818</v>
      </c>
      <c r="J28" s="21">
        <v>0.36329302748883779</v>
      </c>
      <c r="K28" s="16"/>
      <c r="L28" s="20">
        <f t="shared" si="0"/>
        <v>32.934675245883525</v>
      </c>
      <c r="M28" s="20">
        <f t="shared" si="1"/>
        <v>0.38255563214845262</v>
      </c>
      <c r="N28" s="20">
        <f t="shared" si="2"/>
        <v>-3.6791006144635783</v>
      </c>
      <c r="O28" s="20">
        <f t="shared" si="3"/>
        <v>0.36329302748883779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119</v>
      </c>
      <c r="C29" s="106">
        <v>110.51800715000077</v>
      </c>
      <c r="D29" s="22">
        <v>89.025584169999959</v>
      </c>
      <c r="E29" s="21">
        <v>-19.446987449592879</v>
      </c>
      <c r="F29" s="21">
        <v>0.35349398704547191</v>
      </c>
      <c r="G29" s="106">
        <v>4.2849278999999987</v>
      </c>
      <c r="H29" s="22">
        <v>10.463371790000007</v>
      </c>
      <c r="I29" s="21">
        <v>144.19014821696322</v>
      </c>
      <c r="J29" s="21">
        <v>0.4785565952666419</v>
      </c>
      <c r="K29" s="16"/>
      <c r="L29" s="20">
        <f t="shared" si="0"/>
        <v>-19.446987449592879</v>
      </c>
      <c r="M29" s="20">
        <f t="shared" si="1"/>
        <v>0.35349398704547191</v>
      </c>
      <c r="N29" s="20">
        <f t="shared" si="2"/>
        <v>144.19014821696322</v>
      </c>
      <c r="O29" s="20">
        <f t="shared" si="3"/>
        <v>0.4785565952666419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9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9" x14ac:dyDescent="0.25">
      <c r="A32" s="14"/>
      <c r="B32" s="9"/>
      <c r="C32" s="193" t="s">
        <v>189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1389.3302587600131</v>
      </c>
      <c r="H43" s="123"/>
    </row>
    <row r="44" spans="1:11" x14ac:dyDescent="0.25">
      <c r="C44" s="20" t="s">
        <v>27</v>
      </c>
      <c r="D44" s="75">
        <v>23609.768717529965</v>
      </c>
      <c r="H44" s="123"/>
    </row>
    <row r="45" spans="1:11" x14ac:dyDescent="0.25">
      <c r="C45" s="20" t="s">
        <v>69</v>
      </c>
      <c r="D45" s="75">
        <v>96.344605219999508</v>
      </c>
      <c r="H45" s="123"/>
    </row>
    <row r="46" spans="1:11" x14ac:dyDescent="0.25">
      <c r="C46" s="20" t="s">
        <v>119</v>
      </c>
      <c r="D46" s="75">
        <v>89.025584169999959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8"/>
  <sheetViews>
    <sheetView topLeftCell="A7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20" width="13.85546875" style="7" customWidth="1"/>
    <col min="21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90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29">
        <v>100</v>
      </c>
      <c r="G13" s="116">
        <v>1818.2283710599995</v>
      </c>
      <c r="H13" s="116">
        <v>2186.4439636799971</v>
      </c>
      <c r="I13" s="29">
        <v>20.251339077133281</v>
      </c>
      <c r="J13" s="29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136</v>
      </c>
      <c r="C14" s="106">
        <v>5781.9701602700197</v>
      </c>
      <c r="D14" s="22">
        <v>6090.3935838301932</v>
      </c>
      <c r="E14" s="21">
        <v>5.3342271753572978</v>
      </c>
      <c r="F14" s="21">
        <v>24.18313264323168</v>
      </c>
      <c r="G14" s="106">
        <v>494.19129015999948</v>
      </c>
      <c r="H14" s="22">
        <v>606.44727283999998</v>
      </c>
      <c r="I14" s="21">
        <v>22.715087237506037</v>
      </c>
      <c r="J14" s="21">
        <v>27.736694052716103</v>
      </c>
      <c r="K14" s="16"/>
      <c r="L14" s="20">
        <f t="shared" ref="L14:L44" si="0">+((D14-C14)/C14)*100</f>
        <v>5.3342271753572996</v>
      </c>
      <c r="M14" s="20">
        <f t="shared" ref="M14:M44" si="1">+D14/$D$13*100</f>
        <v>24.18313264323168</v>
      </c>
      <c r="N14" s="20">
        <f t="shared" ref="N14:N44" si="2">+((H14-G14)/G14)*100</f>
        <v>22.715087237506044</v>
      </c>
      <c r="O14" s="20">
        <f t="shared" ref="O14:O44" si="3">+H14/$H$13*100</f>
        <v>27.736694052716103</v>
      </c>
      <c r="P14" s="20" t="b">
        <f t="shared" ref="P14:P44" si="4">+ROUND(E14,4)=ROUND(L14,4)</f>
        <v>1</v>
      </c>
      <c r="Q14" s="20" t="b">
        <f t="shared" ref="Q14:Q44" si="5">+ROUND(F14,4)=ROUND(M14,4)</f>
        <v>1</v>
      </c>
      <c r="R14" s="20" t="b">
        <f t="shared" ref="R14:R44" si="6">+ROUND(I14,4)=ROUND(N14,4)</f>
        <v>1</v>
      </c>
      <c r="S14" s="20" t="b">
        <f t="shared" ref="S14:S44" si="7">+ROUND(J14,4)=ROUND(O14,4)</f>
        <v>1</v>
      </c>
    </row>
    <row r="15" spans="1:19" x14ac:dyDescent="0.25">
      <c r="A15" s="14"/>
      <c r="B15" s="114" t="s">
        <v>418</v>
      </c>
      <c r="C15" s="106">
        <v>4666.6129821400418</v>
      </c>
      <c r="D15" s="22">
        <v>5549.2423260200694</v>
      </c>
      <c r="E15" s="21">
        <v>18.913703520262072</v>
      </c>
      <c r="F15" s="21">
        <v>22.034382736096163</v>
      </c>
      <c r="G15" s="106">
        <v>362.47415708000415</v>
      </c>
      <c r="H15" s="22">
        <v>424.82820674999721</v>
      </c>
      <c r="I15" s="21">
        <v>17.202343519411368</v>
      </c>
      <c r="J15" s="21">
        <v>19.430098086528144</v>
      </c>
      <c r="K15" s="16"/>
      <c r="L15" s="20">
        <f t="shared" si="0"/>
        <v>18.913703520262064</v>
      </c>
      <c r="M15" s="20">
        <f t="shared" si="1"/>
        <v>22.034382736096163</v>
      </c>
      <c r="N15" s="20">
        <f t="shared" si="2"/>
        <v>17.202343519411365</v>
      </c>
      <c r="O15" s="20">
        <f t="shared" si="3"/>
        <v>19.430098086528144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435</v>
      </c>
      <c r="C16" s="106">
        <v>2131.5633252099669</v>
      </c>
      <c r="D16" s="22">
        <v>2559.1366058400686</v>
      </c>
      <c r="E16" s="21">
        <v>20.05914042398831</v>
      </c>
      <c r="F16" s="21">
        <v>10.161566594889806</v>
      </c>
      <c r="G16" s="106">
        <v>165.95219791000034</v>
      </c>
      <c r="H16" s="22">
        <v>181.01871194999927</v>
      </c>
      <c r="I16" s="21">
        <v>9.0788276562446377</v>
      </c>
      <c r="J16" s="21">
        <v>8.2791379498849462</v>
      </c>
      <c r="K16" s="16"/>
      <c r="L16" s="20">
        <f t="shared" si="0"/>
        <v>20.059140423988296</v>
      </c>
      <c r="M16" s="20">
        <f t="shared" si="1"/>
        <v>10.161566594889806</v>
      </c>
      <c r="N16" s="20">
        <f t="shared" si="2"/>
        <v>9.0788276562446306</v>
      </c>
      <c r="O16" s="20">
        <f t="shared" si="3"/>
        <v>8.2791379498849462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225</v>
      </c>
      <c r="C17" s="106">
        <v>1090.7067046000013</v>
      </c>
      <c r="D17" s="22">
        <v>1389.1811586200158</v>
      </c>
      <c r="E17" s="21">
        <v>27.365235105020737</v>
      </c>
      <c r="F17" s="21">
        <v>5.5160231866753477</v>
      </c>
      <c r="G17" s="106">
        <v>81.380200049999928</v>
      </c>
      <c r="H17" s="22">
        <v>141.39006025999998</v>
      </c>
      <c r="I17" s="21">
        <v>73.740123731730861</v>
      </c>
      <c r="J17" s="21">
        <v>6.4666674567788522</v>
      </c>
      <c r="K17" s="16"/>
      <c r="L17" s="20">
        <f t="shared" si="0"/>
        <v>27.365235105020748</v>
      </c>
      <c r="M17" s="20">
        <f t="shared" si="1"/>
        <v>5.5160231866753477</v>
      </c>
      <c r="N17" s="20">
        <f t="shared" si="2"/>
        <v>73.740123731730876</v>
      </c>
      <c r="O17" s="20">
        <f t="shared" si="3"/>
        <v>6.4666674567788522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226</v>
      </c>
      <c r="C18" s="106">
        <v>924.68576458996029</v>
      </c>
      <c r="D18" s="22">
        <v>1249.8641512099998</v>
      </c>
      <c r="E18" s="21">
        <v>35.16636668071078</v>
      </c>
      <c r="F18" s="21">
        <v>4.9628369888901309</v>
      </c>
      <c r="G18" s="106">
        <v>78.678496290000922</v>
      </c>
      <c r="H18" s="22">
        <v>125.82199260000044</v>
      </c>
      <c r="I18" s="21">
        <v>59.91916283736969</v>
      </c>
      <c r="J18" s="21">
        <v>5.7546406260615903</v>
      </c>
      <c r="K18" s="16"/>
      <c r="L18" s="20">
        <f t="shared" si="0"/>
        <v>35.16636668071078</v>
      </c>
      <c r="M18" s="20">
        <f t="shared" si="1"/>
        <v>4.9628369888901309</v>
      </c>
      <c r="N18" s="20">
        <f t="shared" si="2"/>
        <v>59.91916283736969</v>
      </c>
      <c r="O18" s="20">
        <f t="shared" si="3"/>
        <v>5.7546406260615903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227</v>
      </c>
      <c r="C19" s="106">
        <v>510.18611592000246</v>
      </c>
      <c r="D19" s="22">
        <v>702.5061166600002</v>
      </c>
      <c r="E19" s="21">
        <v>37.696047528301158</v>
      </c>
      <c r="F19" s="21">
        <v>2.7894418263829635</v>
      </c>
      <c r="G19" s="106">
        <v>25.175324789999987</v>
      </c>
      <c r="H19" s="22">
        <v>82.255716089999893</v>
      </c>
      <c r="I19" s="21">
        <v>226.73149910134657</v>
      </c>
      <c r="J19" s="21">
        <v>3.7620774854689421</v>
      </c>
      <c r="K19" s="16"/>
      <c r="L19" s="20">
        <f t="shared" si="0"/>
        <v>37.69604752830115</v>
      </c>
      <c r="M19" s="20">
        <f t="shared" si="1"/>
        <v>2.7894418263829635</v>
      </c>
      <c r="N19" s="20">
        <f t="shared" si="2"/>
        <v>226.73149910134657</v>
      </c>
      <c r="O19" s="20">
        <f t="shared" si="3"/>
        <v>3.7620774854689421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419</v>
      </c>
      <c r="C20" s="106">
        <v>542.6391550400009</v>
      </c>
      <c r="D20" s="22">
        <v>654.39784243000713</v>
      </c>
      <c r="E20" s="21">
        <v>20.595396840054402</v>
      </c>
      <c r="F20" s="21">
        <v>2.5984182478691378</v>
      </c>
      <c r="G20" s="106">
        <v>54.304530579999941</v>
      </c>
      <c r="H20" s="22">
        <v>51.76396287000037</v>
      </c>
      <c r="I20" s="21">
        <v>-4.6783715518116438</v>
      </c>
      <c r="J20" s="21">
        <v>2.3674955192026328</v>
      </c>
      <c r="K20" s="16"/>
      <c r="L20" s="20">
        <f t="shared" si="0"/>
        <v>20.595396840054399</v>
      </c>
      <c r="M20" s="20">
        <f t="shared" si="1"/>
        <v>2.5984182478691378</v>
      </c>
      <c r="N20" s="20">
        <f t="shared" si="2"/>
        <v>-4.6783715518116429</v>
      </c>
      <c r="O20" s="20">
        <f t="shared" si="3"/>
        <v>2.3674955192026328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229</v>
      </c>
      <c r="C21" s="106">
        <v>447.19743048000072</v>
      </c>
      <c r="D21" s="22">
        <v>487.52194684999745</v>
      </c>
      <c r="E21" s="21">
        <v>9.0171619113987855</v>
      </c>
      <c r="F21" s="21">
        <v>1.9358039418768618</v>
      </c>
      <c r="G21" s="106">
        <v>45.805270090000178</v>
      </c>
      <c r="H21" s="22">
        <v>43.531290969999937</v>
      </c>
      <c r="I21" s="21">
        <v>-4.9644486661299609</v>
      </c>
      <c r="J21" s="21">
        <v>1.9909630291522569</v>
      </c>
      <c r="K21" s="16"/>
      <c r="L21" s="20">
        <f t="shared" si="0"/>
        <v>9.0171619113987944</v>
      </c>
      <c r="M21" s="20">
        <f t="shared" si="1"/>
        <v>1.9358039418768618</v>
      </c>
      <c r="N21" s="20">
        <f t="shared" si="2"/>
        <v>-4.9644486661299645</v>
      </c>
      <c r="O21" s="20">
        <f t="shared" si="3"/>
        <v>1.9909630291522569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4" t="s">
        <v>230</v>
      </c>
      <c r="C22" s="106">
        <v>391.83527574000226</v>
      </c>
      <c r="D22" s="22">
        <v>439.0612810299952</v>
      </c>
      <c r="E22" s="21">
        <v>12.052514976045492</v>
      </c>
      <c r="F22" s="21">
        <v>1.7433811216808273</v>
      </c>
      <c r="G22" s="106">
        <v>34.0476892000001</v>
      </c>
      <c r="H22" s="22">
        <v>35.464306340000036</v>
      </c>
      <c r="I22" s="21">
        <v>4.1606851251448029</v>
      </c>
      <c r="J22" s="21">
        <v>1.6220084726210029</v>
      </c>
      <c r="K22" s="16"/>
      <c r="L22" s="20">
        <f t="shared" si="0"/>
        <v>12.052514976045497</v>
      </c>
      <c r="M22" s="20">
        <f t="shared" si="1"/>
        <v>1.7433811216808273</v>
      </c>
      <c r="N22" s="20">
        <f t="shared" si="2"/>
        <v>4.1606851251447967</v>
      </c>
      <c r="O22" s="20">
        <f t="shared" si="3"/>
        <v>1.6220084726210029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231</v>
      </c>
      <c r="C23" s="106">
        <v>299.71006046999844</v>
      </c>
      <c r="D23" s="22">
        <v>407.60927727000404</v>
      </c>
      <c r="E23" s="21">
        <v>36.001199502879722</v>
      </c>
      <c r="F23" s="21">
        <v>1.6184946150283381</v>
      </c>
      <c r="G23" s="106">
        <v>36.510996749999975</v>
      </c>
      <c r="H23" s="22">
        <v>36.696993729999903</v>
      </c>
      <c r="I23" s="21">
        <v>0.50942728645151369</v>
      </c>
      <c r="J23" s="21">
        <v>1.6783871134861059</v>
      </c>
      <c r="K23" s="16"/>
      <c r="L23" s="20">
        <f t="shared" si="0"/>
        <v>36.001199502879729</v>
      </c>
      <c r="M23" s="20">
        <f t="shared" si="1"/>
        <v>1.6184946150283381</v>
      </c>
      <c r="N23" s="20">
        <f t="shared" si="2"/>
        <v>0.50942728645152047</v>
      </c>
      <c r="O23" s="20">
        <f t="shared" si="3"/>
        <v>1.6783871134861059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232</v>
      </c>
      <c r="C24" s="106">
        <v>303.61863613999947</v>
      </c>
      <c r="D24" s="22">
        <v>358.17918758999883</v>
      </c>
      <c r="E24" s="21">
        <v>17.97009305609334</v>
      </c>
      <c r="F24" s="21">
        <v>1.4222225024226625</v>
      </c>
      <c r="G24" s="106">
        <v>26.766029720000009</v>
      </c>
      <c r="H24" s="22">
        <v>28.286616100000025</v>
      </c>
      <c r="I24" s="21">
        <v>5.6810307539328697</v>
      </c>
      <c r="J24" s="21">
        <v>1.293727009238824</v>
      </c>
      <c r="K24" s="16"/>
      <c r="L24" s="20">
        <f t="shared" si="0"/>
        <v>17.970093056093344</v>
      </c>
      <c r="M24" s="20">
        <f t="shared" si="1"/>
        <v>1.4222225024226625</v>
      </c>
      <c r="N24" s="20">
        <f t="shared" si="2"/>
        <v>5.6810307539328804</v>
      </c>
      <c r="O24" s="20">
        <f t="shared" si="3"/>
        <v>1.293727009238824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135</v>
      </c>
      <c r="C25" s="106">
        <v>341.92277055000034</v>
      </c>
      <c r="D25" s="22">
        <v>350.20608918000102</v>
      </c>
      <c r="E25" s="21">
        <v>2.4225700489840296</v>
      </c>
      <c r="F25" s="21">
        <v>1.3905637116117642</v>
      </c>
      <c r="G25" s="106">
        <v>17.119066950000011</v>
      </c>
      <c r="H25" s="22">
        <v>22.42039019000002</v>
      </c>
      <c r="I25" s="21">
        <v>30.967360870096993</v>
      </c>
      <c r="J25" s="21">
        <v>1.025427157632905</v>
      </c>
      <c r="K25" s="16"/>
      <c r="L25" s="20">
        <f t="shared" si="0"/>
        <v>2.4225700489840252</v>
      </c>
      <c r="M25" s="20">
        <f t="shared" si="1"/>
        <v>1.3905637116117642</v>
      </c>
      <c r="N25" s="20">
        <f t="shared" si="2"/>
        <v>30.967360870096989</v>
      </c>
      <c r="O25" s="20">
        <f t="shared" si="3"/>
        <v>1.025427157632905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234</v>
      </c>
      <c r="C26" s="106">
        <v>305.50850431000094</v>
      </c>
      <c r="D26" s="22">
        <v>342.88193058000093</v>
      </c>
      <c r="E26" s="21">
        <v>12.233186881134085</v>
      </c>
      <c r="F26" s="21">
        <v>1.3614816668332266</v>
      </c>
      <c r="G26" s="106">
        <v>16.731661599999985</v>
      </c>
      <c r="H26" s="22">
        <v>18.692134690000024</v>
      </c>
      <c r="I26" s="21">
        <v>11.717145235593595</v>
      </c>
      <c r="J26" s="21">
        <v>0.85491030186473882</v>
      </c>
      <c r="K26" s="16"/>
      <c r="L26" s="20">
        <f t="shared" si="0"/>
        <v>12.233186881134079</v>
      </c>
      <c r="M26" s="20">
        <f t="shared" si="1"/>
        <v>1.3614816668332266</v>
      </c>
      <c r="N26" s="20">
        <f t="shared" si="2"/>
        <v>11.717145235593586</v>
      </c>
      <c r="O26" s="20">
        <f t="shared" si="3"/>
        <v>0.85491030186473882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239</v>
      </c>
      <c r="C27" s="106">
        <v>318.30762552000277</v>
      </c>
      <c r="D27" s="22">
        <v>335.5417360600012</v>
      </c>
      <c r="E27" s="21">
        <v>5.4142939591359074</v>
      </c>
      <c r="F27" s="21">
        <v>1.3323359482091368</v>
      </c>
      <c r="G27" s="106">
        <v>25.557712749999983</v>
      </c>
      <c r="H27" s="22">
        <v>23.867761109999996</v>
      </c>
      <c r="I27" s="21">
        <v>-6.612296086628433</v>
      </c>
      <c r="J27" s="21">
        <v>1.0916246428665952</v>
      </c>
      <c r="K27" s="16"/>
      <c r="L27" s="20">
        <f t="shared" si="0"/>
        <v>5.4142939591358976</v>
      </c>
      <c r="M27" s="20">
        <f t="shared" si="1"/>
        <v>1.3323359482091368</v>
      </c>
      <c r="N27" s="20">
        <f t="shared" si="2"/>
        <v>-6.6122960866284375</v>
      </c>
      <c r="O27" s="20">
        <f t="shared" si="3"/>
        <v>1.0916246428665952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233</v>
      </c>
      <c r="C28" s="106">
        <v>293.35625003999888</v>
      </c>
      <c r="D28" s="22">
        <v>324.9289214999979</v>
      </c>
      <c r="E28" s="21">
        <v>10.762569897758812</v>
      </c>
      <c r="F28" s="21">
        <v>1.290195633516835</v>
      </c>
      <c r="G28" s="106">
        <v>24.567331709999973</v>
      </c>
      <c r="H28" s="22">
        <v>19.206115230000016</v>
      </c>
      <c r="I28" s="21">
        <v>-21.822542811263901</v>
      </c>
      <c r="J28" s="21">
        <v>0.87841790363903327</v>
      </c>
      <c r="K28" s="16"/>
      <c r="L28" s="20">
        <f t="shared" si="0"/>
        <v>10.762569897758819</v>
      </c>
      <c r="M28" s="20">
        <f t="shared" si="1"/>
        <v>1.290195633516835</v>
      </c>
      <c r="N28" s="20">
        <f t="shared" si="2"/>
        <v>-21.822542811263908</v>
      </c>
      <c r="O28" s="20">
        <f t="shared" si="3"/>
        <v>0.87841790363903327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437</v>
      </c>
      <c r="C29" s="106">
        <v>391.6799715400021</v>
      </c>
      <c r="D29" s="22">
        <v>316.37518915000163</v>
      </c>
      <c r="E29" s="21">
        <v>-19.226099842153822</v>
      </c>
      <c r="F29" s="21">
        <v>1.2562313188682945</v>
      </c>
      <c r="G29" s="106">
        <v>20.679499060000001</v>
      </c>
      <c r="H29" s="22">
        <v>19.124143549999971</v>
      </c>
      <c r="I29" s="21">
        <v>-7.5212436504737523</v>
      </c>
      <c r="J29" s="21">
        <v>0.87466881693195486</v>
      </c>
      <c r="K29" s="16"/>
      <c r="L29" s="20">
        <f t="shared" si="0"/>
        <v>-19.226099842153818</v>
      </c>
      <c r="M29" s="20">
        <f t="shared" si="1"/>
        <v>1.2562313188682945</v>
      </c>
      <c r="N29" s="20">
        <f t="shared" si="2"/>
        <v>-7.5212436504737568</v>
      </c>
      <c r="O29" s="20">
        <f t="shared" si="3"/>
        <v>0.87466881693195486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417</v>
      </c>
      <c r="C30" s="106">
        <v>304.27679719999873</v>
      </c>
      <c r="D30" s="22">
        <v>296.53903458000019</v>
      </c>
      <c r="E30" s="21">
        <v>-2.5430012052192641</v>
      </c>
      <c r="F30" s="21">
        <v>1.1774678776398686</v>
      </c>
      <c r="G30" s="106">
        <v>20.151072719999977</v>
      </c>
      <c r="H30" s="22">
        <v>24.024955940000069</v>
      </c>
      <c r="I30" s="21">
        <v>19.224203464638666</v>
      </c>
      <c r="J30" s="21">
        <v>1.098814163046911</v>
      </c>
      <c r="K30" s="16"/>
      <c r="L30" s="20">
        <f t="shared" si="0"/>
        <v>-2.543001205219261</v>
      </c>
      <c r="M30" s="20">
        <f t="shared" si="1"/>
        <v>1.1774678776398686</v>
      </c>
      <c r="N30" s="20">
        <f t="shared" si="2"/>
        <v>19.224203464638663</v>
      </c>
      <c r="O30" s="20">
        <f t="shared" si="3"/>
        <v>1.098814163046911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436</v>
      </c>
      <c r="C31" s="106">
        <v>163.12041979000006</v>
      </c>
      <c r="D31" s="22">
        <v>214.89111631000085</v>
      </c>
      <c r="E31" s="21">
        <v>31.737716581805021</v>
      </c>
      <c r="F31" s="21">
        <v>0.8532683968691388</v>
      </c>
      <c r="G31" s="106">
        <v>16.674079660000015</v>
      </c>
      <c r="H31" s="22">
        <v>18.627192929999996</v>
      </c>
      <c r="I31" s="21">
        <v>11.713469707628699</v>
      </c>
      <c r="J31" s="21">
        <v>0.85194010180112845</v>
      </c>
      <c r="K31" s="16"/>
      <c r="L31" s="20">
        <f t="shared" si="0"/>
        <v>31.737716581805014</v>
      </c>
      <c r="M31" s="20">
        <f t="shared" si="1"/>
        <v>0.8532683968691388</v>
      </c>
      <c r="N31" s="20">
        <f t="shared" si="2"/>
        <v>11.713469707628708</v>
      </c>
      <c r="O31" s="20">
        <f t="shared" si="3"/>
        <v>0.85194010180112845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240</v>
      </c>
      <c r="C32" s="106">
        <v>172.57068755000012</v>
      </c>
      <c r="D32" s="22">
        <v>193.6221220799992</v>
      </c>
      <c r="E32" s="21">
        <v>12.19873133083491</v>
      </c>
      <c r="F32" s="21">
        <v>0.76881557759357588</v>
      </c>
      <c r="G32" s="106">
        <v>18.616711240000008</v>
      </c>
      <c r="H32" s="22">
        <v>15.464147100000023</v>
      </c>
      <c r="I32" s="21">
        <v>-16.934055104353561</v>
      </c>
      <c r="J32" s="21">
        <v>0.7072738820149026</v>
      </c>
      <c r="K32" s="16"/>
      <c r="L32" s="20">
        <f t="shared" si="0"/>
        <v>12.19873133083491</v>
      </c>
      <c r="M32" s="20">
        <f t="shared" si="1"/>
        <v>0.76881557759357588</v>
      </c>
      <c r="N32" s="20">
        <f t="shared" si="2"/>
        <v>-16.934055104353561</v>
      </c>
      <c r="O32" s="20">
        <f t="shared" si="3"/>
        <v>0.7072738820149026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449</v>
      </c>
      <c r="C33" s="106">
        <v>180.14930881999996</v>
      </c>
      <c r="D33" s="22">
        <v>188.18711135000152</v>
      </c>
      <c r="E33" s="21">
        <v>4.4617448618871514</v>
      </c>
      <c r="F33" s="21">
        <v>0.74723477438409547</v>
      </c>
      <c r="G33" s="106">
        <v>14.230667720000012</v>
      </c>
      <c r="H33" s="22">
        <v>14.349887160000016</v>
      </c>
      <c r="I33" s="21">
        <v>0.83776420295760268</v>
      </c>
      <c r="J33" s="21">
        <v>0.65631168227370273</v>
      </c>
      <c r="K33" s="16"/>
      <c r="L33" s="20">
        <f t="shared" si="0"/>
        <v>4.4617448618871469</v>
      </c>
      <c r="M33" s="20">
        <f t="shared" si="1"/>
        <v>0.74723477438409547</v>
      </c>
      <c r="N33" s="20">
        <f t="shared" si="2"/>
        <v>0.83776420295760823</v>
      </c>
      <c r="O33" s="20">
        <f t="shared" si="3"/>
        <v>0.65631168227370273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450</v>
      </c>
      <c r="C34" s="106">
        <v>152.0691973200004</v>
      </c>
      <c r="D34" s="22">
        <v>160.75092790999966</v>
      </c>
      <c r="E34" s="21">
        <v>5.7090658351607093</v>
      </c>
      <c r="F34" s="21">
        <v>0.63829388998622105</v>
      </c>
      <c r="G34" s="106">
        <v>11.905357640000002</v>
      </c>
      <c r="H34" s="22">
        <v>22.325664409999973</v>
      </c>
      <c r="I34" s="21">
        <v>87.526196903060608</v>
      </c>
      <c r="J34" s="21">
        <v>1.0210947447481671</v>
      </c>
      <c r="K34" s="16"/>
      <c r="L34" s="20">
        <f t="shared" si="0"/>
        <v>5.7090658351607049</v>
      </c>
      <c r="M34" s="20">
        <f t="shared" si="1"/>
        <v>0.63829388998622105</v>
      </c>
      <c r="N34" s="20">
        <f t="shared" si="2"/>
        <v>87.526196903060622</v>
      </c>
      <c r="O34" s="20">
        <f t="shared" si="3"/>
        <v>1.0210947447481671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451</v>
      </c>
      <c r="C35" s="106">
        <v>114.14511727000021</v>
      </c>
      <c r="D35" s="22">
        <v>137.20561180000038</v>
      </c>
      <c r="E35" s="21">
        <v>20.202786664498838</v>
      </c>
      <c r="F35" s="21">
        <v>0.5448024768652906</v>
      </c>
      <c r="G35" s="106">
        <v>13.221501220000004</v>
      </c>
      <c r="H35" s="22">
        <v>13.446981910000003</v>
      </c>
      <c r="I35" s="21">
        <v>1.7054091381008885</v>
      </c>
      <c r="J35" s="21">
        <v>0.61501607785856216</v>
      </c>
      <c r="K35" s="16"/>
      <c r="L35" s="20">
        <f t="shared" si="0"/>
        <v>20.202786664498845</v>
      </c>
      <c r="M35" s="20">
        <f t="shared" si="1"/>
        <v>0.5448024768652906</v>
      </c>
      <c r="N35" s="20">
        <f t="shared" si="2"/>
        <v>1.7054091381008805</v>
      </c>
      <c r="O35" s="20">
        <f t="shared" si="3"/>
        <v>0.61501607785856216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4" t="s">
        <v>243</v>
      </c>
      <c r="C36" s="106">
        <v>140.40379271</v>
      </c>
      <c r="D36" s="22">
        <v>135.22240169999981</v>
      </c>
      <c r="E36" s="21">
        <v>-3.6903497476754143</v>
      </c>
      <c r="F36" s="21">
        <v>0.53692774229394147</v>
      </c>
      <c r="G36" s="106">
        <v>7.1324773799999992</v>
      </c>
      <c r="H36" s="22">
        <v>6.9104734099999954</v>
      </c>
      <c r="I36" s="21">
        <v>-3.112578675994393</v>
      </c>
      <c r="J36" s="21">
        <v>0.3160599368103173</v>
      </c>
      <c r="K36" s="16"/>
      <c r="L36" s="20">
        <f t="shared" si="0"/>
        <v>-3.6903497476754152</v>
      </c>
      <c r="M36" s="20">
        <f t="shared" si="1"/>
        <v>0.53692774229394147</v>
      </c>
      <c r="N36" s="20">
        <f t="shared" si="2"/>
        <v>-3.112578675994397</v>
      </c>
      <c r="O36" s="20">
        <f t="shared" si="3"/>
        <v>0.3160599368103173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244</v>
      </c>
      <c r="C37" s="106">
        <v>105.87073677000004</v>
      </c>
      <c r="D37" s="22">
        <v>118.39246230000022</v>
      </c>
      <c r="E37" s="21">
        <v>11.82737167230934</v>
      </c>
      <c r="F37" s="21">
        <v>0.47010108301722159</v>
      </c>
      <c r="G37" s="106">
        <v>13.792416909999996</v>
      </c>
      <c r="H37" s="22">
        <v>14.261639619999992</v>
      </c>
      <c r="I37" s="21">
        <v>3.4020339804243571</v>
      </c>
      <c r="J37" s="21">
        <v>0.65227556054060809</v>
      </c>
      <c r="K37" s="16"/>
      <c r="L37" s="20">
        <f t="shared" si="0"/>
        <v>11.827371672309349</v>
      </c>
      <c r="M37" s="20">
        <f t="shared" si="1"/>
        <v>0.47010108301722159</v>
      </c>
      <c r="N37" s="20">
        <f t="shared" si="2"/>
        <v>3.4020339804243571</v>
      </c>
      <c r="O37" s="20">
        <f t="shared" si="3"/>
        <v>0.65227556054060809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438</v>
      </c>
      <c r="C38" s="106">
        <v>170.21194481000052</v>
      </c>
      <c r="D38" s="22">
        <v>118.34219973000025</v>
      </c>
      <c r="E38" s="21">
        <v>-30.473622246605547</v>
      </c>
      <c r="F38" s="21">
        <v>0.46990150537407455</v>
      </c>
      <c r="G38" s="106">
        <v>8.2335125199999979</v>
      </c>
      <c r="H38" s="22">
        <v>8.6953117800000008</v>
      </c>
      <c r="I38" s="21">
        <v>5.6087758277921784</v>
      </c>
      <c r="J38" s="21">
        <v>0.39769195664017604</v>
      </c>
      <c r="K38" s="16"/>
      <c r="L38" s="20">
        <f t="shared" si="0"/>
        <v>-30.473622246605547</v>
      </c>
      <c r="M38" s="20">
        <f t="shared" si="1"/>
        <v>0.46990150537407455</v>
      </c>
      <c r="N38" s="20">
        <f t="shared" si="2"/>
        <v>5.6087758277921829</v>
      </c>
      <c r="O38" s="20">
        <f t="shared" si="3"/>
        <v>0.39769195664017604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4" t="s">
        <v>245</v>
      </c>
      <c r="C39" s="106">
        <v>71.296506409999893</v>
      </c>
      <c r="D39" s="22">
        <v>98.723345160000235</v>
      </c>
      <c r="E39" s="21">
        <v>38.468699423052669</v>
      </c>
      <c r="F39" s="21">
        <v>0.39200089749969669</v>
      </c>
      <c r="G39" s="106">
        <v>7.9523395800000065</v>
      </c>
      <c r="H39" s="22">
        <v>14.194255769999998</v>
      </c>
      <c r="I39" s="21">
        <v>78.491570024226576</v>
      </c>
      <c r="J39" s="21">
        <v>0.64919366815647495</v>
      </c>
      <c r="K39" s="16"/>
      <c r="L39" s="20">
        <f t="shared" si="0"/>
        <v>38.468699423052676</v>
      </c>
      <c r="M39" s="20">
        <f t="shared" si="1"/>
        <v>0.39200089749969669</v>
      </c>
      <c r="N39" s="20">
        <f t="shared" si="2"/>
        <v>78.49157002422659</v>
      </c>
      <c r="O39" s="20">
        <f t="shared" si="3"/>
        <v>0.64919366815647495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4" t="s">
        <v>246</v>
      </c>
      <c r="C40" s="106">
        <v>91.84724535000035</v>
      </c>
      <c r="D40" s="22">
        <v>96.57477752000014</v>
      </c>
      <c r="E40" s="21">
        <v>5.1471681616413134</v>
      </c>
      <c r="F40" s="21">
        <v>0.38346957755856392</v>
      </c>
      <c r="G40" s="106">
        <v>9.5383985299999949</v>
      </c>
      <c r="H40" s="22">
        <v>7.4346829199999913</v>
      </c>
      <c r="I40" s="21">
        <v>-22.055228698857952</v>
      </c>
      <c r="J40" s="21">
        <v>0.34003537449396593</v>
      </c>
      <c r="K40" s="16"/>
      <c r="L40" s="20">
        <f t="shared" si="0"/>
        <v>5.1471681616413028</v>
      </c>
      <c r="M40" s="20">
        <f t="shared" si="1"/>
        <v>0.38346957755856392</v>
      </c>
      <c r="N40" s="20">
        <f t="shared" si="2"/>
        <v>-22.055228698857949</v>
      </c>
      <c r="O40" s="20">
        <f t="shared" si="3"/>
        <v>0.34003537449396593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114" t="s">
        <v>247</v>
      </c>
      <c r="C41" s="106">
        <v>84.658600060000055</v>
      </c>
      <c r="D41" s="22">
        <v>90.644821780000129</v>
      </c>
      <c r="E41" s="21">
        <v>7.0710143042259865</v>
      </c>
      <c r="F41" s="21">
        <v>0.35992349564201115</v>
      </c>
      <c r="G41" s="106">
        <v>5.784092250000004</v>
      </c>
      <c r="H41" s="22">
        <v>7.7298777099999914</v>
      </c>
      <c r="I41" s="21">
        <v>33.640290920325235</v>
      </c>
      <c r="J41" s="21">
        <v>0.35353651126690017</v>
      </c>
      <c r="K41" s="16"/>
      <c r="L41" s="20">
        <f t="shared" si="0"/>
        <v>7.0710143042259883</v>
      </c>
      <c r="M41" s="20">
        <f t="shared" si="1"/>
        <v>0.35992349564201115</v>
      </c>
      <c r="N41" s="20">
        <f t="shared" si="2"/>
        <v>33.640290920325242</v>
      </c>
      <c r="O41" s="20">
        <f t="shared" si="3"/>
        <v>0.35353651126690017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114" t="s">
        <v>452</v>
      </c>
      <c r="C42" s="106">
        <v>69.908574690000194</v>
      </c>
      <c r="D42" s="22">
        <v>82.50165346999988</v>
      </c>
      <c r="E42" s="21">
        <v>18.013639722797858</v>
      </c>
      <c r="F42" s="21">
        <v>0.32758940808817344</v>
      </c>
      <c r="G42" s="106">
        <v>5.3237017400000024</v>
      </c>
      <c r="H42" s="22">
        <v>6.8111527599999935</v>
      </c>
      <c r="I42" s="21">
        <v>27.940164431525627</v>
      </c>
      <c r="J42" s="21">
        <v>0.31151737127239992</v>
      </c>
      <c r="K42" s="16"/>
      <c r="L42" s="20">
        <f t="shared" si="0"/>
        <v>18.013639722797862</v>
      </c>
      <c r="M42" s="20">
        <f t="shared" si="1"/>
        <v>0.32758940808817344</v>
      </c>
      <c r="N42" s="20">
        <f t="shared" si="2"/>
        <v>27.940164431525616</v>
      </c>
      <c r="O42" s="20">
        <f t="shared" si="3"/>
        <v>0.31151737127239992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4" t="s">
        <v>248</v>
      </c>
      <c r="C43" s="106">
        <v>92.265211159999836</v>
      </c>
      <c r="D43" s="22">
        <v>82.301257550000216</v>
      </c>
      <c r="E43" s="21">
        <v>-10.799253028013812</v>
      </c>
      <c r="F43" s="21">
        <v>0.32679369578357287</v>
      </c>
      <c r="G43" s="106">
        <v>9.7993443999999972</v>
      </c>
      <c r="H43" s="22">
        <v>7.2367282599999951</v>
      </c>
      <c r="I43" s="21">
        <v>-26.150893727135493</v>
      </c>
      <c r="J43" s="21">
        <v>0.33098164783605433</v>
      </c>
      <c r="K43" s="16"/>
      <c r="L43" s="20">
        <f t="shared" si="0"/>
        <v>-10.799253028013812</v>
      </c>
      <c r="M43" s="20">
        <f t="shared" si="1"/>
        <v>0.32679369578357287</v>
      </c>
      <c r="N43" s="20">
        <f t="shared" si="2"/>
        <v>-26.15089372713549</v>
      </c>
      <c r="O43" s="20">
        <f t="shared" si="3"/>
        <v>0.33098164783605433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4" t="s">
        <v>2</v>
      </c>
      <c r="C44" s="106">
        <v>1511.7159448400889</v>
      </c>
      <c r="D44" s="22">
        <v>1613.5429786197128</v>
      </c>
      <c r="E44" s="21">
        <v>6.7358576276970616</v>
      </c>
      <c r="F44" s="21">
        <v>6.4068969173213937</v>
      </c>
      <c r="G44" s="106">
        <v>145.93124285999488</v>
      </c>
      <c r="H44" s="22">
        <v>144.11533673000031</v>
      </c>
      <c r="I44" s="21">
        <v>-1.2443573387069251</v>
      </c>
      <c r="J44" s="21">
        <v>6.5913116971651187</v>
      </c>
      <c r="K44" s="16"/>
      <c r="L44" s="20">
        <f t="shared" si="0"/>
        <v>6.7358576276970661</v>
      </c>
      <c r="M44" s="20">
        <f t="shared" si="1"/>
        <v>6.4068969173213937</v>
      </c>
      <c r="N44" s="20">
        <f t="shared" si="2"/>
        <v>-1.244357338706926</v>
      </c>
      <c r="O44" s="20">
        <f t="shared" si="3"/>
        <v>6.5913116971651187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20"/>
      <c r="E47" s="20"/>
    </row>
    <row r="48" spans="1:19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0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3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29">
        <v>100</v>
      </c>
      <c r="G13" s="116">
        <v>1818.2283710599995</v>
      </c>
      <c r="H13" s="116">
        <v>2186.4439636799971</v>
      </c>
      <c r="I13" s="29">
        <v>20.251339077133281</v>
      </c>
      <c r="J13" s="29">
        <v>100</v>
      </c>
      <c r="K13" s="16"/>
    </row>
    <row r="14" spans="1:19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9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9" x14ac:dyDescent="0.25">
      <c r="A16" s="14"/>
      <c r="B16" s="114" t="s">
        <v>437</v>
      </c>
      <c r="C16" s="106">
        <v>391.67997153999772</v>
      </c>
      <c r="D16" s="22">
        <v>316.3751891499993</v>
      </c>
      <c r="E16" s="21">
        <v>-19.226099842153509</v>
      </c>
      <c r="F16" s="21">
        <v>1.2562313188682852</v>
      </c>
      <c r="G16" s="106">
        <v>20.679499059999987</v>
      </c>
      <c r="H16" s="22">
        <v>19.124143550000021</v>
      </c>
      <c r="I16" s="21">
        <v>-7.521243650473453</v>
      </c>
      <c r="J16" s="21">
        <v>0.87466881693195708</v>
      </c>
      <c r="K16" s="16"/>
      <c r="L16" s="20">
        <f>+((D16-C16)/C16)*100</f>
        <v>-19.226099842153513</v>
      </c>
      <c r="M16" s="20">
        <f>+D16/$D$13*100</f>
        <v>1.2562313188682852</v>
      </c>
      <c r="N16" s="20">
        <f>+((H16-G16)/G16)*100</f>
        <v>-7.521243650473453</v>
      </c>
      <c r="O16" s="20">
        <f>+H16/$H$13*100</f>
        <v>0.87466881693195708</v>
      </c>
      <c r="P16" s="20" t="b">
        <f>+ROUND(E16,4)=ROUND(L16,4)</f>
        <v>1</v>
      </c>
      <c r="Q16" s="20" t="b">
        <f>+ROUND(F16,4)=ROUND(M16,4)</f>
        <v>1</v>
      </c>
      <c r="R16" s="20" t="b">
        <f>+ROUND(I16,4)=ROUND(N16,4)</f>
        <v>1</v>
      </c>
      <c r="S16" s="20" t="b">
        <f>+ROUND(J16,4)=ROUND(O16,4)</f>
        <v>1</v>
      </c>
    </row>
    <row r="17" spans="1:19" x14ac:dyDescent="0.25">
      <c r="A17" s="14"/>
      <c r="B17" s="114" t="s">
        <v>417</v>
      </c>
      <c r="C17" s="106">
        <v>304.27679719999901</v>
      </c>
      <c r="D17" s="22">
        <v>296.53903458000235</v>
      </c>
      <c r="E17" s="21">
        <v>-2.5430012052186424</v>
      </c>
      <c r="F17" s="21">
        <v>1.1774678776398773</v>
      </c>
      <c r="G17" s="106">
        <v>20.151072720000009</v>
      </c>
      <c r="H17" s="22">
        <v>24.024955940000023</v>
      </c>
      <c r="I17" s="21">
        <v>19.224203464638244</v>
      </c>
      <c r="J17" s="21">
        <v>1.098814163046909</v>
      </c>
      <c r="K17" s="16"/>
      <c r="L17" s="20">
        <f t="shared" ref="L17:L36" si="0">+((D17-C17)/C17)*100</f>
        <v>-2.5430012052186419</v>
      </c>
      <c r="M17" s="20">
        <f t="shared" ref="M17:M36" si="1">+D17/$D$13*100</f>
        <v>1.1774678776398773</v>
      </c>
      <c r="N17" s="20">
        <f t="shared" ref="N17:N36" si="2">+((H17-G17)/G17)*100</f>
        <v>19.224203464638244</v>
      </c>
      <c r="O17" s="20">
        <f t="shared" ref="O17:O36" si="3">+H17/$H$13*100</f>
        <v>1.098814163046909</v>
      </c>
      <c r="P17" s="20" t="b">
        <f t="shared" ref="P17:P36" si="4">+ROUND(E17,4)=ROUND(L17,4)</f>
        <v>1</v>
      </c>
      <c r="Q17" s="20" t="b">
        <f t="shared" ref="Q17:Q36" si="5">+ROUND(F17,4)=ROUND(M17,4)</f>
        <v>1</v>
      </c>
      <c r="R17" s="20" t="b">
        <f t="shared" ref="R17:R36" si="6">+ROUND(I17,4)=ROUND(N17,4)</f>
        <v>1</v>
      </c>
      <c r="S17" s="20" t="b">
        <f t="shared" ref="S17:S36" si="7">+ROUND(J17,4)=ROUND(O17,4)</f>
        <v>1</v>
      </c>
    </row>
    <row r="18" spans="1:19" x14ac:dyDescent="0.25">
      <c r="A18" s="14"/>
      <c r="B18" s="114" t="s">
        <v>243</v>
      </c>
      <c r="C18" s="106">
        <v>140.40379270999983</v>
      </c>
      <c r="D18" s="22">
        <v>135.22240169999969</v>
      </c>
      <c r="E18" s="21">
        <v>-3.690349747675381</v>
      </c>
      <c r="F18" s="21">
        <v>0.53692774229394102</v>
      </c>
      <c r="G18" s="106">
        <v>7.132477380000001</v>
      </c>
      <c r="H18" s="22">
        <v>6.9104734099999989</v>
      </c>
      <c r="I18" s="21">
        <v>-3.1125786759943708</v>
      </c>
      <c r="J18" s="21">
        <v>0.31605993681031741</v>
      </c>
      <c r="K18" s="16"/>
      <c r="L18" s="20">
        <f t="shared" si="0"/>
        <v>-3.6903497476753788</v>
      </c>
      <c r="M18" s="20">
        <f t="shared" si="1"/>
        <v>0.53692774229394102</v>
      </c>
      <c r="N18" s="20">
        <f t="shared" si="2"/>
        <v>-3.1125786759943712</v>
      </c>
      <c r="O18" s="20">
        <f t="shared" si="3"/>
        <v>0.31605993681031741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438</v>
      </c>
      <c r="C19" s="106">
        <v>170.21194481000009</v>
      </c>
      <c r="D19" s="22">
        <v>118.34219972999975</v>
      </c>
      <c r="E19" s="21">
        <v>-30.473622246605657</v>
      </c>
      <c r="F19" s="21">
        <v>0.46990150537407255</v>
      </c>
      <c r="G19" s="106">
        <v>8.2335125200000032</v>
      </c>
      <c r="H19" s="22">
        <v>8.695311779999999</v>
      </c>
      <c r="I19" s="21">
        <v>5.6087758277920896</v>
      </c>
      <c r="J19" s="21">
        <v>0.39769195664017593</v>
      </c>
      <c r="K19" s="16"/>
      <c r="L19" s="20">
        <f t="shared" si="0"/>
        <v>-30.473622246605665</v>
      </c>
      <c r="M19" s="20">
        <f t="shared" si="1"/>
        <v>0.46990150537407255</v>
      </c>
      <c r="N19" s="20">
        <f t="shared" si="2"/>
        <v>5.6087758277920932</v>
      </c>
      <c r="O19" s="20">
        <f t="shared" si="3"/>
        <v>0.39769195664017593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248</v>
      </c>
      <c r="C20" s="106">
        <v>92.265211159999879</v>
      </c>
      <c r="D20" s="22">
        <v>82.301257549999733</v>
      </c>
      <c r="E20" s="21">
        <v>-10.799253028014377</v>
      </c>
      <c r="F20" s="21">
        <v>0.32679369578357093</v>
      </c>
      <c r="G20" s="106">
        <v>9.7993444000000025</v>
      </c>
      <c r="H20" s="22">
        <v>7.2367282599999969</v>
      </c>
      <c r="I20" s="21">
        <v>-26.150893727135514</v>
      </c>
      <c r="J20" s="21">
        <v>0.33098164783605438</v>
      </c>
      <c r="K20" s="16"/>
      <c r="L20" s="20">
        <f t="shared" si="0"/>
        <v>-10.799253028014377</v>
      </c>
      <c r="M20" s="20">
        <f t="shared" si="1"/>
        <v>0.32679369578357093</v>
      </c>
      <c r="N20" s="20">
        <f t="shared" si="2"/>
        <v>-26.150893727135511</v>
      </c>
      <c r="O20" s="20">
        <f t="shared" si="3"/>
        <v>0.33098164783605438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252</v>
      </c>
      <c r="C21" s="106">
        <v>82.187667149999868</v>
      </c>
      <c r="D21" s="22">
        <v>76.479537459999975</v>
      </c>
      <c r="E21" s="21">
        <v>-6.9452387297744389</v>
      </c>
      <c r="F21" s="21">
        <v>0.30367738528402999</v>
      </c>
      <c r="G21" s="106">
        <v>2.5474248499999996</v>
      </c>
      <c r="H21" s="22">
        <v>3.9387755699999998</v>
      </c>
      <c r="I21" s="21">
        <v>54.617929946000189</v>
      </c>
      <c r="J21" s="21">
        <v>0.18014527860895455</v>
      </c>
      <c r="K21" s="16"/>
      <c r="L21" s="20">
        <f t="shared" si="0"/>
        <v>-6.9452387297744371</v>
      </c>
      <c r="M21" s="20">
        <f t="shared" si="1"/>
        <v>0.30367738528402999</v>
      </c>
      <c r="N21" s="20">
        <f t="shared" si="2"/>
        <v>54.617929946000189</v>
      </c>
      <c r="O21" s="20">
        <f t="shared" si="3"/>
        <v>0.18014527860895455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4" t="s">
        <v>251</v>
      </c>
      <c r="C22" s="106">
        <v>94.43509542999972</v>
      </c>
      <c r="D22" s="22">
        <v>68.260737270000021</v>
      </c>
      <c r="E22" s="21">
        <v>-27.716769958051792</v>
      </c>
      <c r="F22" s="21">
        <v>0.2710429861393378</v>
      </c>
      <c r="G22" s="106">
        <v>18.483985500000003</v>
      </c>
      <c r="H22" s="22">
        <v>5.972104279999999</v>
      </c>
      <c r="I22" s="21">
        <v>-67.6903864699526</v>
      </c>
      <c r="J22" s="21">
        <v>0.27314234342179844</v>
      </c>
      <c r="K22" s="16"/>
      <c r="L22" s="20">
        <f t="shared" si="0"/>
        <v>-27.716769958051785</v>
      </c>
      <c r="M22" s="20">
        <f t="shared" si="1"/>
        <v>0.2710429861393378</v>
      </c>
      <c r="N22" s="20">
        <f t="shared" si="2"/>
        <v>-67.6903864699526</v>
      </c>
      <c r="O22" s="20">
        <f t="shared" si="3"/>
        <v>0.27314234342179844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439</v>
      </c>
      <c r="C23" s="106">
        <v>79.567002409999972</v>
      </c>
      <c r="D23" s="22">
        <v>64.042618740000052</v>
      </c>
      <c r="E23" s="21">
        <v>-19.511082735031906</v>
      </c>
      <c r="F23" s="21">
        <v>0.25429409815503923</v>
      </c>
      <c r="G23" s="106">
        <v>5.5442031999999992</v>
      </c>
      <c r="H23" s="22">
        <v>3.2250902799999999</v>
      </c>
      <c r="I23" s="21">
        <v>-41.829507980515565</v>
      </c>
      <c r="J23" s="21">
        <v>0.14750390742106467</v>
      </c>
      <c r="K23" s="16"/>
      <c r="L23" s="20">
        <f t="shared" si="0"/>
        <v>-19.511082735031902</v>
      </c>
      <c r="M23" s="20">
        <f t="shared" si="1"/>
        <v>0.25429409815503923</v>
      </c>
      <c r="N23" s="20">
        <f t="shared" si="2"/>
        <v>-41.829507980515572</v>
      </c>
      <c r="O23" s="20">
        <f t="shared" si="3"/>
        <v>0.14750390742106467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440</v>
      </c>
      <c r="C24" s="106">
        <v>70.404818610000063</v>
      </c>
      <c r="D24" s="22">
        <v>59.828780309999992</v>
      </c>
      <c r="E24" s="21">
        <v>-15.02175349472158</v>
      </c>
      <c r="F24" s="21">
        <v>0.23756220516861715</v>
      </c>
      <c r="G24" s="106">
        <v>3.0225450999999999</v>
      </c>
      <c r="H24" s="22">
        <v>4.1495756099999985</v>
      </c>
      <c r="I24" s="21">
        <v>37.28746710843118</v>
      </c>
      <c r="J24" s="21">
        <v>0.18978650625995741</v>
      </c>
      <c r="K24" s="16"/>
      <c r="L24" s="20">
        <f t="shared" si="0"/>
        <v>-15.021753494721576</v>
      </c>
      <c r="M24" s="20">
        <f t="shared" si="1"/>
        <v>0.23756220516861715</v>
      </c>
      <c r="N24" s="20">
        <f t="shared" si="2"/>
        <v>37.287467108431194</v>
      </c>
      <c r="O24" s="20">
        <f t="shared" si="3"/>
        <v>0.18978650625995741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441</v>
      </c>
      <c r="C25" s="106">
        <v>65.634955389999845</v>
      </c>
      <c r="D25" s="22">
        <v>49.789285039999989</v>
      </c>
      <c r="E25" s="21">
        <v>-24.142121002209294</v>
      </c>
      <c r="F25" s="21">
        <v>0.19769837002500709</v>
      </c>
      <c r="G25" s="106">
        <v>26.591279650000011</v>
      </c>
      <c r="H25" s="22">
        <v>4.7422611999999971</v>
      </c>
      <c r="I25" s="21">
        <v>-82.166103841490028</v>
      </c>
      <c r="J25" s="21">
        <v>0.2168937909580958</v>
      </c>
      <c r="K25" s="16"/>
      <c r="L25" s="20">
        <f t="shared" si="0"/>
        <v>-24.142121002209301</v>
      </c>
      <c r="M25" s="20">
        <f t="shared" si="1"/>
        <v>0.19769837002500709</v>
      </c>
      <c r="N25" s="20">
        <f t="shared" si="2"/>
        <v>-82.166103841490028</v>
      </c>
      <c r="O25" s="20">
        <f t="shared" si="3"/>
        <v>0.2168937909580958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442</v>
      </c>
      <c r="C26" s="106">
        <v>51.024911029999942</v>
      </c>
      <c r="D26" s="22">
        <v>37.875052329999889</v>
      </c>
      <c r="E26" s="21">
        <v>-25.771448562190791</v>
      </c>
      <c r="F26" s="21">
        <v>0.15039051282293381</v>
      </c>
      <c r="G26" s="106">
        <v>4.2972893599999988</v>
      </c>
      <c r="H26" s="22">
        <v>4.7052465199999984</v>
      </c>
      <c r="I26" s="21">
        <v>9.4933602516354512</v>
      </c>
      <c r="J26" s="21">
        <v>0.21520087402928967</v>
      </c>
      <c r="K26" s="16"/>
      <c r="L26" s="20">
        <f t="shared" si="0"/>
        <v>-25.771448562190795</v>
      </c>
      <c r="M26" s="20">
        <f t="shared" si="1"/>
        <v>0.15039051282293381</v>
      </c>
      <c r="N26" s="20">
        <f t="shared" si="2"/>
        <v>9.4933602516354565</v>
      </c>
      <c r="O26" s="20">
        <f t="shared" si="3"/>
        <v>0.21520087402928967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421</v>
      </c>
      <c r="C27" s="106">
        <v>42.123424809999968</v>
      </c>
      <c r="D27" s="22">
        <v>36.961610749999991</v>
      </c>
      <c r="E27" s="21">
        <v>-12.254022751669936</v>
      </c>
      <c r="F27" s="21">
        <v>0.14676350931537255</v>
      </c>
      <c r="G27" s="106">
        <v>2.7991935099999998</v>
      </c>
      <c r="H27" s="22">
        <v>1.5438125599999999</v>
      </c>
      <c r="I27" s="21">
        <v>-44.847951580167823</v>
      </c>
      <c r="J27" s="21">
        <v>7.0608375318323452E-2</v>
      </c>
      <c r="K27" s="16"/>
      <c r="L27" s="20">
        <f t="shared" si="0"/>
        <v>-12.254022751669941</v>
      </c>
      <c r="M27" s="20">
        <f t="shared" si="1"/>
        <v>0.14676350931537255</v>
      </c>
      <c r="N27" s="20">
        <f t="shared" si="2"/>
        <v>-44.847951580167816</v>
      </c>
      <c r="O27" s="20">
        <f t="shared" si="3"/>
        <v>7.0608375318323452E-2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443</v>
      </c>
      <c r="C28" s="106">
        <v>42.252451410000027</v>
      </c>
      <c r="D28" s="22">
        <v>34.169822890000134</v>
      </c>
      <c r="E28" s="21">
        <v>-19.129371788560768</v>
      </c>
      <c r="F28" s="21">
        <v>0.13567815412430764</v>
      </c>
      <c r="G28" s="106">
        <v>4.3732158099999952</v>
      </c>
      <c r="H28" s="22">
        <v>3.0866053599999992</v>
      </c>
      <c r="I28" s="21">
        <v>-29.420236866837758</v>
      </c>
      <c r="J28" s="21">
        <v>0.14117011052068965</v>
      </c>
      <c r="K28" s="16"/>
      <c r="L28" s="20">
        <f t="shared" si="0"/>
        <v>-19.129371788560771</v>
      </c>
      <c r="M28" s="20">
        <f t="shared" si="1"/>
        <v>0.13567815412430764</v>
      </c>
      <c r="N28" s="20">
        <f t="shared" si="2"/>
        <v>-29.420236866837758</v>
      </c>
      <c r="O28" s="20">
        <f t="shared" si="3"/>
        <v>0.14117011052068965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444</v>
      </c>
      <c r="C29" s="106">
        <v>40.418607730000033</v>
      </c>
      <c r="D29" s="22">
        <v>16.794271010000003</v>
      </c>
      <c r="E29" s="21">
        <v>-58.449160044830691</v>
      </c>
      <c r="F29" s="21">
        <v>6.6685030760490524E-2</v>
      </c>
      <c r="G29" s="106">
        <v>2.5788036399999998</v>
      </c>
      <c r="H29" s="22">
        <v>0.71356974000000006</v>
      </c>
      <c r="I29" s="21">
        <v>-72.329427144751506</v>
      </c>
      <c r="J29" s="21">
        <v>3.2636086350870529E-2</v>
      </c>
      <c r="K29" s="16"/>
      <c r="L29" s="20">
        <f t="shared" si="0"/>
        <v>-58.449160044830691</v>
      </c>
      <c r="M29" s="20">
        <f t="shared" si="1"/>
        <v>6.6685030760490524E-2</v>
      </c>
      <c r="N29" s="20">
        <f t="shared" si="2"/>
        <v>-72.329427144751506</v>
      </c>
      <c r="O29" s="20">
        <f t="shared" si="3"/>
        <v>3.2636086350870529E-2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422</v>
      </c>
      <c r="C30" s="106">
        <v>20.071569260000011</v>
      </c>
      <c r="D30" s="22">
        <v>14.541865119999986</v>
      </c>
      <c r="E30" s="21">
        <v>-27.549934279528387</v>
      </c>
      <c r="F30" s="21">
        <v>5.7741400163465816E-2</v>
      </c>
      <c r="G30" s="106">
        <v>1.1978646600000005</v>
      </c>
      <c r="H30" s="22">
        <v>1.10625547</v>
      </c>
      <c r="I30" s="21">
        <v>-7.6477078804545791</v>
      </c>
      <c r="J30" s="21">
        <v>5.0596104376627378E-2</v>
      </c>
      <c r="K30" s="16"/>
      <c r="L30" s="20">
        <f t="shared" si="0"/>
        <v>-27.549934279528383</v>
      </c>
      <c r="M30" s="20">
        <f t="shared" si="1"/>
        <v>5.7741400163465816E-2</v>
      </c>
      <c r="N30" s="20">
        <f t="shared" si="2"/>
        <v>-7.6477078804545764</v>
      </c>
      <c r="O30" s="20">
        <f t="shared" si="3"/>
        <v>5.0596104376627378E-2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445</v>
      </c>
      <c r="C31" s="106">
        <v>14.55846781999999</v>
      </c>
      <c r="D31" s="22">
        <v>12.432745960000013</v>
      </c>
      <c r="E31" s="21">
        <v>-14.601274572862156</v>
      </c>
      <c r="F31" s="21">
        <v>4.9366718346172803E-2</v>
      </c>
      <c r="G31" s="106">
        <v>0.80264449999999954</v>
      </c>
      <c r="H31" s="22">
        <v>1.7006117300000014</v>
      </c>
      <c r="I31" s="21">
        <v>111.87608337190404</v>
      </c>
      <c r="J31" s="21">
        <v>7.7779799448310899E-2</v>
      </c>
      <c r="K31" s="16"/>
      <c r="L31" s="20">
        <f t="shared" si="0"/>
        <v>-14.601274572862152</v>
      </c>
      <c r="M31" s="20">
        <f t="shared" si="1"/>
        <v>4.9366718346172803E-2</v>
      </c>
      <c r="N31" s="20">
        <f t="shared" si="2"/>
        <v>111.87608337190404</v>
      </c>
      <c r="O31" s="20">
        <f t="shared" si="3"/>
        <v>7.7779799448310899E-2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446</v>
      </c>
      <c r="C32" s="106">
        <v>9.5832383600000028</v>
      </c>
      <c r="D32" s="22">
        <v>7.5264464900000085</v>
      </c>
      <c r="E32" s="21">
        <v>-21.462388732653771</v>
      </c>
      <c r="F32" s="21">
        <v>2.9885269530543108E-2</v>
      </c>
      <c r="G32" s="106">
        <v>0.37855772999999998</v>
      </c>
      <c r="H32" s="22">
        <v>1.0400691500000001</v>
      </c>
      <c r="I32" s="21">
        <v>174.74518879854867</v>
      </c>
      <c r="J32" s="21">
        <v>4.7568982662124254E-2</v>
      </c>
      <c r="K32" s="16"/>
      <c r="L32" s="20">
        <f t="shared" si="0"/>
        <v>-21.462388732653768</v>
      </c>
      <c r="M32" s="20">
        <f t="shared" si="1"/>
        <v>2.9885269530543108E-2</v>
      </c>
      <c r="N32" s="20">
        <f t="shared" si="2"/>
        <v>174.74518879854867</v>
      </c>
      <c r="O32" s="20">
        <f t="shared" si="3"/>
        <v>4.7568982662124254E-2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447</v>
      </c>
      <c r="C33" s="106">
        <v>8.730150550000003</v>
      </c>
      <c r="D33" s="22">
        <v>6.2708761999999991</v>
      </c>
      <c r="E33" s="21">
        <v>-28.169896222465518</v>
      </c>
      <c r="F33" s="21">
        <v>2.4899775169951115E-2</v>
      </c>
      <c r="G33" s="106">
        <v>0.57111162000000004</v>
      </c>
      <c r="H33" s="22">
        <v>0.6797351399999999</v>
      </c>
      <c r="I33" s="21">
        <v>19.019665542788267</v>
      </c>
      <c r="J33" s="21">
        <v>3.1088614722873564E-2</v>
      </c>
      <c r="K33" s="16"/>
      <c r="L33" s="20">
        <f t="shared" si="0"/>
        <v>-28.169896222465525</v>
      </c>
      <c r="M33" s="20">
        <f t="shared" si="1"/>
        <v>2.4899775169951115E-2</v>
      </c>
      <c r="N33" s="20">
        <f t="shared" si="2"/>
        <v>19.019665542788264</v>
      </c>
      <c r="O33" s="20">
        <f t="shared" si="3"/>
        <v>3.1088614722873564E-2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448</v>
      </c>
      <c r="C34" s="106">
        <v>12.755751870000003</v>
      </c>
      <c r="D34" s="22">
        <v>0.75968443000000008</v>
      </c>
      <c r="E34" s="21">
        <v>-94.044377487565527</v>
      </c>
      <c r="F34" s="21">
        <v>3.0164798193771502E-3</v>
      </c>
      <c r="G34" s="106">
        <v>1.23857784</v>
      </c>
      <c r="H34" s="22">
        <v>9.2636700000000002E-2</v>
      </c>
      <c r="I34" s="21">
        <v>-92.520720377170633</v>
      </c>
      <c r="J34" s="21">
        <v>4.2368659585532414E-3</v>
      </c>
      <c r="K34" s="16"/>
      <c r="L34" s="20">
        <f t="shared" si="0"/>
        <v>-94.044377487565527</v>
      </c>
      <c r="M34" s="20">
        <f t="shared" si="1"/>
        <v>3.0164798193771502E-3</v>
      </c>
      <c r="N34" s="20">
        <f t="shared" si="2"/>
        <v>-92.520720377170647</v>
      </c>
      <c r="O34" s="20">
        <f t="shared" si="3"/>
        <v>4.2368659585532414E-3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2</v>
      </c>
      <c r="C35" s="106">
        <v>107.49869509000003</v>
      </c>
      <c r="D35" s="22">
        <v>76.536198599999992</v>
      </c>
      <c r="E35" s="21">
        <v>-28.802671943206025</v>
      </c>
      <c r="F35" s="21">
        <v>0.30390236973626228</v>
      </c>
      <c r="G35" s="106">
        <v>7.5055519699999991</v>
      </c>
      <c r="H35" s="22">
        <v>4.0087254799999998</v>
      </c>
      <c r="I35" s="21">
        <v>-46.589864462693207</v>
      </c>
      <c r="J35" s="21">
        <v>0.18334453325082828</v>
      </c>
      <c r="K35" s="16"/>
      <c r="L35" s="20">
        <f t="shared" si="0"/>
        <v>-28.802671943206033</v>
      </c>
      <c r="M35" s="20">
        <f t="shared" si="1"/>
        <v>0.30390236973626228</v>
      </c>
      <c r="N35" s="20">
        <f t="shared" si="2"/>
        <v>-46.589864462693207</v>
      </c>
      <c r="O35" s="20">
        <f t="shared" si="3"/>
        <v>0.18334453325082828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22" t="s">
        <v>21</v>
      </c>
      <c r="C36" s="22">
        <v>1840.0845243399963</v>
      </c>
      <c r="D36" s="22">
        <v>1511.0496153100009</v>
      </c>
      <c r="E36" s="24">
        <v>-17.881510587021211</v>
      </c>
      <c r="F36" s="24">
        <v>5.9999264045206546</v>
      </c>
      <c r="G36" s="22">
        <v>147.92815502000002</v>
      </c>
      <c r="H36" s="22">
        <v>106.69668773000004</v>
      </c>
      <c r="I36" s="24">
        <v>-27.872629983403396</v>
      </c>
      <c r="J36" s="24">
        <v>4.8799186945737762</v>
      </c>
      <c r="K36" s="16"/>
      <c r="L36" s="20">
        <f t="shared" si="0"/>
        <v>-17.881510587021214</v>
      </c>
      <c r="M36" s="20">
        <f t="shared" si="1"/>
        <v>5.9999264045206546</v>
      </c>
      <c r="N36" s="20">
        <f t="shared" si="2"/>
        <v>-27.872629983403396</v>
      </c>
      <c r="O36" s="20">
        <f t="shared" si="3"/>
        <v>4.8799186945737762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9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9" x14ac:dyDescent="0.25">
      <c r="B39" s="20"/>
      <c r="C39" s="20"/>
      <c r="D39" s="20"/>
      <c r="E39" s="20"/>
    </row>
    <row r="40" spans="1:19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topLeftCell="A3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4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29">
        <v>100</v>
      </c>
      <c r="G13" s="116">
        <v>1818.2283710599995</v>
      </c>
      <c r="H13" s="116">
        <v>2186.4439636799971</v>
      </c>
      <c r="I13" s="29">
        <v>20.251339077133281</v>
      </c>
      <c r="J13" s="29">
        <v>100</v>
      </c>
      <c r="K13" s="16"/>
    </row>
    <row r="14" spans="1:19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9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9" x14ac:dyDescent="0.25">
      <c r="A16" s="14"/>
      <c r="B16" s="9" t="s">
        <v>136</v>
      </c>
      <c r="C16" s="106">
        <v>5781.9701602699979</v>
      </c>
      <c r="D16" s="22">
        <v>6090.3935838299685</v>
      </c>
      <c r="E16" s="21">
        <v>5.3342271753538117</v>
      </c>
      <c r="F16" s="21">
        <v>24.183132643230788</v>
      </c>
      <c r="G16" s="106">
        <v>494.19129015999715</v>
      </c>
      <c r="H16" s="22">
        <v>606.44727284000192</v>
      </c>
      <c r="I16" s="21">
        <v>22.715087237507014</v>
      </c>
      <c r="J16" s="21">
        <v>27.736694052716192</v>
      </c>
      <c r="K16" s="16"/>
      <c r="L16" s="20">
        <f>+((D16-C16)/C16)*100</f>
        <v>5.3342271753538126</v>
      </c>
      <c r="M16" s="20">
        <f>+D16/$D$13*100</f>
        <v>24.183132643230788</v>
      </c>
      <c r="N16" s="20">
        <f>+((H16-G16)/G16)*100</f>
        <v>22.71508723750701</v>
      </c>
      <c r="O16" s="20">
        <f>+H16/$H$13*100</f>
        <v>27.736694052716192</v>
      </c>
      <c r="P16" s="20" t="b">
        <f>+ROUND(E16,4)=ROUND(L16,4)</f>
        <v>1</v>
      </c>
      <c r="Q16" s="20" t="b">
        <f>+ROUND(F16,4)=ROUND(M16,4)</f>
        <v>1</v>
      </c>
      <c r="R16" s="20" t="b">
        <f>+ROUND(I16,4)=ROUND(N16,4)</f>
        <v>1</v>
      </c>
      <c r="S16" s="20" t="b">
        <f>+ROUND(J16,4)=ROUND(O16,4)</f>
        <v>1</v>
      </c>
    </row>
    <row r="17" spans="1:19" x14ac:dyDescent="0.25">
      <c r="A17" s="14"/>
      <c r="B17" s="9" t="s">
        <v>418</v>
      </c>
      <c r="C17" s="106">
        <v>4666.6129821398908</v>
      </c>
      <c r="D17" s="22">
        <v>5549.242326019842</v>
      </c>
      <c r="E17" s="21">
        <v>18.913703520261048</v>
      </c>
      <c r="F17" s="21">
        <v>22.03438273609526</v>
      </c>
      <c r="G17" s="106">
        <v>362.47415708000113</v>
      </c>
      <c r="H17" s="22">
        <v>424.82820674999971</v>
      </c>
      <c r="I17" s="21">
        <v>17.202343519413034</v>
      </c>
      <c r="J17" s="21">
        <v>19.430098086528258</v>
      </c>
      <c r="K17" s="16"/>
      <c r="L17" s="20">
        <f t="shared" ref="L17:L33" si="0">+((D17-C17)/C17)*100</f>
        <v>18.913703520261038</v>
      </c>
      <c r="M17" s="20">
        <f t="shared" ref="M17:M33" si="1">+D17/$D$13*100</f>
        <v>22.03438273609526</v>
      </c>
      <c r="N17" s="20">
        <f t="shared" ref="N17:N33" si="2">+((H17-G17)/G17)*100</f>
        <v>17.202343519413027</v>
      </c>
      <c r="O17" s="20">
        <f t="shared" ref="O17:O33" si="3">+H17/$H$13*100</f>
        <v>19.430098086528258</v>
      </c>
      <c r="P17" s="20" t="b">
        <f t="shared" ref="P17:P33" si="4">+ROUND(E17,4)=ROUND(L17,4)</f>
        <v>1</v>
      </c>
      <c r="Q17" s="20" t="b">
        <f t="shared" ref="Q17:Q33" si="5">+ROUND(F17,4)=ROUND(M17,4)</f>
        <v>1</v>
      </c>
      <c r="R17" s="20" t="b">
        <f t="shared" ref="R17:R33" si="6">+ROUND(I17,4)=ROUND(N17,4)</f>
        <v>1</v>
      </c>
      <c r="S17" s="20" t="b">
        <f t="shared" ref="S17:S33" si="7">+ROUND(J17,4)=ROUND(O17,4)</f>
        <v>1</v>
      </c>
    </row>
    <row r="18" spans="1:19" x14ac:dyDescent="0.25">
      <c r="A18" s="14"/>
      <c r="B18" s="9" t="s">
        <v>435</v>
      </c>
      <c r="C18" s="106">
        <v>2131.5633252099988</v>
      </c>
      <c r="D18" s="22">
        <v>2559.1366058400113</v>
      </c>
      <c r="E18" s="21">
        <v>20.059140423983823</v>
      </c>
      <c r="F18" s="21">
        <v>10.161566594889578</v>
      </c>
      <c r="G18" s="106">
        <v>165.95219790999943</v>
      </c>
      <c r="H18" s="22">
        <v>181.01871194999902</v>
      </c>
      <c r="I18" s="21">
        <v>9.0788276562450818</v>
      </c>
      <c r="J18" s="21">
        <v>8.2791379498849356</v>
      </c>
      <c r="K18" s="16"/>
      <c r="L18" s="20">
        <f t="shared" si="0"/>
        <v>20.059140423983816</v>
      </c>
      <c r="M18" s="20">
        <f t="shared" si="1"/>
        <v>10.161566594889578</v>
      </c>
      <c r="N18" s="20">
        <f t="shared" si="2"/>
        <v>9.0788276562450747</v>
      </c>
      <c r="O18" s="20">
        <f t="shared" si="3"/>
        <v>8.2791379498849356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225</v>
      </c>
      <c r="C19" s="106">
        <v>1090.7067045999847</v>
      </c>
      <c r="D19" s="22">
        <v>1389.1811586200176</v>
      </c>
      <c r="E19" s="21">
        <v>27.365235105022844</v>
      </c>
      <c r="F19" s="21">
        <v>5.5160231866753549</v>
      </c>
      <c r="G19" s="106">
        <v>81.380200050000141</v>
      </c>
      <c r="H19" s="22">
        <v>141.39006025999967</v>
      </c>
      <c r="I19" s="21">
        <v>73.740123731730023</v>
      </c>
      <c r="J19" s="21">
        <v>6.466667456778838</v>
      </c>
      <c r="K19" s="16"/>
      <c r="L19" s="20">
        <f t="shared" si="0"/>
        <v>27.365235105022851</v>
      </c>
      <c r="M19" s="20">
        <f t="shared" si="1"/>
        <v>5.5160231866753549</v>
      </c>
      <c r="N19" s="20">
        <f t="shared" si="2"/>
        <v>73.740123731730037</v>
      </c>
      <c r="O19" s="20">
        <f t="shared" si="3"/>
        <v>6.466667456778838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226</v>
      </c>
      <c r="C20" s="106">
        <v>924.68576459000451</v>
      </c>
      <c r="D20" s="22">
        <v>1249.8641512100244</v>
      </c>
      <c r="E20" s="21">
        <v>35.166366680706986</v>
      </c>
      <c r="F20" s="21">
        <v>4.9628369888902277</v>
      </c>
      <c r="G20" s="106">
        <v>78.678496290000254</v>
      </c>
      <c r="H20" s="22">
        <v>125.82199260000013</v>
      </c>
      <c r="I20" s="21">
        <v>59.919162837370642</v>
      </c>
      <c r="J20" s="21">
        <v>5.754640626061577</v>
      </c>
      <c r="K20" s="16"/>
      <c r="L20" s="20">
        <f t="shared" si="0"/>
        <v>35.166366680706972</v>
      </c>
      <c r="M20" s="20">
        <f t="shared" si="1"/>
        <v>4.9628369888902277</v>
      </c>
      <c r="N20" s="20">
        <f t="shared" si="2"/>
        <v>59.919162837370642</v>
      </c>
      <c r="O20" s="20">
        <f t="shared" si="3"/>
        <v>5.754640626061577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227</v>
      </c>
      <c r="C21" s="106">
        <v>510.18611592000252</v>
      </c>
      <c r="D21" s="22">
        <v>702.50611665998656</v>
      </c>
      <c r="E21" s="21">
        <v>37.696047528298472</v>
      </c>
      <c r="F21" s="21">
        <v>2.7894418263829093</v>
      </c>
      <c r="G21" s="106">
        <v>25.175324790000033</v>
      </c>
      <c r="H21" s="22">
        <v>82.255716090000519</v>
      </c>
      <c r="I21" s="21">
        <v>226.73149910134848</v>
      </c>
      <c r="J21" s="21">
        <v>3.7620774854689705</v>
      </c>
      <c r="K21" s="16"/>
      <c r="L21" s="20">
        <f t="shared" si="0"/>
        <v>37.696047528298458</v>
      </c>
      <c r="M21" s="20">
        <f t="shared" si="1"/>
        <v>2.7894418263829093</v>
      </c>
      <c r="N21" s="20">
        <f t="shared" si="2"/>
        <v>226.73149910134848</v>
      </c>
      <c r="O21" s="20">
        <f t="shared" si="3"/>
        <v>3.7620774854689705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419</v>
      </c>
      <c r="C22" s="106">
        <v>542.63915504000875</v>
      </c>
      <c r="D22" s="22">
        <v>654.3978424300019</v>
      </c>
      <c r="E22" s="21">
        <v>20.595396840051695</v>
      </c>
      <c r="F22" s="21">
        <v>2.5984182478691169</v>
      </c>
      <c r="G22" s="106">
        <v>54.3045305799996</v>
      </c>
      <c r="H22" s="22">
        <v>51.763962870000043</v>
      </c>
      <c r="I22" s="21">
        <v>-4.6783715518116438</v>
      </c>
      <c r="J22" s="21">
        <v>2.3674955192026177</v>
      </c>
      <c r="K22" s="16"/>
      <c r="L22" s="20">
        <f t="shared" si="0"/>
        <v>20.595396840051691</v>
      </c>
      <c r="M22" s="20">
        <f t="shared" si="1"/>
        <v>2.5984182478691169</v>
      </c>
      <c r="N22" s="20">
        <f t="shared" si="2"/>
        <v>-4.6783715518116464</v>
      </c>
      <c r="O22" s="20">
        <f t="shared" si="3"/>
        <v>2.3674955192026177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229</v>
      </c>
      <c r="C23" s="106">
        <v>447.19743047999987</v>
      </c>
      <c r="D23" s="22">
        <v>487.52194684999796</v>
      </c>
      <c r="E23" s="21">
        <v>9.0171619113991177</v>
      </c>
      <c r="F23" s="21">
        <v>1.9358039418768638</v>
      </c>
      <c r="G23" s="106">
        <v>45.805270090000079</v>
      </c>
      <c r="H23" s="22">
        <v>43.531290969999937</v>
      </c>
      <c r="I23" s="21">
        <v>-4.964448666129762</v>
      </c>
      <c r="J23" s="21">
        <v>1.9909630291522569</v>
      </c>
      <c r="K23" s="16"/>
      <c r="L23" s="20">
        <f t="shared" si="0"/>
        <v>9.0171619113991177</v>
      </c>
      <c r="M23" s="20">
        <f t="shared" si="1"/>
        <v>1.9358039418768638</v>
      </c>
      <c r="N23" s="20">
        <f t="shared" si="2"/>
        <v>-4.9644486661297584</v>
      </c>
      <c r="O23" s="20">
        <f t="shared" si="3"/>
        <v>1.9909630291522569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230</v>
      </c>
      <c r="C24" s="106">
        <v>391.83527574000323</v>
      </c>
      <c r="D24" s="22">
        <v>439.06128103000231</v>
      </c>
      <c r="E24" s="21">
        <v>12.052514976047025</v>
      </c>
      <c r="F24" s="21">
        <v>1.7433811216808555</v>
      </c>
      <c r="G24" s="106">
        <v>34.047689199999965</v>
      </c>
      <c r="H24" s="22">
        <v>35.464306340000036</v>
      </c>
      <c r="I24" s="21">
        <v>4.1606851251452026</v>
      </c>
      <c r="J24" s="21">
        <v>1.6220084726210029</v>
      </c>
      <c r="K24" s="16"/>
      <c r="L24" s="20">
        <f t="shared" si="0"/>
        <v>12.052514976047034</v>
      </c>
      <c r="M24" s="20">
        <f t="shared" si="1"/>
        <v>1.7433811216808555</v>
      </c>
      <c r="N24" s="20">
        <f t="shared" si="2"/>
        <v>4.1606851251452097</v>
      </c>
      <c r="O24" s="20">
        <f t="shared" si="3"/>
        <v>1.6220084726210029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231</v>
      </c>
      <c r="C25" s="106">
        <v>299.71006046999878</v>
      </c>
      <c r="D25" s="22">
        <v>407.60927727000217</v>
      </c>
      <c r="E25" s="21">
        <v>36.001199502878947</v>
      </c>
      <c r="F25" s="21">
        <v>1.6184946150283306</v>
      </c>
      <c r="G25" s="106">
        <v>36.510996750000146</v>
      </c>
      <c r="H25" s="22">
        <v>36.696993729999974</v>
      </c>
      <c r="I25" s="21">
        <v>0.50942728645124724</v>
      </c>
      <c r="J25" s="21">
        <v>1.678387113486109</v>
      </c>
      <c r="K25" s="16"/>
      <c r="L25" s="20">
        <f t="shared" si="0"/>
        <v>36.001199502878947</v>
      </c>
      <c r="M25" s="20">
        <f t="shared" si="1"/>
        <v>1.6184946150283306</v>
      </c>
      <c r="N25" s="20">
        <f t="shared" si="2"/>
        <v>0.50942728645124558</v>
      </c>
      <c r="O25" s="20">
        <f t="shared" si="3"/>
        <v>1.678387113486109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232</v>
      </c>
      <c r="C26" s="106">
        <v>303.61863614000072</v>
      </c>
      <c r="D26" s="22">
        <v>358.17918759000099</v>
      </c>
      <c r="E26" s="21">
        <v>17.97009305609356</v>
      </c>
      <c r="F26" s="21">
        <v>1.4222225024226711</v>
      </c>
      <c r="G26" s="106">
        <v>26.766029720000052</v>
      </c>
      <c r="H26" s="22">
        <v>28.286616100000014</v>
      </c>
      <c r="I26" s="21">
        <v>5.6810307539326699</v>
      </c>
      <c r="J26" s="21">
        <v>1.2937270092388236</v>
      </c>
      <c r="K26" s="16"/>
      <c r="L26" s="20">
        <f t="shared" si="0"/>
        <v>17.970093056093571</v>
      </c>
      <c r="M26" s="20">
        <f t="shared" si="1"/>
        <v>1.4222225024226711</v>
      </c>
      <c r="N26" s="20">
        <f t="shared" si="2"/>
        <v>5.6810307539326717</v>
      </c>
      <c r="O26" s="20">
        <f t="shared" si="3"/>
        <v>1.2937270092388236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234</v>
      </c>
      <c r="C27" s="106">
        <v>305.50850431000083</v>
      </c>
      <c r="D27" s="22">
        <v>342.88193057999797</v>
      </c>
      <c r="E27" s="21">
        <v>12.23318688113315</v>
      </c>
      <c r="F27" s="21">
        <v>1.3614816668332148</v>
      </c>
      <c r="G27" s="106">
        <v>16.731661600000027</v>
      </c>
      <c r="H27" s="22">
        <v>18.692134690000017</v>
      </c>
      <c r="I27" s="21">
        <v>11.717145235593263</v>
      </c>
      <c r="J27" s="21">
        <v>0.8549103018647386</v>
      </c>
      <c r="K27" s="16"/>
      <c r="L27" s="20">
        <f t="shared" si="0"/>
        <v>12.233186881133154</v>
      </c>
      <c r="M27" s="20">
        <f t="shared" si="1"/>
        <v>1.3614816668332148</v>
      </c>
      <c r="N27" s="20">
        <f t="shared" si="2"/>
        <v>11.717145235593259</v>
      </c>
      <c r="O27" s="20">
        <f t="shared" si="3"/>
        <v>0.8549103018647386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239</v>
      </c>
      <c r="C28" s="106">
        <v>318.30762552000158</v>
      </c>
      <c r="D28" s="22">
        <v>335.54173606000063</v>
      </c>
      <c r="E28" s="21">
        <v>5.4142939591361072</v>
      </c>
      <c r="F28" s="21">
        <v>1.3323359482091346</v>
      </c>
      <c r="G28" s="106">
        <v>25.557712750000036</v>
      </c>
      <c r="H28" s="22">
        <v>23.867761109999982</v>
      </c>
      <c r="I28" s="21">
        <v>-6.6122960866286888</v>
      </c>
      <c r="J28" s="21">
        <v>1.0916246428665946</v>
      </c>
      <c r="K28" s="16"/>
      <c r="L28" s="20">
        <f t="shared" si="0"/>
        <v>5.4142939591361152</v>
      </c>
      <c r="M28" s="20">
        <f t="shared" si="1"/>
        <v>1.3323359482091346</v>
      </c>
      <c r="N28" s="20">
        <f t="shared" si="2"/>
        <v>-6.6122960866286888</v>
      </c>
      <c r="O28" s="20">
        <f t="shared" si="3"/>
        <v>1.0916246428665946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233</v>
      </c>
      <c r="C29" s="106">
        <v>293.35625004000013</v>
      </c>
      <c r="D29" s="22">
        <v>324.92892149999983</v>
      </c>
      <c r="E29" s="21">
        <v>10.762569897759011</v>
      </c>
      <c r="F29" s="21">
        <v>1.2901956335168427</v>
      </c>
      <c r="G29" s="106">
        <v>24.567331709999984</v>
      </c>
      <c r="H29" s="22">
        <v>19.20611522999998</v>
      </c>
      <c r="I29" s="21">
        <v>-21.822542811264078</v>
      </c>
      <c r="J29" s="21">
        <v>0.87841790363903161</v>
      </c>
      <c r="K29" s="16"/>
      <c r="L29" s="20">
        <f t="shared" si="0"/>
        <v>10.762569897759006</v>
      </c>
      <c r="M29" s="20">
        <f t="shared" si="1"/>
        <v>1.2901956335168427</v>
      </c>
      <c r="N29" s="20">
        <f t="shared" si="2"/>
        <v>-21.822542811264086</v>
      </c>
      <c r="O29" s="20">
        <f t="shared" si="3"/>
        <v>0.87841790363903161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436</v>
      </c>
      <c r="C30" s="106">
        <v>163.12041978999912</v>
      </c>
      <c r="D30" s="22">
        <v>214.89111630999952</v>
      </c>
      <c r="E30" s="21">
        <v>31.737716581804953</v>
      </c>
      <c r="F30" s="21">
        <v>0.85326839686913347</v>
      </c>
      <c r="G30" s="106">
        <v>16.67407966</v>
      </c>
      <c r="H30" s="22">
        <v>18.627192929999982</v>
      </c>
      <c r="I30" s="21">
        <v>11.713469707628722</v>
      </c>
      <c r="J30" s="21">
        <v>0.85194010180112789</v>
      </c>
      <c r="K30" s="16"/>
      <c r="L30" s="20">
        <f t="shared" si="0"/>
        <v>31.737716581804953</v>
      </c>
      <c r="M30" s="20">
        <f t="shared" si="1"/>
        <v>0.85326839686913347</v>
      </c>
      <c r="N30" s="20">
        <f t="shared" si="2"/>
        <v>11.713469707628718</v>
      </c>
      <c r="O30" s="20">
        <f t="shared" si="3"/>
        <v>0.85194010180112789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240</v>
      </c>
      <c r="C31" s="106">
        <v>172.5706875500008</v>
      </c>
      <c r="D31" s="22">
        <v>193.62212208000156</v>
      </c>
      <c r="E31" s="21">
        <v>12.198731330835844</v>
      </c>
      <c r="F31" s="21">
        <v>0.76881557759358521</v>
      </c>
      <c r="G31" s="106">
        <v>18.616711240000008</v>
      </c>
      <c r="H31" s="22">
        <v>15.464147099999993</v>
      </c>
      <c r="I31" s="21">
        <v>-16.934055104353728</v>
      </c>
      <c r="J31" s="21">
        <v>0.70727388201490127</v>
      </c>
      <c r="K31" s="16"/>
      <c r="L31" s="20">
        <f t="shared" si="0"/>
        <v>12.198731330835834</v>
      </c>
      <c r="M31" s="20">
        <f t="shared" si="1"/>
        <v>0.76881557759358521</v>
      </c>
      <c r="N31" s="20">
        <f t="shared" si="2"/>
        <v>-16.934055104353725</v>
      </c>
      <c r="O31" s="20">
        <f t="shared" si="3"/>
        <v>0.70727388201490127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</v>
      </c>
      <c r="C32" s="106">
        <v>1731.1757137099983</v>
      </c>
      <c r="D32" s="22">
        <v>2060.8863520900004</v>
      </c>
      <c r="E32" s="21">
        <v>19.045475035772963</v>
      </c>
      <c r="F32" s="21">
        <v>8.1831637527562293</v>
      </c>
      <c r="G32" s="106">
        <v>147.92483056999998</v>
      </c>
      <c r="H32" s="22">
        <v>201.11004446999993</v>
      </c>
      <c r="I32" s="21">
        <v>35.95421654029343</v>
      </c>
      <c r="J32" s="21">
        <v>9.1980424749378091</v>
      </c>
      <c r="K32" s="16"/>
      <c r="L32" s="20">
        <f t="shared" si="0"/>
        <v>19.045475035772963</v>
      </c>
      <c r="M32" s="20">
        <f t="shared" si="1"/>
        <v>8.1831637527562293</v>
      </c>
      <c r="N32" s="20">
        <f t="shared" si="2"/>
        <v>35.954216540293423</v>
      </c>
      <c r="O32" s="20">
        <f t="shared" si="3"/>
        <v>9.1980424749378091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0" t="s">
        <v>21</v>
      </c>
      <c r="C33" s="22">
        <v>20074.764811519894</v>
      </c>
      <c r="D33" s="22">
        <v>23359.845655969853</v>
      </c>
      <c r="E33" s="24">
        <v>16.364230790713009</v>
      </c>
      <c r="F33" s="24">
        <v>92.754965380820082</v>
      </c>
      <c r="G33" s="22">
        <v>1655.3585101499982</v>
      </c>
      <c r="H33" s="22">
        <v>2054.4725260300011</v>
      </c>
      <c r="I33" s="24">
        <v>24.110427646506484</v>
      </c>
      <c r="J33" s="24">
        <v>93.964106108263792</v>
      </c>
      <c r="K33" s="16"/>
      <c r="L33" s="20">
        <f t="shared" si="0"/>
        <v>16.364230790713012</v>
      </c>
      <c r="M33" s="20">
        <f t="shared" si="1"/>
        <v>92.754965380820082</v>
      </c>
      <c r="N33" s="20">
        <f t="shared" si="2"/>
        <v>24.110427646506473</v>
      </c>
      <c r="O33" s="20">
        <f t="shared" si="3"/>
        <v>93.964106108263792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9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9" x14ac:dyDescent="0.25">
      <c r="B36" s="20"/>
      <c r="C36" s="20"/>
      <c r="D36" s="20"/>
      <c r="E36" s="20"/>
    </row>
    <row r="37" spans="1:19" x14ac:dyDescent="0.25">
      <c r="B37" s="20"/>
      <c r="C37" s="20"/>
      <c r="D37" s="20"/>
      <c r="E37" s="20"/>
    </row>
    <row r="38" spans="1:19" x14ac:dyDescent="0.25">
      <c r="L38" s="123"/>
    </row>
    <row r="39" spans="1:19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3.5703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9" x14ac:dyDescent="0.25">
      <c r="A13" s="14"/>
      <c r="B13" s="10" t="s">
        <v>50</v>
      </c>
      <c r="C13" s="29">
        <v>22166.010817310093</v>
      </c>
      <c r="D13" s="29">
        <v>25184.469165680064</v>
      </c>
      <c r="E13" s="29">
        <v>13.617508234782449</v>
      </c>
      <c r="F13" s="116">
        <v>100</v>
      </c>
      <c r="G13" s="29">
        <v>1818.2283710599995</v>
      </c>
      <c r="H13" s="29">
        <v>2186.4439636799971</v>
      </c>
      <c r="I13" s="29">
        <v>20.251339077133281</v>
      </c>
      <c r="J13" s="116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0" t="s">
        <v>28</v>
      </c>
      <c r="C14" s="113">
        <v>4097.0253119999998</v>
      </c>
      <c r="D14" s="29">
        <v>5023.9230790000001</v>
      </c>
      <c r="E14" s="113">
        <v>22.623676848789763</v>
      </c>
      <c r="F14" s="113">
        <v>19.948497011985115</v>
      </c>
      <c r="G14" s="113">
        <v>346.79343100000006</v>
      </c>
      <c r="H14" s="29">
        <v>405.71653999999995</v>
      </c>
      <c r="I14" s="113">
        <v>16.990837695538662</v>
      </c>
      <c r="J14" s="113">
        <v>18.555999913079855</v>
      </c>
      <c r="K14" s="16"/>
      <c r="L14" s="20">
        <f t="shared" ref="L14:L45" si="0">+((D14-C14)/C14)*100</f>
        <v>22.62367684878976</v>
      </c>
      <c r="M14" s="20">
        <f t="shared" ref="M14:M45" si="1">+D14/$D$13*100</f>
        <v>19.948497011985115</v>
      </c>
      <c r="N14" s="20">
        <f t="shared" ref="N14:N45" si="2">+((H14-G14)/G14)*100</f>
        <v>16.990837695538673</v>
      </c>
      <c r="O14" s="20">
        <f t="shared" ref="O14:O45" si="3">+H14/$H$13*100</f>
        <v>18.555999913079855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x14ac:dyDescent="0.25">
      <c r="A15" s="14"/>
      <c r="B15" s="10" t="s">
        <v>31</v>
      </c>
      <c r="C15" s="113">
        <v>356.832539</v>
      </c>
      <c r="D15" s="29">
        <v>416.13934700000004</v>
      </c>
      <c r="E15" s="113">
        <v>16.620347507041689</v>
      </c>
      <c r="F15" s="113">
        <v>1.6523649724850689</v>
      </c>
      <c r="G15" s="113">
        <v>35.439784000000003</v>
      </c>
      <c r="H15" s="29">
        <v>35.299264999999998</v>
      </c>
      <c r="I15" s="113">
        <v>-0.39650072359358468</v>
      </c>
      <c r="J15" s="113">
        <v>1.6144600815923913</v>
      </c>
      <c r="K15" s="16"/>
      <c r="L15" s="20">
        <f t="shared" si="0"/>
        <v>16.620347507041686</v>
      </c>
      <c r="M15" s="20">
        <f t="shared" si="1"/>
        <v>1.6523649724850689</v>
      </c>
      <c r="N15" s="20">
        <f t="shared" si="2"/>
        <v>-0.39650072359358823</v>
      </c>
      <c r="O15" s="20">
        <f t="shared" si="3"/>
        <v>1.6144600815923913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79.567002000000002</v>
      </c>
      <c r="D16" s="24">
        <v>64.042619000000002</v>
      </c>
      <c r="E16" s="21">
        <v>-19.511081993512835</v>
      </c>
      <c r="F16" s="21">
        <v>0.25429409918742135</v>
      </c>
      <c r="G16" s="21">
        <v>5.5442030000000004</v>
      </c>
      <c r="H16" s="24">
        <v>3.2250899999999998</v>
      </c>
      <c r="I16" s="21">
        <v>-41.829510932409953</v>
      </c>
      <c r="J16" s="21">
        <v>0.14750389461488236</v>
      </c>
      <c r="K16" s="16"/>
      <c r="L16" s="20">
        <f t="shared" si="0"/>
        <v>-19.511081993512839</v>
      </c>
      <c r="M16" s="20">
        <f t="shared" si="1"/>
        <v>0.25429409918742135</v>
      </c>
      <c r="N16" s="20">
        <f t="shared" si="2"/>
        <v>-41.829510932409953</v>
      </c>
      <c r="O16" s="20">
        <f t="shared" si="3"/>
        <v>0.14750389461488236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9" t="s">
        <v>397</v>
      </c>
      <c r="C17" s="21">
        <v>163.12042</v>
      </c>
      <c r="D17" s="24">
        <v>214.89111600000001</v>
      </c>
      <c r="E17" s="21">
        <v>31.737716222162749</v>
      </c>
      <c r="F17" s="21">
        <v>0.8532683956382181</v>
      </c>
      <c r="G17" s="21">
        <v>16.67408</v>
      </c>
      <c r="H17" s="24">
        <v>18.627192999999998</v>
      </c>
      <c r="I17" s="21">
        <v>11.713467849500535</v>
      </c>
      <c r="J17" s="21">
        <v>0.85194010500267425</v>
      </c>
      <c r="K17" s="16"/>
      <c r="L17" s="20">
        <f t="shared" si="0"/>
        <v>31.737716222162753</v>
      </c>
      <c r="M17" s="20">
        <f t="shared" si="1"/>
        <v>0.8532683956382181</v>
      </c>
      <c r="N17" s="20">
        <f t="shared" si="2"/>
        <v>11.713467849500532</v>
      </c>
      <c r="O17" s="20">
        <f t="shared" si="3"/>
        <v>0.85194010500267425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9" t="s">
        <v>398</v>
      </c>
      <c r="C18" s="21">
        <v>114.145117</v>
      </c>
      <c r="D18" s="24">
        <v>137.205612</v>
      </c>
      <c r="E18" s="21">
        <v>20.202787124043155</v>
      </c>
      <c r="F18" s="21">
        <v>0.54480247765942935</v>
      </c>
      <c r="G18" s="21">
        <v>13.221501</v>
      </c>
      <c r="H18" s="24">
        <v>13.446982</v>
      </c>
      <c r="I18" s="21">
        <v>1.7054115111438506</v>
      </c>
      <c r="J18" s="21">
        <v>0.61501608197483493</v>
      </c>
      <c r="K18" s="16"/>
      <c r="L18" s="20">
        <f t="shared" si="0"/>
        <v>20.202787124043162</v>
      </c>
      <c r="M18" s="20">
        <f t="shared" si="1"/>
        <v>0.54480247765942935</v>
      </c>
      <c r="N18" s="20">
        <f t="shared" si="2"/>
        <v>1.7054115111438579</v>
      </c>
      <c r="O18" s="20">
        <f t="shared" si="3"/>
        <v>0.61501608197483493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3740.1927730000002</v>
      </c>
      <c r="D19" s="29">
        <v>4607.7837319999999</v>
      </c>
      <c r="E19" s="113">
        <v>23.196423597816505</v>
      </c>
      <c r="F19" s="113">
        <v>18.296132039500044</v>
      </c>
      <c r="G19" s="113">
        <v>311.35364700000002</v>
      </c>
      <c r="H19" s="29">
        <v>370.41727499999996</v>
      </c>
      <c r="I19" s="113">
        <v>18.96994898537352</v>
      </c>
      <c r="J19" s="113">
        <v>16.941539831487461</v>
      </c>
      <c r="K19" s="150"/>
      <c r="L19" s="20">
        <f t="shared" si="0"/>
        <v>23.196423597816505</v>
      </c>
      <c r="M19" s="20">
        <f t="shared" si="1"/>
        <v>18.296132039500044</v>
      </c>
      <c r="N19" s="20">
        <f t="shared" si="2"/>
        <v>18.969948985373513</v>
      </c>
      <c r="O19" s="20">
        <f t="shared" si="3"/>
        <v>16.941539831487461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299.71006</v>
      </c>
      <c r="D20" s="24">
        <v>407.60927700000002</v>
      </c>
      <c r="E20" s="21">
        <v>36.001199626065272</v>
      </c>
      <c r="F20" s="21">
        <v>1.6184946139562326</v>
      </c>
      <c r="G20" s="21">
        <v>36.510997000000003</v>
      </c>
      <c r="H20" s="24">
        <v>36.696993999999997</v>
      </c>
      <c r="I20" s="21">
        <v>0.50942733774153037</v>
      </c>
      <c r="J20" s="21">
        <v>1.6783871258349288</v>
      </c>
      <c r="K20" s="16"/>
      <c r="L20" s="20">
        <f t="shared" si="0"/>
        <v>36.001199626065279</v>
      </c>
      <c r="M20" s="20">
        <f t="shared" si="1"/>
        <v>1.6184946139562326</v>
      </c>
      <c r="N20" s="20">
        <f t="shared" si="2"/>
        <v>0.50942733774153925</v>
      </c>
      <c r="O20" s="20">
        <f t="shared" si="3"/>
        <v>1.6783871258349288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924.68576499999995</v>
      </c>
      <c r="D21" s="24">
        <v>1249.864151</v>
      </c>
      <c r="E21" s="21">
        <v>35.166366598062652</v>
      </c>
      <c r="F21" s="21">
        <v>4.9628369880562833</v>
      </c>
      <c r="G21" s="21">
        <v>78.678495999999996</v>
      </c>
      <c r="H21" s="24">
        <v>125.82199300000001</v>
      </c>
      <c r="I21" s="21">
        <v>59.919163935213014</v>
      </c>
      <c r="J21" s="21">
        <v>5.7546406443561171</v>
      </c>
      <c r="K21" s="16"/>
      <c r="L21" s="20">
        <f t="shared" si="0"/>
        <v>35.166366598062652</v>
      </c>
      <c r="M21" s="20">
        <f t="shared" si="1"/>
        <v>4.9628369880562833</v>
      </c>
      <c r="N21" s="20">
        <f t="shared" si="2"/>
        <v>59.919163935213014</v>
      </c>
      <c r="O21" s="20">
        <f t="shared" si="3"/>
        <v>5.7546406443561171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420</v>
      </c>
      <c r="C22" s="21">
        <v>0.61635399999999996</v>
      </c>
      <c r="D22" s="24">
        <v>0.61778500000000003</v>
      </c>
      <c r="E22" s="21">
        <v>0.2321717714170779</v>
      </c>
      <c r="F22" s="21">
        <v>2.4530395933136506E-3</v>
      </c>
      <c r="G22" s="21">
        <v>7.5164999999999996E-2</v>
      </c>
      <c r="H22" s="24">
        <v>5.321E-2</v>
      </c>
      <c r="I22" s="21">
        <v>-29.209073371915117</v>
      </c>
      <c r="J22" s="21">
        <v>2.4336320017295304E-3</v>
      </c>
      <c r="K22" s="16"/>
      <c r="L22" s="20">
        <f t="shared" si="0"/>
        <v>0.23217177141708678</v>
      </c>
      <c r="M22" s="20">
        <f t="shared" si="1"/>
        <v>2.4530395933136506E-3</v>
      </c>
      <c r="N22" s="20">
        <f t="shared" si="2"/>
        <v>-29.209073371915117</v>
      </c>
      <c r="O22" s="20">
        <f t="shared" si="3"/>
        <v>2.4336320017295304E-3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 t="s">
        <v>37</v>
      </c>
      <c r="B23" s="9" t="s">
        <v>401</v>
      </c>
      <c r="C23" s="21">
        <v>318.30762600000003</v>
      </c>
      <c r="D23" s="24">
        <v>335.54173600000001</v>
      </c>
      <c r="E23" s="21">
        <v>5.4142937813246084</v>
      </c>
      <c r="F23" s="21">
        <v>1.3323359479708901</v>
      </c>
      <c r="G23" s="21">
        <v>25.557713</v>
      </c>
      <c r="H23" s="24">
        <v>23.867761000000002</v>
      </c>
      <c r="I23" s="21">
        <v>-6.6122974305251709</v>
      </c>
      <c r="J23" s="21">
        <v>1.0916246378355952</v>
      </c>
      <c r="K23" s="16"/>
      <c r="L23" s="20">
        <f t="shared" si="0"/>
        <v>5.4142937813246066</v>
      </c>
      <c r="M23" s="20">
        <f t="shared" si="1"/>
        <v>1.3323359479708901</v>
      </c>
      <c r="N23" s="20">
        <f t="shared" si="2"/>
        <v>-6.6122974305251727</v>
      </c>
      <c r="O23" s="20">
        <f t="shared" si="3"/>
        <v>1.0916246378355952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402</v>
      </c>
      <c r="C24" s="21">
        <v>2131.5633250000001</v>
      </c>
      <c r="D24" s="24">
        <v>2559.136606</v>
      </c>
      <c r="E24" s="21">
        <v>20.059140443317581</v>
      </c>
      <c r="F24" s="21">
        <v>10.161566595524844</v>
      </c>
      <c r="G24" s="21">
        <v>165.95219800000001</v>
      </c>
      <c r="H24" s="24">
        <v>181.01871199999999</v>
      </c>
      <c r="I24" s="21">
        <v>9.0788276272182777</v>
      </c>
      <c r="J24" s="21">
        <v>8.2791379521717978</v>
      </c>
      <c r="K24" s="16"/>
      <c r="L24" s="20">
        <f t="shared" si="0"/>
        <v>20.059140443317581</v>
      </c>
      <c r="M24" s="20">
        <f t="shared" si="1"/>
        <v>10.161566595524844</v>
      </c>
      <c r="N24" s="20">
        <f t="shared" si="2"/>
        <v>9.0788276272182813</v>
      </c>
      <c r="O24" s="20">
        <f t="shared" si="3"/>
        <v>8.2791379521717978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403</v>
      </c>
      <c r="C25" s="21">
        <v>3.114649</v>
      </c>
      <c r="D25" s="24">
        <v>3.5107010000000001</v>
      </c>
      <c r="E25" s="21">
        <v>12.715782741490301</v>
      </c>
      <c r="F25" s="21">
        <v>1.3939944403450758E-2</v>
      </c>
      <c r="G25" s="21">
        <v>0.58201899999999995</v>
      </c>
      <c r="H25" s="24">
        <v>0.30853700000000001</v>
      </c>
      <c r="I25" s="21">
        <v>-46.988500375417296</v>
      </c>
      <c r="J25" s="21">
        <v>1.411136096443571E-2</v>
      </c>
      <c r="K25" s="16"/>
      <c r="L25" s="20">
        <f t="shared" si="0"/>
        <v>12.715782741490294</v>
      </c>
      <c r="M25" s="20">
        <f t="shared" si="1"/>
        <v>1.3939944403450758E-2</v>
      </c>
      <c r="N25" s="20">
        <f t="shared" si="2"/>
        <v>-46.988500375417289</v>
      </c>
      <c r="O25" s="20">
        <f t="shared" si="3"/>
        <v>1.411136096443571E-2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 t="s">
        <v>37</v>
      </c>
      <c r="B26" s="9" t="s">
        <v>404</v>
      </c>
      <c r="C26" s="21">
        <v>42.123424999999997</v>
      </c>
      <c r="D26" s="24">
        <v>36.961610999999998</v>
      </c>
      <c r="E26" s="21">
        <v>-12.254022553958988</v>
      </c>
      <c r="F26" s="21">
        <v>0.14676351030804788</v>
      </c>
      <c r="G26" s="21">
        <v>2.799194</v>
      </c>
      <c r="H26" s="24">
        <v>1.5438130000000001</v>
      </c>
      <c r="I26" s="21">
        <v>-44.847945515744883</v>
      </c>
      <c r="J26" s="21">
        <v>7.0608395442324223E-2</v>
      </c>
      <c r="K26" s="16"/>
      <c r="L26" s="20">
        <f t="shared" si="0"/>
        <v>-12.25402255395899</v>
      </c>
      <c r="M26" s="20">
        <f t="shared" si="1"/>
        <v>0.14676351030804788</v>
      </c>
      <c r="N26" s="20">
        <f t="shared" si="2"/>
        <v>-44.847945515744883</v>
      </c>
      <c r="O26" s="20">
        <f t="shared" si="3"/>
        <v>7.0608395442324223E-2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 t="s">
        <v>37</v>
      </c>
      <c r="B27" s="9" t="s">
        <v>405</v>
      </c>
      <c r="C27" s="21">
        <v>20.071569</v>
      </c>
      <c r="D27" s="24">
        <v>14.541865</v>
      </c>
      <c r="E27" s="21">
        <v>-27.549933938896352</v>
      </c>
      <c r="F27" s="21">
        <v>5.7741399686981734E-2</v>
      </c>
      <c r="G27" s="21">
        <v>1.197865</v>
      </c>
      <c r="H27" s="24">
        <v>1.106255</v>
      </c>
      <c r="I27" s="21">
        <v>-7.6477733300497119</v>
      </c>
      <c r="J27" s="21">
        <v>5.0596082880535645E-2</v>
      </c>
      <c r="K27" s="16"/>
      <c r="L27" s="20">
        <f t="shared" si="0"/>
        <v>-27.549933938896359</v>
      </c>
      <c r="M27" s="20">
        <f t="shared" si="1"/>
        <v>5.7741399686981734E-2</v>
      </c>
      <c r="N27" s="20">
        <f t="shared" si="2"/>
        <v>-7.6477733300497102</v>
      </c>
      <c r="O27" s="20">
        <f t="shared" si="3"/>
        <v>5.0596082880535645E-2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 t="s">
        <v>37</v>
      </c>
      <c r="B28" s="9" t="s">
        <v>135</v>
      </c>
      <c r="C28" s="21">
        <v>341.92277100000001</v>
      </c>
      <c r="D28" s="24">
        <v>350.20608900000002</v>
      </c>
      <c r="E28" s="21">
        <v>2.4225698615433888</v>
      </c>
      <c r="F28" s="21">
        <v>1.3905637108970341</v>
      </c>
      <c r="G28" s="21">
        <v>17.119067000000001</v>
      </c>
      <c r="H28" s="24">
        <v>22.420390000000001</v>
      </c>
      <c r="I28" s="21">
        <v>30.967359377704405</v>
      </c>
      <c r="J28" s="21">
        <v>1.0254271489429947</v>
      </c>
      <c r="K28" s="16"/>
      <c r="L28" s="20">
        <f t="shared" si="0"/>
        <v>2.4225698615433857</v>
      </c>
      <c r="M28" s="20">
        <f t="shared" si="1"/>
        <v>1.3905637108970341</v>
      </c>
      <c r="N28" s="20">
        <f t="shared" si="2"/>
        <v>30.967359377704401</v>
      </c>
      <c r="O28" s="20">
        <f t="shared" si="3"/>
        <v>1.0254271489429947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 t="s">
        <v>37</v>
      </c>
      <c r="B29" s="9" t="s">
        <v>136</v>
      </c>
      <c r="C29" s="21">
        <v>5781.9701599999999</v>
      </c>
      <c r="D29" s="24">
        <v>6090.3935840000004</v>
      </c>
      <c r="E29" s="21">
        <v>5.3342271832132804</v>
      </c>
      <c r="F29" s="21">
        <v>24.183132643905935</v>
      </c>
      <c r="G29" s="21">
        <v>494.19128999999998</v>
      </c>
      <c r="H29" s="24">
        <v>606.447273</v>
      </c>
      <c r="I29" s="21">
        <v>22.715087309612446</v>
      </c>
      <c r="J29" s="21">
        <v>27.736694060033923</v>
      </c>
      <c r="K29" s="16"/>
      <c r="L29" s="20">
        <f t="shared" si="0"/>
        <v>5.3342271832132822</v>
      </c>
      <c r="M29" s="20">
        <f t="shared" si="1"/>
        <v>24.183132643905935</v>
      </c>
      <c r="N29" s="20">
        <f t="shared" si="2"/>
        <v>22.715087309612443</v>
      </c>
      <c r="O29" s="20">
        <f t="shared" si="3"/>
        <v>27.736694060033923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s="151" customFormat="1" x14ac:dyDescent="0.25">
      <c r="A30" s="149"/>
      <c r="B30" s="10" t="s">
        <v>29</v>
      </c>
      <c r="C30" s="113">
        <v>3753.1868480000003</v>
      </c>
      <c r="D30" s="29">
        <v>4341.137103</v>
      </c>
      <c r="E30" s="113">
        <v>15.665360633811964</v>
      </c>
      <c r="F30" s="113">
        <v>17.237357970267844</v>
      </c>
      <c r="G30" s="113">
        <v>281.60718800000001</v>
      </c>
      <c r="H30" s="29">
        <v>411.66751700000009</v>
      </c>
      <c r="I30" s="113">
        <v>46.185017479028303</v>
      </c>
      <c r="J30" s="113">
        <v>18.828175971504148</v>
      </c>
      <c r="K30" s="150"/>
      <c r="L30" s="20">
        <f t="shared" si="0"/>
        <v>15.665360633811954</v>
      </c>
      <c r="M30" s="20">
        <f t="shared" si="1"/>
        <v>17.237357970267844</v>
      </c>
      <c r="N30" s="20">
        <f t="shared" si="2"/>
        <v>46.185017479028296</v>
      </c>
      <c r="O30" s="20">
        <f t="shared" si="3"/>
        <v>18.828175971504148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9" t="s">
        <v>406</v>
      </c>
      <c r="C31" s="21">
        <v>1090.7067050000001</v>
      </c>
      <c r="D31" s="24">
        <v>1389.181159</v>
      </c>
      <c r="E31" s="21">
        <v>27.365235093149987</v>
      </c>
      <c r="F31" s="21">
        <v>5.5160231881841515</v>
      </c>
      <c r="G31" s="21">
        <v>81.380200000000002</v>
      </c>
      <c r="H31" s="24">
        <v>141.39006000000001</v>
      </c>
      <c r="I31" s="21">
        <v>73.740123518988639</v>
      </c>
      <c r="J31" s="21">
        <v>6.4666674448873973</v>
      </c>
      <c r="K31" s="16"/>
      <c r="L31" s="20">
        <f t="shared" si="0"/>
        <v>27.365235093149987</v>
      </c>
      <c r="M31" s="20">
        <f t="shared" si="1"/>
        <v>5.5160231881841515</v>
      </c>
      <c r="N31" s="20">
        <f t="shared" si="2"/>
        <v>73.740123518988653</v>
      </c>
      <c r="O31" s="20">
        <f t="shared" si="3"/>
        <v>6.4666674448873973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408</v>
      </c>
      <c r="C32" s="21">
        <v>152.069197</v>
      </c>
      <c r="D32" s="24">
        <v>160.75092799999999</v>
      </c>
      <c r="E32" s="21">
        <v>5.709066116788919</v>
      </c>
      <c r="F32" s="21">
        <v>0.63829389034358541</v>
      </c>
      <c r="G32" s="21">
        <v>11.905358</v>
      </c>
      <c r="H32" s="24">
        <v>22.325664</v>
      </c>
      <c r="I32" s="21">
        <v>87.526187788725053</v>
      </c>
      <c r="J32" s="21">
        <v>1.0210947259962584</v>
      </c>
      <c r="K32" s="16"/>
      <c r="L32" s="20">
        <f t="shared" si="0"/>
        <v>5.7090661167889145</v>
      </c>
      <c r="M32" s="20">
        <f t="shared" si="1"/>
        <v>0.63829389034358541</v>
      </c>
      <c r="N32" s="20">
        <f t="shared" si="2"/>
        <v>87.526187788725039</v>
      </c>
      <c r="O32" s="20">
        <f t="shared" si="3"/>
        <v>1.0210947259962584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409</v>
      </c>
      <c r="C33" s="21">
        <v>71.296505999999994</v>
      </c>
      <c r="D33" s="24">
        <v>98.723344999999995</v>
      </c>
      <c r="E33" s="21">
        <v>38.468699994919817</v>
      </c>
      <c r="F33" s="21">
        <v>0.39200089686438361</v>
      </c>
      <c r="G33" s="21">
        <v>7.9523400000000004</v>
      </c>
      <c r="H33" s="24">
        <v>14.194255999999999</v>
      </c>
      <c r="I33" s="21">
        <v>78.491563489488598</v>
      </c>
      <c r="J33" s="21">
        <v>0.64919367867583899</v>
      </c>
      <c r="K33" s="16"/>
      <c r="L33" s="20">
        <f t="shared" si="0"/>
        <v>38.468699994919817</v>
      </c>
      <c r="M33" s="20">
        <f t="shared" si="1"/>
        <v>0.39200089686438361</v>
      </c>
      <c r="N33" s="20">
        <f t="shared" si="2"/>
        <v>78.491563489488613</v>
      </c>
      <c r="O33" s="20">
        <f t="shared" si="3"/>
        <v>0.64919367867583899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410</v>
      </c>
      <c r="C34" s="21">
        <v>447.19743</v>
      </c>
      <c r="D34" s="24">
        <v>487.52194700000001</v>
      </c>
      <c r="E34" s="21">
        <v>9.0171620619555082</v>
      </c>
      <c r="F34" s="21">
        <v>1.9358039424724769</v>
      </c>
      <c r="G34" s="21">
        <v>45.80527</v>
      </c>
      <c r="H34" s="24">
        <v>43.531291000000003</v>
      </c>
      <c r="I34" s="21">
        <v>-4.9644484139052096</v>
      </c>
      <c r="J34" s="21">
        <v>1.9909630305243504</v>
      </c>
      <c r="K34" s="16"/>
      <c r="L34" s="20">
        <f t="shared" si="0"/>
        <v>9.0171620619555028</v>
      </c>
      <c r="M34" s="20">
        <f t="shared" si="1"/>
        <v>1.9358039424724769</v>
      </c>
      <c r="N34" s="20">
        <f t="shared" si="2"/>
        <v>-4.9644484139052061</v>
      </c>
      <c r="O34" s="20">
        <f t="shared" si="3"/>
        <v>1.9909630305243504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411</v>
      </c>
      <c r="C35" s="21">
        <v>510.18611600000003</v>
      </c>
      <c r="D35" s="24">
        <v>702.50611700000002</v>
      </c>
      <c r="E35" s="21">
        <v>37.696047573352608</v>
      </c>
      <c r="F35" s="21">
        <v>2.7894418277330009</v>
      </c>
      <c r="G35" s="21">
        <v>25.175325000000001</v>
      </c>
      <c r="H35" s="24">
        <v>82.255716000000007</v>
      </c>
      <c r="I35" s="21">
        <v>226.7314960184228</v>
      </c>
      <c r="J35" s="21">
        <v>3.7620774813526743</v>
      </c>
      <c r="K35" s="16"/>
      <c r="L35" s="20">
        <f t="shared" si="0"/>
        <v>37.696047573352622</v>
      </c>
      <c r="M35" s="20">
        <f t="shared" si="1"/>
        <v>2.7894418277330009</v>
      </c>
      <c r="N35" s="20">
        <f t="shared" si="2"/>
        <v>226.7314960184228</v>
      </c>
      <c r="O35" s="20">
        <f t="shared" si="3"/>
        <v>3.7620774813526743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412</v>
      </c>
      <c r="C36" s="21">
        <v>140.40379300000001</v>
      </c>
      <c r="D36" s="24">
        <v>135.22240199999999</v>
      </c>
      <c r="E36" s="21">
        <v>-3.6903497329306645</v>
      </c>
      <c r="F36" s="21">
        <v>0.53692774348515249</v>
      </c>
      <c r="G36" s="21">
        <v>7.1324769999999997</v>
      </c>
      <c r="H36" s="24">
        <v>6.9104729999999996</v>
      </c>
      <c r="I36" s="21">
        <v>-3.1125792624357551</v>
      </c>
      <c r="J36" s="21">
        <v>0.31605991805840766</v>
      </c>
      <c r="K36" s="16"/>
      <c r="L36" s="20">
        <f t="shared" si="0"/>
        <v>-3.6903497329306618</v>
      </c>
      <c r="M36" s="20">
        <f t="shared" si="1"/>
        <v>0.53692774348515249</v>
      </c>
      <c r="N36" s="20">
        <f t="shared" si="2"/>
        <v>-3.1125792624357582</v>
      </c>
      <c r="O36" s="20">
        <f t="shared" si="3"/>
        <v>0.31605991805840766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413</v>
      </c>
      <c r="C37" s="21">
        <v>391.83527600000002</v>
      </c>
      <c r="D37" s="24">
        <v>439.06128100000001</v>
      </c>
      <c r="E37" s="21">
        <v>12.052514894039291</v>
      </c>
      <c r="F37" s="21">
        <v>1.7433811215617254</v>
      </c>
      <c r="G37" s="21">
        <v>34.047688999999998</v>
      </c>
      <c r="H37" s="24">
        <v>35.464306000000001</v>
      </c>
      <c r="I37" s="21">
        <v>4.1606847383973689</v>
      </c>
      <c r="J37" s="21">
        <v>1.622008457070637</v>
      </c>
      <c r="K37" s="16"/>
      <c r="L37" s="20">
        <f t="shared" si="0"/>
        <v>12.052514894039296</v>
      </c>
      <c r="M37" s="20">
        <f t="shared" si="1"/>
        <v>1.7433811215617254</v>
      </c>
      <c r="N37" s="20">
        <f t="shared" si="2"/>
        <v>4.1606847383973768</v>
      </c>
      <c r="O37" s="20">
        <f t="shared" si="3"/>
        <v>1.622008457070637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9" t="s">
        <v>414</v>
      </c>
      <c r="C38" s="21">
        <v>170.21194499999999</v>
      </c>
      <c r="D38" s="24">
        <v>118.34220000000001</v>
      </c>
      <c r="E38" s="21">
        <v>-30.4736221655889</v>
      </c>
      <c r="F38" s="21">
        <v>0.46990150644616285</v>
      </c>
      <c r="G38" s="21">
        <v>8.2335130000000003</v>
      </c>
      <c r="H38" s="24">
        <v>8.6953119999999995</v>
      </c>
      <c r="I38" s="21">
        <v>5.6087723429840919</v>
      </c>
      <c r="J38" s="21">
        <v>0.39769196670217638</v>
      </c>
      <c r="K38" s="16"/>
      <c r="L38" s="20">
        <f t="shared" si="0"/>
        <v>-30.4736221655889</v>
      </c>
      <c r="M38" s="20">
        <f t="shared" si="1"/>
        <v>0.46990150644616285</v>
      </c>
      <c r="N38" s="20">
        <f t="shared" si="2"/>
        <v>5.6087723429840839</v>
      </c>
      <c r="O38" s="20">
        <f t="shared" si="3"/>
        <v>0.39769196670217638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9" t="s">
        <v>415</v>
      </c>
      <c r="C39" s="21">
        <v>305.50850400000002</v>
      </c>
      <c r="D39" s="24">
        <v>342.88193100000001</v>
      </c>
      <c r="E39" s="21">
        <v>12.23318713249304</v>
      </c>
      <c r="F39" s="21">
        <v>1.3614816685009175</v>
      </c>
      <c r="G39" s="21">
        <v>16.731662</v>
      </c>
      <c r="H39" s="24">
        <v>18.692135</v>
      </c>
      <c r="I39" s="21">
        <v>11.717144417571902</v>
      </c>
      <c r="J39" s="21">
        <v>0.85491031604301104</v>
      </c>
      <c r="K39" s="16"/>
      <c r="L39" s="20">
        <f t="shared" si="0"/>
        <v>12.233187132493043</v>
      </c>
      <c r="M39" s="20">
        <f t="shared" si="1"/>
        <v>1.3614816685009175</v>
      </c>
      <c r="N39" s="20">
        <f t="shared" si="2"/>
        <v>11.717144417571909</v>
      </c>
      <c r="O39" s="20">
        <f t="shared" si="3"/>
        <v>0.85491031604301104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 t="s">
        <v>37</v>
      </c>
      <c r="B40" s="9" t="s">
        <v>425</v>
      </c>
      <c r="C40" s="21">
        <v>91.847245000000001</v>
      </c>
      <c r="D40" s="24">
        <v>96.574777999999995</v>
      </c>
      <c r="E40" s="21">
        <v>5.1471690849300922</v>
      </c>
      <c r="F40" s="21">
        <v>0.38346957946449989</v>
      </c>
      <c r="G40" s="21">
        <v>9.5383990000000001</v>
      </c>
      <c r="H40" s="24">
        <v>7.4346829999999997</v>
      </c>
      <c r="I40" s="21">
        <v>-22.055231700833655</v>
      </c>
      <c r="J40" s="21">
        <v>0.3400353781528756</v>
      </c>
      <c r="K40" s="16"/>
      <c r="L40" s="20">
        <f t="shared" si="0"/>
        <v>5.147169084930086</v>
      </c>
      <c r="M40" s="20">
        <f t="shared" si="1"/>
        <v>0.38346957946449989</v>
      </c>
      <c r="N40" s="20">
        <f t="shared" si="2"/>
        <v>-22.055231700833655</v>
      </c>
      <c r="O40" s="20">
        <f t="shared" si="3"/>
        <v>0.3400353781528756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 t="s">
        <v>37</v>
      </c>
      <c r="B41" s="9" t="s">
        <v>416</v>
      </c>
      <c r="C41" s="21">
        <v>381.92413099999999</v>
      </c>
      <c r="D41" s="24">
        <v>370.371015</v>
      </c>
      <c r="E41" s="21">
        <v>-3.0249767066957034</v>
      </c>
      <c r="F41" s="21">
        <v>1.4706326052117873</v>
      </c>
      <c r="G41" s="21">
        <v>33.704954999999998</v>
      </c>
      <c r="H41" s="24">
        <v>30.773620999999999</v>
      </c>
      <c r="I41" s="21">
        <v>-8.6970417257640662</v>
      </c>
      <c r="J41" s="21">
        <v>1.4074735740405171</v>
      </c>
      <c r="K41" s="16"/>
      <c r="L41" s="20">
        <f t="shared" si="0"/>
        <v>-3.0249767066957047</v>
      </c>
      <c r="M41" s="20">
        <f t="shared" si="1"/>
        <v>1.4706326052117873</v>
      </c>
      <c r="N41" s="20">
        <f t="shared" si="2"/>
        <v>-8.6970417257640591</v>
      </c>
      <c r="O41" s="20">
        <f t="shared" si="3"/>
        <v>1.4074735740405171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417</v>
      </c>
      <c r="C42" s="21">
        <v>304.27679699999999</v>
      </c>
      <c r="D42" s="24">
        <v>296.53903500000001</v>
      </c>
      <c r="E42" s="21">
        <v>-2.5430010031293859</v>
      </c>
      <c r="F42" s="21">
        <v>1.1774678793075624</v>
      </c>
      <c r="G42" s="21">
        <v>20.151073</v>
      </c>
      <c r="H42" s="24">
        <v>24.024956</v>
      </c>
      <c r="I42" s="21">
        <v>19.224202105763787</v>
      </c>
      <c r="J42" s="21">
        <v>1.0988141657910899</v>
      </c>
      <c r="K42" s="16"/>
      <c r="L42" s="20">
        <f t="shared" si="0"/>
        <v>-2.5430010031293895</v>
      </c>
      <c r="M42" s="20">
        <f t="shared" si="1"/>
        <v>1.1774678793075624</v>
      </c>
      <c r="N42" s="20">
        <f t="shared" si="2"/>
        <v>19.224202105763794</v>
      </c>
      <c r="O42" s="20">
        <f t="shared" si="3"/>
        <v>1.0988141657910899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418</v>
      </c>
      <c r="C43" s="21">
        <v>4666.6129819999996</v>
      </c>
      <c r="D43" s="24">
        <v>5549.2423259999996</v>
      </c>
      <c r="E43" s="21">
        <v>18.913703523400514</v>
      </c>
      <c r="F43" s="21">
        <v>22.034382736016472</v>
      </c>
      <c r="G43" s="21">
        <v>362.47415699999999</v>
      </c>
      <c r="H43" s="24">
        <v>424.82820700000002</v>
      </c>
      <c r="I43" s="21">
        <v>17.202343614251102</v>
      </c>
      <c r="J43" s="21">
        <v>19.430098097962365</v>
      </c>
      <c r="K43" s="16"/>
      <c r="L43" s="20">
        <f t="shared" si="0"/>
        <v>18.913703523400518</v>
      </c>
      <c r="M43" s="20">
        <f t="shared" si="1"/>
        <v>22.034382736016472</v>
      </c>
      <c r="N43" s="20">
        <f t="shared" si="2"/>
        <v>17.202343614251106</v>
      </c>
      <c r="O43" s="20">
        <f t="shared" si="3"/>
        <v>19.430098097962365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419</v>
      </c>
      <c r="C44" s="21">
        <v>542.63915499999996</v>
      </c>
      <c r="D44" s="24">
        <v>654.39784199999997</v>
      </c>
      <c r="E44" s="21">
        <v>20.595396769700479</v>
      </c>
      <c r="F44" s="21">
        <v>2.5984182461617076</v>
      </c>
      <c r="G44" s="21">
        <v>54.304530999999997</v>
      </c>
      <c r="H44" s="24">
        <v>51.763962999999997</v>
      </c>
      <c r="I44" s="21">
        <v>-4.6783720496545662</v>
      </c>
      <c r="J44" s="21">
        <v>2.3674955251483434</v>
      </c>
      <c r="K44" s="16"/>
      <c r="L44" s="20">
        <f t="shared" si="0"/>
        <v>20.595396769700486</v>
      </c>
      <c r="M44" s="20">
        <f t="shared" si="1"/>
        <v>2.5984182461617076</v>
      </c>
      <c r="N44" s="20">
        <f t="shared" si="2"/>
        <v>-4.6783720496545689</v>
      </c>
      <c r="O44" s="20">
        <f t="shared" si="3"/>
        <v>2.3674955251483434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 t="s">
        <v>2</v>
      </c>
      <c r="C45" s="21">
        <v>2678.3767923100904</v>
      </c>
      <c r="D45" s="24">
        <v>2878.6301076800651</v>
      </c>
      <c r="E45" s="21">
        <v>7.4766670598745977</v>
      </c>
      <c r="F45" s="21">
        <v>11.430179801458335</v>
      </c>
      <c r="G45" s="21">
        <v>241.58763405999946</v>
      </c>
      <c r="H45" s="24">
        <v>239.57511767999711</v>
      </c>
      <c r="I45" s="21">
        <v>-0.83303782821206873</v>
      </c>
      <c r="J45" s="21">
        <v>10.95729511753729</v>
      </c>
      <c r="K45" s="16"/>
      <c r="L45" s="20">
        <f t="shared" si="0"/>
        <v>7.4766670598746074</v>
      </c>
      <c r="M45" s="20">
        <f t="shared" si="1"/>
        <v>11.430179801458335</v>
      </c>
      <c r="N45" s="20">
        <f t="shared" si="2"/>
        <v>-0.83303782821207428</v>
      </c>
      <c r="O45" s="20">
        <f t="shared" si="3"/>
        <v>10.95729511753729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6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1149.2420897800025</v>
      </c>
      <c r="D13" s="29">
        <v>1389.3302587600131</v>
      </c>
      <c r="E13" s="29">
        <v>20.891000348409648</v>
      </c>
      <c r="F13" s="116">
        <v>100</v>
      </c>
      <c r="G13" s="29">
        <v>99.018626749999996</v>
      </c>
      <c r="H13" s="29">
        <v>117.42423212</v>
      </c>
      <c r="I13" s="29">
        <v>18.588023257957389</v>
      </c>
      <c r="J13" s="116">
        <v>100</v>
      </c>
      <c r="K13" s="16"/>
      <c r="L13" s="20">
        <f>+((D13-C13)/C13)*100</f>
        <v>20.891000348409637</v>
      </c>
      <c r="M13" s="20">
        <f>+D13/$D$13*100</f>
        <v>100</v>
      </c>
      <c r="N13" s="20">
        <f>+((H13-G13)/G13)*100</f>
        <v>18.588023257957374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69" t="s">
        <v>28</v>
      </c>
      <c r="C14" s="113">
        <v>276.85360199999997</v>
      </c>
      <c r="D14" s="29">
        <v>323.44261799999998</v>
      </c>
      <c r="E14" s="113">
        <v>16.828033178343848</v>
      </c>
      <c r="F14" s="113">
        <v>23.2804702813192</v>
      </c>
      <c r="G14" s="113">
        <v>30.267837000000004</v>
      </c>
      <c r="H14" s="29">
        <v>30.460538000000003</v>
      </c>
      <c r="I14" s="113">
        <v>0.63665269507033884</v>
      </c>
      <c r="J14" s="113">
        <v>25.940589476345306</v>
      </c>
      <c r="K14" s="150"/>
      <c r="L14" s="20">
        <f t="shared" ref="L14:L45" si="0">+((D14-C14)/C14)*100</f>
        <v>16.828033178343844</v>
      </c>
      <c r="M14" s="20">
        <f t="shared" ref="M14:M45" si="1">+D14/$D$13*100</f>
        <v>23.2804702813192</v>
      </c>
      <c r="N14" s="20">
        <f t="shared" ref="N14:N45" si="2">+((H14-G14)/G14)*100</f>
        <v>0.63665269507034661</v>
      </c>
      <c r="O14" s="20">
        <f t="shared" ref="O14:O45" si="3">+H14/$H$13*100</f>
        <v>25.940589476345306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s="151" customFormat="1" x14ac:dyDescent="0.25">
      <c r="A15" s="149"/>
      <c r="B15" s="169" t="s">
        <v>31</v>
      </c>
      <c r="C15" s="113">
        <v>43.810676999999998</v>
      </c>
      <c r="D15" s="29">
        <v>45.033147999999997</v>
      </c>
      <c r="E15" s="113">
        <v>2.7903494848984023</v>
      </c>
      <c r="F15" s="113">
        <v>3.2413565972566087</v>
      </c>
      <c r="G15" s="113">
        <v>7.2899670000000008</v>
      </c>
      <c r="H15" s="29">
        <v>4.1876150000000001</v>
      </c>
      <c r="I15" s="113">
        <v>-42.556461503872377</v>
      </c>
      <c r="J15" s="113">
        <v>3.5662272806864319</v>
      </c>
      <c r="K15" s="150"/>
      <c r="L15" s="20">
        <f t="shared" si="0"/>
        <v>2.7903494848983934</v>
      </c>
      <c r="M15" s="20">
        <f t="shared" si="1"/>
        <v>3.2413565972566087</v>
      </c>
      <c r="N15" s="20">
        <f t="shared" si="2"/>
        <v>-42.556461503872384</v>
      </c>
      <c r="O15" s="20">
        <f t="shared" si="3"/>
        <v>3.5662272806864319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115" t="s">
        <v>396</v>
      </c>
      <c r="C16" s="21">
        <v>18.461112</v>
      </c>
      <c r="D16" s="24">
        <v>10.740061000000001</v>
      </c>
      <c r="E16" s="21">
        <v>-41.823325702157042</v>
      </c>
      <c r="F16" s="21">
        <v>0.77303873087638497</v>
      </c>
      <c r="G16" s="21">
        <v>3.4042400000000002</v>
      </c>
      <c r="H16" s="24">
        <v>0.28521299999999999</v>
      </c>
      <c r="I16" s="21">
        <v>-91.621830423236901</v>
      </c>
      <c r="J16" s="21">
        <v>0.24289109228198374</v>
      </c>
      <c r="K16" s="16"/>
      <c r="L16" s="20">
        <f t="shared" si="0"/>
        <v>-41.823325702157049</v>
      </c>
      <c r="M16" s="20">
        <f t="shared" si="1"/>
        <v>0.77303873087638497</v>
      </c>
      <c r="N16" s="20">
        <f t="shared" si="2"/>
        <v>-91.621830423236901</v>
      </c>
      <c r="O16" s="20">
        <f t="shared" si="3"/>
        <v>0.24289109228198374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115" t="s">
        <v>397</v>
      </c>
      <c r="C17" s="21">
        <v>12.183168999999999</v>
      </c>
      <c r="D17" s="24">
        <v>15.688029</v>
      </c>
      <c r="E17" s="21">
        <v>28.768048772860343</v>
      </c>
      <c r="F17" s="21">
        <v>1.1291792502958709</v>
      </c>
      <c r="G17" s="21">
        <v>1.2515540000000001</v>
      </c>
      <c r="H17" s="24">
        <v>1.0571390000000001</v>
      </c>
      <c r="I17" s="21">
        <v>-15.533888270102603</v>
      </c>
      <c r="J17" s="21">
        <v>0.9002732919042401</v>
      </c>
      <c r="K17" s="16"/>
      <c r="L17" s="20">
        <f t="shared" si="0"/>
        <v>28.76804877286034</v>
      </c>
      <c r="M17" s="20">
        <f t="shared" si="1"/>
        <v>1.1291792502958709</v>
      </c>
      <c r="N17" s="20">
        <f t="shared" si="2"/>
        <v>-15.533888270102608</v>
      </c>
      <c r="O17" s="20">
        <f t="shared" si="3"/>
        <v>0.9002732919042401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115" t="s">
        <v>398</v>
      </c>
      <c r="C18" s="21">
        <v>13.166396000000001</v>
      </c>
      <c r="D18" s="24">
        <v>18.605058</v>
      </c>
      <c r="E18" s="21">
        <v>41.307142820252409</v>
      </c>
      <c r="F18" s="21">
        <v>1.339138616084353</v>
      </c>
      <c r="G18" s="21">
        <v>2.6341730000000001</v>
      </c>
      <c r="H18" s="24">
        <v>2.8452630000000001</v>
      </c>
      <c r="I18" s="21">
        <v>8.0135207520538607</v>
      </c>
      <c r="J18" s="21">
        <v>2.4230628965002086</v>
      </c>
      <c r="K18" s="16"/>
      <c r="L18" s="20">
        <f t="shared" si="0"/>
        <v>41.307142820252395</v>
      </c>
      <c r="M18" s="20">
        <f t="shared" si="1"/>
        <v>1.339138616084353</v>
      </c>
      <c r="N18" s="20">
        <f t="shared" si="2"/>
        <v>8.0135207520538696</v>
      </c>
      <c r="O18" s="20">
        <f t="shared" si="3"/>
        <v>2.4230628965002086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69" t="s">
        <v>32</v>
      </c>
      <c r="C19" s="113">
        <v>233.04292499999997</v>
      </c>
      <c r="D19" s="29">
        <v>278.40947</v>
      </c>
      <c r="E19" s="113">
        <v>19.467033809329347</v>
      </c>
      <c r="F19" s="113">
        <v>20.039113684062592</v>
      </c>
      <c r="G19" s="113">
        <v>22.977870000000003</v>
      </c>
      <c r="H19" s="29">
        <v>26.272923000000002</v>
      </c>
      <c r="I19" s="113">
        <v>14.340115075940464</v>
      </c>
      <c r="J19" s="113">
        <v>22.374362195658872</v>
      </c>
      <c r="K19" s="150"/>
      <c r="L19" s="20">
        <f t="shared" si="0"/>
        <v>19.467033809329347</v>
      </c>
      <c r="M19" s="20">
        <f t="shared" si="1"/>
        <v>20.039113684062592</v>
      </c>
      <c r="N19" s="20">
        <f t="shared" si="2"/>
        <v>14.340115075940455</v>
      </c>
      <c r="O19" s="20">
        <f t="shared" si="3"/>
        <v>22.374362195658872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115" t="s">
        <v>399</v>
      </c>
      <c r="C20" s="21">
        <v>98.032096999999993</v>
      </c>
      <c r="D20" s="24">
        <v>106.775586</v>
      </c>
      <c r="E20" s="21">
        <v>8.9190063944057041</v>
      </c>
      <c r="F20" s="21">
        <v>7.6853998771536123</v>
      </c>
      <c r="G20" s="21">
        <v>11.062462999999999</v>
      </c>
      <c r="H20" s="24">
        <v>8.9167500000000004</v>
      </c>
      <c r="I20" s="21">
        <v>-19.396340579850968</v>
      </c>
      <c r="J20" s="21">
        <v>7.5936200211960143</v>
      </c>
      <c r="K20" s="16"/>
      <c r="L20" s="20">
        <f t="shared" si="0"/>
        <v>8.919006394405713</v>
      </c>
      <c r="M20" s="20">
        <f t="shared" si="1"/>
        <v>7.6853998771536123</v>
      </c>
      <c r="N20" s="20">
        <f t="shared" si="2"/>
        <v>-19.396340579850971</v>
      </c>
      <c r="O20" s="20">
        <f t="shared" si="3"/>
        <v>7.5936200211960143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115" t="s">
        <v>400</v>
      </c>
      <c r="C21" s="21">
        <v>38.314360999999998</v>
      </c>
      <c r="D21" s="24">
        <v>70.246458000000004</v>
      </c>
      <c r="E21" s="21">
        <v>83.342371284751437</v>
      </c>
      <c r="F21" s="21">
        <v>5.0561382045112486</v>
      </c>
      <c r="G21" s="21">
        <v>6.4072630000000004</v>
      </c>
      <c r="H21" s="24">
        <v>12.579169</v>
      </c>
      <c r="I21" s="21">
        <v>96.326715478980645</v>
      </c>
      <c r="J21" s="21">
        <v>10.712583572311463</v>
      </c>
      <c r="K21" s="16"/>
      <c r="L21" s="20">
        <f t="shared" si="0"/>
        <v>83.342371284751451</v>
      </c>
      <c r="M21" s="20">
        <f t="shared" si="1"/>
        <v>5.0561382045112486</v>
      </c>
      <c r="N21" s="20">
        <f t="shared" si="2"/>
        <v>96.326715478980645</v>
      </c>
      <c r="O21" s="20">
        <f t="shared" si="3"/>
        <v>10.712583572311463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115" t="s">
        <v>420</v>
      </c>
      <c r="C22" s="21">
        <v>1.9366999999999999E-2</v>
      </c>
      <c r="D22" s="24">
        <v>1.2777999999999999E-2</v>
      </c>
      <c r="E22" s="21">
        <v>-34.021789642174838</v>
      </c>
      <c r="F22" s="21">
        <v>9.1972372439397189E-4</v>
      </c>
      <c r="G22" s="21">
        <v>0</v>
      </c>
      <c r="H22" s="24">
        <v>0</v>
      </c>
      <c r="I22" s="21" t="s">
        <v>120</v>
      </c>
      <c r="J22" s="21">
        <v>0</v>
      </c>
      <c r="K22" s="16"/>
      <c r="L22" s="20">
        <f t="shared" si="0"/>
        <v>-34.021789642174831</v>
      </c>
      <c r="M22" s="20">
        <f t="shared" si="1"/>
        <v>9.1972372439397189E-4</v>
      </c>
      <c r="N22" s="20" t="e">
        <f t="shared" si="2"/>
        <v>#DIV/0!</v>
      </c>
      <c r="O22" s="20">
        <f t="shared" si="3"/>
        <v>0</v>
      </c>
      <c r="P22" s="20" t="b">
        <f t="shared" si="4"/>
        <v>1</v>
      </c>
      <c r="Q22" s="20" t="b">
        <f t="shared" si="5"/>
        <v>1</v>
      </c>
      <c r="R22" s="20" t="e">
        <f t="shared" si="6"/>
        <v>#VALUE!</v>
      </c>
      <c r="S22" s="20" t="b">
        <f t="shared" si="7"/>
        <v>1</v>
      </c>
    </row>
    <row r="23" spans="1:19" x14ac:dyDescent="0.25">
      <c r="A23" s="14" t="s">
        <v>37</v>
      </c>
      <c r="B23" s="115" t="s">
        <v>401</v>
      </c>
      <c r="C23" s="21">
        <v>77.529773000000006</v>
      </c>
      <c r="D23" s="24">
        <v>87.096504999999993</v>
      </c>
      <c r="E23" s="21">
        <v>12.339429911654687</v>
      </c>
      <c r="F23" s="21">
        <v>6.2689561715681794</v>
      </c>
      <c r="G23" s="21">
        <v>3.7314759999999998</v>
      </c>
      <c r="H23" s="24">
        <v>3.245857</v>
      </c>
      <c r="I23" s="21">
        <v>-13.014126313555273</v>
      </c>
      <c r="J23" s="21">
        <v>2.764213945791822</v>
      </c>
      <c r="K23" s="16"/>
      <c r="L23" s="20">
        <f t="shared" si="0"/>
        <v>12.339429911654696</v>
      </c>
      <c r="M23" s="20">
        <f t="shared" si="1"/>
        <v>6.2689561715681794</v>
      </c>
      <c r="N23" s="20">
        <f t="shared" si="2"/>
        <v>-13.014126313555273</v>
      </c>
      <c r="O23" s="20">
        <f t="shared" si="3"/>
        <v>2.764213945791822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115" t="s">
        <v>402</v>
      </c>
      <c r="C24" s="21">
        <v>17.159572000000001</v>
      </c>
      <c r="D24" s="24">
        <v>11.666759000000001</v>
      </c>
      <c r="E24" s="21">
        <v>-32.010198156457513</v>
      </c>
      <c r="F24" s="21">
        <v>0.83973979019305778</v>
      </c>
      <c r="G24" s="21">
        <v>1.537247</v>
      </c>
      <c r="H24" s="24">
        <v>1.252264</v>
      </c>
      <c r="I24" s="21">
        <v>-18.538530242700102</v>
      </c>
      <c r="J24" s="21">
        <v>1.0664442742280547</v>
      </c>
      <c r="K24" s="16"/>
      <c r="L24" s="20">
        <f t="shared" si="0"/>
        <v>-32.010198156457513</v>
      </c>
      <c r="M24" s="20">
        <f t="shared" si="1"/>
        <v>0.83973979019305778</v>
      </c>
      <c r="N24" s="20">
        <f t="shared" si="2"/>
        <v>-18.538530242700098</v>
      </c>
      <c r="O24" s="20">
        <f t="shared" si="3"/>
        <v>1.0664442742280547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115" t="s">
        <v>403</v>
      </c>
      <c r="C25" s="21">
        <v>0.23585100000000001</v>
      </c>
      <c r="D25" s="24">
        <v>0.45276499999999997</v>
      </c>
      <c r="E25" s="21">
        <v>91.97077816078793</v>
      </c>
      <c r="F25" s="21">
        <v>3.258872374982287E-2</v>
      </c>
      <c r="G25" s="21">
        <v>0</v>
      </c>
      <c r="H25" s="24">
        <v>9.2257000000000006E-2</v>
      </c>
      <c r="I25" s="21" t="s">
        <v>120</v>
      </c>
      <c r="J25" s="21">
        <v>7.8567258507357574E-2</v>
      </c>
      <c r="K25" s="16"/>
      <c r="L25" s="20">
        <f t="shared" si="0"/>
        <v>91.97077816078793</v>
      </c>
      <c r="M25" s="20">
        <f t="shared" si="1"/>
        <v>3.258872374982287E-2</v>
      </c>
      <c r="N25" s="20" t="e">
        <f t="shared" si="2"/>
        <v>#DIV/0!</v>
      </c>
      <c r="O25" s="20">
        <f t="shared" si="3"/>
        <v>7.8567258507357574E-2</v>
      </c>
      <c r="P25" s="20" t="b">
        <f t="shared" si="4"/>
        <v>1</v>
      </c>
      <c r="Q25" s="20" t="b">
        <f t="shared" si="5"/>
        <v>1</v>
      </c>
      <c r="R25" s="20" t="e">
        <f t="shared" si="6"/>
        <v>#VALUE!</v>
      </c>
      <c r="S25" s="20" t="b">
        <f t="shared" si="7"/>
        <v>1</v>
      </c>
    </row>
    <row r="26" spans="1:19" x14ac:dyDescent="0.25">
      <c r="A26" s="14" t="s">
        <v>37</v>
      </c>
      <c r="B26" s="115" t="s">
        <v>404</v>
      </c>
      <c r="C26" s="21">
        <v>1.544913</v>
      </c>
      <c r="D26" s="24">
        <v>1.5419499999999999</v>
      </c>
      <c r="E26" s="21">
        <v>-0.19179073514172806</v>
      </c>
      <c r="F26" s="21">
        <v>0.11098513044524065</v>
      </c>
      <c r="G26" s="21">
        <v>0.216752</v>
      </c>
      <c r="H26" s="24">
        <v>8.1000000000000003E-2</v>
      </c>
      <c r="I26" s="21">
        <v>-62.630102605742962</v>
      </c>
      <c r="J26" s="21">
        <v>6.8980651214498229E-2</v>
      </c>
      <c r="K26" s="16"/>
      <c r="L26" s="20">
        <f t="shared" si="0"/>
        <v>-0.19179073514172312</v>
      </c>
      <c r="M26" s="20">
        <f t="shared" si="1"/>
        <v>0.11098513044524065</v>
      </c>
      <c r="N26" s="20">
        <f t="shared" si="2"/>
        <v>-62.630102605742962</v>
      </c>
      <c r="O26" s="20">
        <f t="shared" si="3"/>
        <v>6.8980651214498229E-2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 t="s">
        <v>37</v>
      </c>
      <c r="B27" s="115" t="s">
        <v>405</v>
      </c>
      <c r="C27" s="21">
        <v>0.20699100000000001</v>
      </c>
      <c r="D27" s="24">
        <v>0.61666900000000002</v>
      </c>
      <c r="E27" s="21">
        <v>197.92068254175302</v>
      </c>
      <c r="F27" s="21">
        <v>4.4386062717037586E-2</v>
      </c>
      <c r="G27" s="21">
        <v>2.2669000000000002E-2</v>
      </c>
      <c r="H27" s="24">
        <v>0.105626</v>
      </c>
      <c r="I27" s="21">
        <v>365.94909347567153</v>
      </c>
      <c r="J27" s="21">
        <v>8.9952472409661602E-2</v>
      </c>
      <c r="K27" s="16"/>
      <c r="L27" s="20">
        <f t="shared" si="0"/>
        <v>197.92068254175302</v>
      </c>
      <c r="M27" s="20">
        <f t="shared" si="1"/>
        <v>4.4386062717037586E-2</v>
      </c>
      <c r="N27" s="20">
        <f t="shared" si="2"/>
        <v>365.94909347567159</v>
      </c>
      <c r="O27" s="20">
        <f t="shared" si="3"/>
        <v>8.9952472409661602E-2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135</v>
      </c>
      <c r="C28" s="21">
        <v>133.41169099999999</v>
      </c>
      <c r="D28" s="24">
        <v>129.598401</v>
      </c>
      <c r="E28" s="21">
        <v>-2.8582877343185764</v>
      </c>
      <c r="F28" s="21">
        <v>9.3281205230257829</v>
      </c>
      <c r="G28" s="21">
        <v>3.462116</v>
      </c>
      <c r="H28" s="24">
        <v>4.7059139999999999</v>
      </c>
      <c r="I28" s="21">
        <v>35.925948177357434</v>
      </c>
      <c r="J28" s="21">
        <v>4.0076174355484477</v>
      </c>
      <c r="K28" s="16"/>
      <c r="L28" s="20">
        <f t="shared" si="0"/>
        <v>-2.8582877343185724</v>
      </c>
      <c r="M28" s="20">
        <f t="shared" si="1"/>
        <v>9.3281205230257829</v>
      </c>
      <c r="N28" s="20">
        <f t="shared" si="2"/>
        <v>35.925948177357434</v>
      </c>
      <c r="O28" s="20">
        <f t="shared" si="3"/>
        <v>4.0076174355484477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136</v>
      </c>
      <c r="C29" s="21">
        <v>598.87548600000002</v>
      </c>
      <c r="D29" s="24">
        <v>758.09465299999999</v>
      </c>
      <c r="E29" s="21">
        <v>26.586355715351484</v>
      </c>
      <c r="F29" s="21">
        <v>54.565474855244624</v>
      </c>
      <c r="G29" s="21">
        <v>52.835813000000002</v>
      </c>
      <c r="H29" s="24">
        <v>59.967941000000003</v>
      </c>
      <c r="I29" s="21">
        <v>13.498662356156043</v>
      </c>
      <c r="J29" s="21">
        <v>51.06947681694578</v>
      </c>
      <c r="K29" s="16"/>
      <c r="L29" s="20">
        <f t="shared" si="0"/>
        <v>26.586355715351484</v>
      </c>
      <c r="M29" s="20">
        <f t="shared" si="1"/>
        <v>54.565474855244624</v>
      </c>
      <c r="N29" s="20">
        <f t="shared" si="2"/>
        <v>13.498662356156043</v>
      </c>
      <c r="O29" s="20">
        <f t="shared" si="3"/>
        <v>51.06947681694578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s="151" customFormat="1" x14ac:dyDescent="0.25">
      <c r="A30" s="149" t="s">
        <v>37</v>
      </c>
      <c r="B30" s="169" t="s">
        <v>29</v>
      </c>
      <c r="C30" s="113">
        <v>70.606350000000006</v>
      </c>
      <c r="D30" s="29">
        <v>91.867731000000006</v>
      </c>
      <c r="E30" s="113">
        <v>30.112562113747554</v>
      </c>
      <c r="F30" s="113">
        <v>6.6123753096684581</v>
      </c>
      <c r="G30" s="113">
        <v>6.046882000000001</v>
      </c>
      <c r="H30" s="29">
        <v>15.468223999999999</v>
      </c>
      <c r="I30" s="113">
        <v>155.8049586547248</v>
      </c>
      <c r="J30" s="113">
        <v>13.172940304342355</v>
      </c>
      <c r="K30" s="150"/>
      <c r="L30" s="20">
        <f t="shared" si="0"/>
        <v>30.112562113747561</v>
      </c>
      <c r="M30" s="20">
        <f t="shared" si="1"/>
        <v>6.6123753096684581</v>
      </c>
      <c r="N30" s="20">
        <f t="shared" si="2"/>
        <v>155.80495865472483</v>
      </c>
      <c r="O30" s="20">
        <f t="shared" si="3"/>
        <v>13.172940304342355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115" t="s">
        <v>406</v>
      </c>
      <c r="C31" s="21">
        <v>5.0782389999999999</v>
      </c>
      <c r="D31" s="24">
        <v>8.6039270000000005</v>
      </c>
      <c r="E31" s="21">
        <v>69.427374331928846</v>
      </c>
      <c r="F31" s="21">
        <v>0.6192859434069381</v>
      </c>
      <c r="G31" s="21">
        <v>0.61352099999999998</v>
      </c>
      <c r="H31" s="24">
        <v>0.79109799999999997</v>
      </c>
      <c r="I31" s="21">
        <v>28.943915530193753</v>
      </c>
      <c r="J31" s="21">
        <v>0.6737093236356434</v>
      </c>
      <c r="K31" s="16"/>
      <c r="L31" s="20">
        <f t="shared" si="0"/>
        <v>69.42737433192886</v>
      </c>
      <c r="M31" s="20">
        <f t="shared" si="1"/>
        <v>0.6192859434069381</v>
      </c>
      <c r="N31" s="20">
        <f t="shared" si="2"/>
        <v>28.943915530193749</v>
      </c>
      <c r="O31" s="20">
        <f t="shared" si="3"/>
        <v>0.6737093236356434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115" t="s">
        <v>408</v>
      </c>
      <c r="C32" s="21">
        <v>21.204515000000001</v>
      </c>
      <c r="D32" s="24">
        <v>26.339896</v>
      </c>
      <c r="E32" s="21">
        <v>24.218337462563987</v>
      </c>
      <c r="F32" s="21">
        <v>1.8958700304640697</v>
      </c>
      <c r="G32" s="21">
        <v>1.4652750000000001</v>
      </c>
      <c r="H32" s="24">
        <v>2.4201320000000002</v>
      </c>
      <c r="I32" s="21">
        <v>65.165719745440271</v>
      </c>
      <c r="J32" s="21">
        <v>2.0610158195684698</v>
      </c>
      <c r="K32" s="16"/>
      <c r="L32" s="20">
        <f t="shared" si="0"/>
        <v>24.21833746256398</v>
      </c>
      <c r="M32" s="20">
        <f t="shared" si="1"/>
        <v>1.8958700304640697</v>
      </c>
      <c r="N32" s="20">
        <f t="shared" si="2"/>
        <v>65.165719745440271</v>
      </c>
      <c r="O32" s="20">
        <f t="shared" si="3"/>
        <v>2.0610158195684698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115" t="s">
        <v>409</v>
      </c>
      <c r="C33" s="21">
        <v>1.114274</v>
      </c>
      <c r="D33" s="24">
        <v>8.9782100000000007</v>
      </c>
      <c r="E33" s="21">
        <v>705.74526552715042</v>
      </c>
      <c r="F33" s="21">
        <v>0.64622575830264539</v>
      </c>
      <c r="G33" s="21">
        <v>3.5660999999999998E-2</v>
      </c>
      <c r="H33" s="24">
        <v>7.6890010000000002</v>
      </c>
      <c r="I33" s="21">
        <v>21461.372367572421</v>
      </c>
      <c r="J33" s="21">
        <v>6.5480530391225695</v>
      </c>
      <c r="K33" s="16"/>
      <c r="L33" s="20">
        <f t="shared" si="0"/>
        <v>705.74526552715054</v>
      </c>
      <c r="M33" s="20">
        <f t="shared" si="1"/>
        <v>0.64622575830264539</v>
      </c>
      <c r="N33" s="20">
        <f t="shared" si="2"/>
        <v>21461.372367572421</v>
      </c>
      <c r="O33" s="20">
        <f t="shared" si="3"/>
        <v>6.5480530391225695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115" t="s">
        <v>410</v>
      </c>
      <c r="C34" s="21">
        <v>16.023598</v>
      </c>
      <c r="D34" s="24">
        <v>17.236262</v>
      </c>
      <c r="E34" s="21">
        <v>7.5679881634574286</v>
      </c>
      <c r="F34" s="21">
        <v>1.2406166130278833</v>
      </c>
      <c r="G34" s="21">
        <v>1.400245</v>
      </c>
      <c r="H34" s="24">
        <v>1.202342</v>
      </c>
      <c r="I34" s="21">
        <v>-14.133455216765633</v>
      </c>
      <c r="J34" s="21">
        <v>1.0239300511424967</v>
      </c>
      <c r="K34" s="16"/>
      <c r="L34" s="20">
        <f t="shared" si="0"/>
        <v>7.5679881634574215</v>
      </c>
      <c r="M34" s="20">
        <f t="shared" si="1"/>
        <v>1.2406166130278833</v>
      </c>
      <c r="N34" s="20">
        <f t="shared" si="2"/>
        <v>-14.133455216765633</v>
      </c>
      <c r="O34" s="20">
        <f t="shared" si="3"/>
        <v>1.0239300511424967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115" t="s">
        <v>411</v>
      </c>
      <c r="C35" s="21">
        <v>9.6991119999999995</v>
      </c>
      <c r="D35" s="24">
        <v>11.74516</v>
      </c>
      <c r="E35" s="21">
        <v>21.095209540832194</v>
      </c>
      <c r="F35" s="21">
        <v>0.84538286889991421</v>
      </c>
      <c r="G35" s="21">
        <v>0.98267499999999997</v>
      </c>
      <c r="H35" s="24">
        <v>1.3329070000000001</v>
      </c>
      <c r="I35" s="21">
        <v>35.640674688986707</v>
      </c>
      <c r="J35" s="21">
        <v>1.1351208996094222</v>
      </c>
      <c r="K35" s="16"/>
      <c r="L35" s="20">
        <f t="shared" si="0"/>
        <v>21.095209540832201</v>
      </c>
      <c r="M35" s="20">
        <f t="shared" si="1"/>
        <v>0.84538286889991421</v>
      </c>
      <c r="N35" s="20">
        <f t="shared" si="2"/>
        <v>35.640674688986707</v>
      </c>
      <c r="O35" s="20">
        <f t="shared" si="3"/>
        <v>1.1351208996094222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115" t="s">
        <v>413</v>
      </c>
      <c r="C36" s="21">
        <v>5.5253449999999997</v>
      </c>
      <c r="D36" s="24">
        <v>6.3963219999999996</v>
      </c>
      <c r="E36" s="21">
        <v>15.763305277769991</v>
      </c>
      <c r="F36" s="21">
        <v>0.46038887871835177</v>
      </c>
      <c r="G36" s="21">
        <v>0.59227200000000002</v>
      </c>
      <c r="H36" s="24">
        <v>0.76635799999999998</v>
      </c>
      <c r="I36" s="21">
        <v>29.392914066509967</v>
      </c>
      <c r="J36" s="21">
        <v>0.65264041856099297</v>
      </c>
      <c r="K36" s="16"/>
      <c r="L36" s="20">
        <f t="shared" si="0"/>
        <v>15.763305277769984</v>
      </c>
      <c r="M36" s="20">
        <f t="shared" si="1"/>
        <v>0.46038887871835177</v>
      </c>
      <c r="N36" s="20">
        <f t="shared" si="2"/>
        <v>29.392914066509974</v>
      </c>
      <c r="O36" s="20">
        <f t="shared" si="3"/>
        <v>0.65264041856099297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115" t="s">
        <v>414</v>
      </c>
      <c r="C37" s="21">
        <v>5.405945</v>
      </c>
      <c r="D37" s="24">
        <v>5.9458299999999999</v>
      </c>
      <c r="E37" s="21">
        <v>9.9868755601472117</v>
      </c>
      <c r="F37" s="21">
        <v>0.42796375897741507</v>
      </c>
      <c r="G37" s="21">
        <v>0.53163899999999997</v>
      </c>
      <c r="H37" s="24">
        <v>0.36868499999999998</v>
      </c>
      <c r="I37" s="21">
        <v>-30.651250190448785</v>
      </c>
      <c r="J37" s="21">
        <v>0.3139769307779911</v>
      </c>
      <c r="K37" s="16"/>
      <c r="L37" s="20">
        <f t="shared" si="0"/>
        <v>9.9868755601472063</v>
      </c>
      <c r="M37" s="20">
        <f t="shared" si="1"/>
        <v>0.42796375897741507</v>
      </c>
      <c r="N37" s="20">
        <f t="shared" si="2"/>
        <v>-30.651250190448781</v>
      </c>
      <c r="O37" s="20">
        <f t="shared" si="3"/>
        <v>0.3139769307779911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115" t="s">
        <v>433</v>
      </c>
      <c r="C38" s="21">
        <v>0.63063999999999998</v>
      </c>
      <c r="D38" s="24">
        <v>1.535137</v>
      </c>
      <c r="E38" s="21">
        <v>143.42525053913485</v>
      </c>
      <c r="F38" s="21">
        <v>0.11049475028134206</v>
      </c>
      <c r="G38" s="21">
        <v>2.3033999999999999E-2</v>
      </c>
      <c r="H38" s="24">
        <v>8.8090000000000002E-2</v>
      </c>
      <c r="I38" s="21">
        <v>282.43466180428936</v>
      </c>
      <c r="J38" s="21">
        <v>7.5018587228211725E-2</v>
      </c>
      <c r="K38" s="16"/>
      <c r="L38" s="20">
        <f t="shared" si="0"/>
        <v>143.42525053913485</v>
      </c>
      <c r="M38" s="20">
        <f t="shared" si="1"/>
        <v>0.11049475028134206</v>
      </c>
      <c r="N38" s="20">
        <f t="shared" si="2"/>
        <v>282.43466180428936</v>
      </c>
      <c r="O38" s="20">
        <f t="shared" si="3"/>
        <v>7.5018587228211725E-2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115" t="s">
        <v>415</v>
      </c>
      <c r="C39" s="21">
        <v>2.8068469999999999</v>
      </c>
      <c r="D39" s="24">
        <v>2.7408070000000002</v>
      </c>
      <c r="E39" s="21">
        <v>-2.3528179483954692</v>
      </c>
      <c r="F39" s="21">
        <v>0.19727541257513456</v>
      </c>
      <c r="G39" s="21">
        <v>0.16239500000000001</v>
      </c>
      <c r="H39" s="24">
        <v>0.55269699999999999</v>
      </c>
      <c r="I39" s="21">
        <v>240.34114350811291</v>
      </c>
      <c r="J39" s="21">
        <v>0.47068393807777192</v>
      </c>
      <c r="K39" s="16"/>
      <c r="L39" s="20">
        <f t="shared" si="0"/>
        <v>-2.3528179483954652</v>
      </c>
      <c r="M39" s="20">
        <f t="shared" si="1"/>
        <v>0.19727541257513456</v>
      </c>
      <c r="N39" s="20">
        <f t="shared" si="2"/>
        <v>240.34114350811291</v>
      </c>
      <c r="O39" s="20">
        <f t="shared" si="3"/>
        <v>0.47068393807777192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72" t="s">
        <v>434</v>
      </c>
      <c r="C40" s="21">
        <v>1.2782720000000001</v>
      </c>
      <c r="D40" s="24">
        <v>0.69955699999999998</v>
      </c>
      <c r="E40" s="21">
        <v>-45.273228233114708</v>
      </c>
      <c r="F40" s="21">
        <v>5.0352102791193759E-2</v>
      </c>
      <c r="G40" s="21">
        <v>2.1357000000000001E-2</v>
      </c>
      <c r="H40" s="24">
        <v>0</v>
      </c>
      <c r="I40" s="21" t="s">
        <v>120</v>
      </c>
      <c r="J40" s="21">
        <v>0</v>
      </c>
      <c r="K40" s="16"/>
      <c r="L40" s="20">
        <f t="shared" si="0"/>
        <v>-45.273228233114708</v>
      </c>
      <c r="M40" s="20">
        <f t="shared" si="1"/>
        <v>5.0352102791193759E-2</v>
      </c>
      <c r="N40" s="20">
        <f t="shared" si="2"/>
        <v>-100</v>
      </c>
      <c r="O40" s="20">
        <f t="shared" si="3"/>
        <v>0</v>
      </c>
      <c r="P40" s="20" t="b">
        <f t="shared" si="4"/>
        <v>1</v>
      </c>
      <c r="Q40" s="20" t="b">
        <f t="shared" si="5"/>
        <v>1</v>
      </c>
      <c r="R40" s="20" t="e">
        <f t="shared" si="6"/>
        <v>#VALUE!</v>
      </c>
      <c r="S40" s="20" t="b">
        <f t="shared" si="7"/>
        <v>1</v>
      </c>
    </row>
    <row r="41" spans="1:19" x14ac:dyDescent="0.25">
      <c r="A41" s="14" t="s">
        <v>37</v>
      </c>
      <c r="B41" s="172" t="s">
        <v>416</v>
      </c>
      <c r="C41" s="21">
        <v>1.8395630000000001</v>
      </c>
      <c r="D41" s="24">
        <v>1.6466229999999999</v>
      </c>
      <c r="E41" s="21">
        <v>-10.488360550848219</v>
      </c>
      <c r="F41" s="21">
        <v>0.11851919222356984</v>
      </c>
      <c r="G41" s="21">
        <v>0.218808</v>
      </c>
      <c r="H41" s="24">
        <v>0.25691399999999998</v>
      </c>
      <c r="I41" s="21">
        <v>17.415268180322464</v>
      </c>
      <c r="J41" s="21">
        <v>0.21879129661878513</v>
      </c>
      <c r="K41" s="16"/>
      <c r="L41" s="20">
        <f t="shared" si="0"/>
        <v>-10.488360550848224</v>
      </c>
      <c r="M41" s="20">
        <f t="shared" si="1"/>
        <v>0.11851919222356984</v>
      </c>
      <c r="N41" s="20">
        <f t="shared" si="2"/>
        <v>17.415268180322464</v>
      </c>
      <c r="O41" s="20">
        <f t="shared" si="3"/>
        <v>0.21879129661878513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115" t="s">
        <v>417</v>
      </c>
      <c r="C42" s="21">
        <v>1.9717720000000001</v>
      </c>
      <c r="D42" s="24">
        <v>1.4540090000000001</v>
      </c>
      <c r="E42" s="21">
        <v>-26.258766226521114</v>
      </c>
      <c r="F42" s="21">
        <v>0.10465538995009821</v>
      </c>
      <c r="G42" s="21">
        <v>2.8820999999999999E-2</v>
      </c>
      <c r="H42" s="24">
        <v>0.120522</v>
      </c>
      <c r="I42" s="21">
        <v>318.17424794420737</v>
      </c>
      <c r="J42" s="21">
        <v>0.10263809932930562</v>
      </c>
      <c r="K42" s="16"/>
      <c r="L42" s="20">
        <f t="shared" si="0"/>
        <v>-26.258766226521118</v>
      </c>
      <c r="M42" s="20">
        <f t="shared" si="1"/>
        <v>0.10465538995009821</v>
      </c>
      <c r="N42" s="20">
        <f t="shared" si="2"/>
        <v>318.17424794420737</v>
      </c>
      <c r="O42" s="20">
        <f t="shared" si="3"/>
        <v>0.10263809932930562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5" t="s">
        <v>418</v>
      </c>
      <c r="C43" s="21">
        <v>24.357271999999998</v>
      </c>
      <c r="D43" s="24">
        <v>26.614107000000001</v>
      </c>
      <c r="E43" s="21">
        <v>9.2655491140387181</v>
      </c>
      <c r="F43" s="21">
        <v>1.9156069503411866</v>
      </c>
      <c r="G43" s="21">
        <v>1.9547779999999999</v>
      </c>
      <c r="H43" s="24">
        <v>2.3551929999999999</v>
      </c>
      <c r="I43" s="21">
        <v>20.483911728083704</v>
      </c>
      <c r="J43" s="21">
        <v>2.005712924392935</v>
      </c>
      <c r="K43" s="16"/>
      <c r="L43" s="20">
        <f t="shared" si="0"/>
        <v>9.2655491140387252</v>
      </c>
      <c r="M43" s="20">
        <f t="shared" si="1"/>
        <v>1.9156069503411866</v>
      </c>
      <c r="N43" s="20">
        <f t="shared" si="2"/>
        <v>20.483911728083701</v>
      </c>
      <c r="O43" s="20">
        <f t="shared" si="3"/>
        <v>2.005712924392935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5" t="s">
        <v>419</v>
      </c>
      <c r="C44" s="21">
        <v>1.4288730000000001</v>
      </c>
      <c r="D44" s="24">
        <v>1.4767619999999999</v>
      </c>
      <c r="E44" s="21">
        <v>3.3515224936015997</v>
      </c>
      <c r="F44" s="21">
        <v>0.10629308551287296</v>
      </c>
      <c r="G44" s="21">
        <v>0.33268900000000001</v>
      </c>
      <c r="H44" s="24">
        <v>0.24524299999999999</v>
      </c>
      <c r="I44" s="21">
        <v>-26.284608147549214</v>
      </c>
      <c r="J44" s="21">
        <v>0.20885212155305169</v>
      </c>
      <c r="K44" s="16"/>
      <c r="L44" s="20">
        <f t="shared" si="0"/>
        <v>3.3515224936015899</v>
      </c>
      <c r="M44" s="20">
        <f t="shared" si="1"/>
        <v>0.10629308551287296</v>
      </c>
      <c r="N44" s="20">
        <f t="shared" si="2"/>
        <v>-26.284608147549221</v>
      </c>
      <c r="O44" s="20">
        <f t="shared" si="3"/>
        <v>0.20885212155305169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115" t="s">
        <v>2</v>
      </c>
      <c r="C45" s="21">
        <v>41.737043780002637</v>
      </c>
      <c r="D45" s="24">
        <v>56.78197776001295</v>
      </c>
      <c r="E45" s="21">
        <v>36.046956414337018</v>
      </c>
      <c r="F45" s="21">
        <v>4.0870036049377676</v>
      </c>
      <c r="G45" s="21">
        <v>4.0896907499999955</v>
      </c>
      <c r="H45" s="24">
        <v>4.1006571200000081</v>
      </c>
      <c r="I45" s="21">
        <v>0.26814668077317361</v>
      </c>
      <c r="J45" s="21">
        <v>3.492172821542832</v>
      </c>
      <c r="K45" s="16"/>
      <c r="L45" s="20">
        <f t="shared" si="0"/>
        <v>36.046956414337025</v>
      </c>
      <c r="M45" s="20">
        <f t="shared" si="1"/>
        <v>4.0870036049377676</v>
      </c>
      <c r="N45" s="20">
        <f t="shared" si="2"/>
        <v>0.26814668077317755</v>
      </c>
      <c r="O45" s="20">
        <f t="shared" si="3"/>
        <v>3.492172821542832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ignoredErrors>
    <ignoredError sqref="R22:R25 R40" evalError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7" style="7" customWidth="1"/>
    <col min="14" max="14" width="10.85546875" style="7" customWidth="1"/>
    <col min="15" max="15" width="6" style="7" customWidth="1"/>
    <col min="16" max="19" width="12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20833.775570430036</v>
      </c>
      <c r="D13" s="29">
        <v>23609.768717529965</v>
      </c>
      <c r="E13" s="29">
        <v>13.324484262180381</v>
      </c>
      <c r="F13" s="116">
        <v>100</v>
      </c>
      <c r="G13" s="29">
        <v>1706.6782172599969</v>
      </c>
      <c r="H13" s="29">
        <v>2050.6131612999943</v>
      </c>
      <c r="I13" s="29">
        <v>20.152301738061151</v>
      </c>
      <c r="J13" s="116">
        <v>100</v>
      </c>
      <c r="K13" s="16"/>
      <c r="L13" s="20">
        <f>+((D13-C13)/C13)*100</f>
        <v>13.324484262180372</v>
      </c>
      <c r="M13" s="20">
        <f>+D13/$D$13*100</f>
        <v>100</v>
      </c>
      <c r="N13" s="20">
        <f>+((H13-G13)/G13)*100</f>
        <v>20.152301738061148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0" t="s">
        <v>28</v>
      </c>
      <c r="C14" s="113">
        <v>3793.6936449999998</v>
      </c>
      <c r="D14" s="29">
        <v>4656.1924159999999</v>
      </c>
      <c r="E14" s="113">
        <v>22.735066447359387</v>
      </c>
      <c r="F14" s="113">
        <v>19.72146560056234</v>
      </c>
      <c r="G14" s="113">
        <v>313.97527999999994</v>
      </c>
      <c r="H14" s="29">
        <v>371.18615</v>
      </c>
      <c r="I14" s="113">
        <v>18.221456797490564</v>
      </c>
      <c r="J14" s="113">
        <v>18.101227330691913</v>
      </c>
      <c r="K14" s="150"/>
      <c r="L14" s="20">
        <f t="shared" ref="L14:L45" si="0">+((D14-C14)/C14)*100</f>
        <v>22.73506644735938</v>
      </c>
      <c r="M14" s="20">
        <f t="shared" ref="M14:M45" si="1">+D14/$D$13*100</f>
        <v>19.72146560056234</v>
      </c>
      <c r="N14" s="20">
        <f t="shared" ref="N14:N45" si="2">+((H14-G14)/G14)*100</f>
        <v>18.221456797490575</v>
      </c>
      <c r="O14" s="20">
        <f t="shared" ref="O14:O45" si="3">+H14/$H$13*100</f>
        <v>18.101227330691913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s="151" customFormat="1" x14ac:dyDescent="0.25">
      <c r="A15" s="149"/>
      <c r="B15" s="10" t="s">
        <v>31</v>
      </c>
      <c r="C15" s="113">
        <v>310.10306600000001</v>
      </c>
      <c r="D15" s="29">
        <v>369.36771199999998</v>
      </c>
      <c r="E15" s="113">
        <v>19.111273798241001</v>
      </c>
      <c r="F15" s="113">
        <v>1.5644698447458698</v>
      </c>
      <c r="G15" s="113">
        <v>28.022047000000001</v>
      </c>
      <c r="H15" s="29">
        <v>30.947447999999998</v>
      </c>
      <c r="I15" s="113">
        <v>10.439640615833667</v>
      </c>
      <c r="J15" s="113">
        <v>1.5091802093175264</v>
      </c>
      <c r="K15" s="150"/>
      <c r="L15" s="20">
        <f t="shared" si="0"/>
        <v>19.11127379824099</v>
      </c>
      <c r="M15" s="20">
        <f t="shared" si="1"/>
        <v>1.5644698447458698</v>
      </c>
      <c r="N15" s="20">
        <f t="shared" si="2"/>
        <v>10.439640615833659</v>
      </c>
      <c r="O15" s="20">
        <f t="shared" si="3"/>
        <v>1.5091802093175264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61.075443</v>
      </c>
      <c r="D16" s="24">
        <v>53.246215999999997</v>
      </c>
      <c r="E16" s="21">
        <v>-12.818944268648202</v>
      </c>
      <c r="F16" s="21">
        <v>0.22552620755012026</v>
      </c>
      <c r="G16" s="21">
        <v>2.1391629999999999</v>
      </c>
      <c r="H16" s="24">
        <v>2.9378280000000001</v>
      </c>
      <c r="I16" s="21">
        <v>37.335397068853581</v>
      </c>
      <c r="J16" s="21">
        <v>0.14326583167629492</v>
      </c>
      <c r="K16" s="16"/>
      <c r="L16" s="20">
        <f t="shared" si="0"/>
        <v>-12.818944268648208</v>
      </c>
      <c r="M16" s="20">
        <f t="shared" si="1"/>
        <v>0.22552620755012026</v>
      </c>
      <c r="N16" s="20">
        <f t="shared" si="2"/>
        <v>37.335397068853574</v>
      </c>
      <c r="O16" s="20">
        <f t="shared" si="3"/>
        <v>0.14326583167629492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9" t="s">
        <v>397</v>
      </c>
      <c r="C17" s="21">
        <v>150.4212</v>
      </c>
      <c r="D17" s="24">
        <v>198.92309499999999</v>
      </c>
      <c r="E17" s="21">
        <v>32.244055359217974</v>
      </c>
      <c r="F17" s="21">
        <v>0.84254571647837451</v>
      </c>
      <c r="G17" s="21">
        <v>15.381517000000001</v>
      </c>
      <c r="H17" s="24">
        <v>17.506105999999999</v>
      </c>
      <c r="I17" s="21">
        <v>13.812610290649484</v>
      </c>
      <c r="J17" s="21">
        <v>0.85370104563758553</v>
      </c>
      <c r="K17" s="16"/>
      <c r="L17" s="20">
        <f t="shared" si="0"/>
        <v>32.244055359217974</v>
      </c>
      <c r="M17" s="20">
        <f t="shared" si="1"/>
        <v>0.84254571647837451</v>
      </c>
      <c r="N17" s="20">
        <f t="shared" si="2"/>
        <v>13.812610290649474</v>
      </c>
      <c r="O17" s="20">
        <f t="shared" si="3"/>
        <v>0.85370104563758553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9" t="s">
        <v>398</v>
      </c>
      <c r="C18" s="21">
        <v>98.606423000000007</v>
      </c>
      <c r="D18" s="24">
        <v>117.198401</v>
      </c>
      <c r="E18" s="21">
        <v>18.854733225643926</v>
      </c>
      <c r="F18" s="21">
        <v>0.49639792071737499</v>
      </c>
      <c r="G18" s="21">
        <v>10.501367</v>
      </c>
      <c r="H18" s="24">
        <v>10.503513999999999</v>
      </c>
      <c r="I18" s="21">
        <v>2.0444957308884959E-2</v>
      </c>
      <c r="J18" s="21">
        <v>0.51221333200364594</v>
      </c>
      <c r="K18" s="16"/>
      <c r="L18" s="20">
        <f t="shared" si="0"/>
        <v>18.854733225643926</v>
      </c>
      <c r="M18" s="20">
        <f t="shared" si="1"/>
        <v>0.49639792071737499</v>
      </c>
      <c r="N18" s="20">
        <f t="shared" si="2"/>
        <v>2.0444957308881889E-2</v>
      </c>
      <c r="O18" s="20">
        <f t="shared" si="3"/>
        <v>0.51221333200364594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3483.5905789999997</v>
      </c>
      <c r="D19" s="29">
        <v>4286.8247039999997</v>
      </c>
      <c r="E19" s="113">
        <v>23.057650053427814</v>
      </c>
      <c r="F19" s="113">
        <v>18.156995755816467</v>
      </c>
      <c r="G19" s="113">
        <v>285.95323299999995</v>
      </c>
      <c r="H19" s="29">
        <v>340.23870199999999</v>
      </c>
      <c r="I19" s="113">
        <v>18.984037505181849</v>
      </c>
      <c r="J19" s="113">
        <v>16.592047121374385</v>
      </c>
      <c r="K19" s="150"/>
      <c r="L19" s="20">
        <f t="shared" si="0"/>
        <v>23.057650053427821</v>
      </c>
      <c r="M19" s="20">
        <f t="shared" si="1"/>
        <v>18.156995755816467</v>
      </c>
      <c r="N19" s="20">
        <f t="shared" si="2"/>
        <v>18.984037505181849</v>
      </c>
      <c r="O19" s="20">
        <f t="shared" si="3"/>
        <v>16.592047121374385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199.63870299999999</v>
      </c>
      <c r="D20" s="24">
        <v>298.91601300000002</v>
      </c>
      <c r="E20" s="21">
        <v>49.728488769033952</v>
      </c>
      <c r="F20" s="21">
        <v>1.2660692130290059</v>
      </c>
      <c r="G20" s="21">
        <v>25.317316999999999</v>
      </c>
      <c r="H20" s="24">
        <v>27.638932</v>
      </c>
      <c r="I20" s="21">
        <v>9.1700672705563591</v>
      </c>
      <c r="J20" s="21">
        <v>1.3478374430445081</v>
      </c>
      <c r="K20" s="16"/>
      <c r="L20" s="20">
        <f t="shared" si="0"/>
        <v>49.728488769033945</v>
      </c>
      <c r="M20" s="20">
        <f t="shared" si="1"/>
        <v>1.2660692130290059</v>
      </c>
      <c r="N20" s="20">
        <f t="shared" si="2"/>
        <v>9.1700672705563608</v>
      </c>
      <c r="O20" s="20">
        <f t="shared" si="3"/>
        <v>1.3478374430445081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880.46405900000002</v>
      </c>
      <c r="D21" s="24">
        <v>1157.995766</v>
      </c>
      <c r="E21" s="21">
        <v>31.521071662506106</v>
      </c>
      <c r="F21" s="21">
        <v>4.9047315111570846</v>
      </c>
      <c r="G21" s="21">
        <v>72.013177999999996</v>
      </c>
      <c r="H21" s="24">
        <v>112.63505600000001</v>
      </c>
      <c r="I21" s="21">
        <v>56.408950595125809</v>
      </c>
      <c r="J21" s="21">
        <v>5.4927500771815279</v>
      </c>
      <c r="K21" s="16"/>
      <c r="L21" s="20">
        <f t="shared" si="0"/>
        <v>31.521071662506099</v>
      </c>
      <c r="M21" s="20">
        <f t="shared" si="1"/>
        <v>4.9047315111570846</v>
      </c>
      <c r="N21" s="20">
        <f t="shared" si="2"/>
        <v>56.408950595125816</v>
      </c>
      <c r="O21" s="20">
        <f t="shared" si="3"/>
        <v>5.4927500771815279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420</v>
      </c>
      <c r="C22" s="21">
        <v>0.58601599999999998</v>
      </c>
      <c r="D22" s="24">
        <v>0.60202299999999997</v>
      </c>
      <c r="E22" s="21">
        <v>2.7314953857915159</v>
      </c>
      <c r="F22" s="21">
        <v>2.5498894428093452E-3</v>
      </c>
      <c r="G22" s="21">
        <v>7.5164999999999996E-2</v>
      </c>
      <c r="H22" s="24">
        <v>5.321E-2</v>
      </c>
      <c r="I22" s="21">
        <v>-29.209073371915117</v>
      </c>
      <c r="J22" s="21">
        <v>2.5948336333834563E-3</v>
      </c>
      <c r="K22" s="16"/>
      <c r="L22" s="20">
        <f t="shared" si="0"/>
        <v>2.7314953857915132</v>
      </c>
      <c r="M22" s="20">
        <f t="shared" si="1"/>
        <v>2.5498894428093452E-3</v>
      </c>
      <c r="N22" s="20">
        <f t="shared" si="2"/>
        <v>-29.209073371915117</v>
      </c>
      <c r="O22" s="20">
        <f t="shared" si="3"/>
        <v>2.5948336333834563E-3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 t="s">
        <v>37</v>
      </c>
      <c r="B23" s="9" t="s">
        <v>401</v>
      </c>
      <c r="C23" s="21">
        <v>238.35417699999999</v>
      </c>
      <c r="D23" s="24">
        <v>246.81548699999999</v>
      </c>
      <c r="E23" s="21">
        <v>3.5498895410588815</v>
      </c>
      <c r="F23" s="21">
        <v>1.0453956154883572</v>
      </c>
      <c r="G23" s="21">
        <v>21.671658000000001</v>
      </c>
      <c r="H23" s="24">
        <v>20.50892</v>
      </c>
      <c r="I23" s="21">
        <v>-5.3652470890782844</v>
      </c>
      <c r="J23" s="21">
        <v>1.0001359782065522</v>
      </c>
      <c r="K23" s="16"/>
      <c r="L23" s="20">
        <f t="shared" si="0"/>
        <v>3.5498895410588913</v>
      </c>
      <c r="M23" s="20">
        <f t="shared" si="1"/>
        <v>1.0453956154883572</v>
      </c>
      <c r="N23" s="20">
        <f t="shared" si="2"/>
        <v>-5.3652470890782826</v>
      </c>
      <c r="O23" s="20">
        <f t="shared" si="3"/>
        <v>1.0001359782065522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402</v>
      </c>
      <c r="C24" s="21">
        <v>2102.3310139999999</v>
      </c>
      <c r="D24" s="24">
        <v>2531.013023</v>
      </c>
      <c r="E24" s="21">
        <v>20.390795081520885</v>
      </c>
      <c r="F24" s="21">
        <v>10.720194057304566</v>
      </c>
      <c r="G24" s="21">
        <v>162.699398</v>
      </c>
      <c r="H24" s="24">
        <v>176.941553</v>
      </c>
      <c r="I24" s="21">
        <v>8.7536617683121385</v>
      </c>
      <c r="J24" s="21">
        <v>8.6287143933001573</v>
      </c>
      <c r="K24" s="16"/>
      <c r="L24" s="20">
        <f t="shared" si="0"/>
        <v>20.390795081520885</v>
      </c>
      <c r="M24" s="20">
        <f t="shared" si="1"/>
        <v>10.720194057304566</v>
      </c>
      <c r="N24" s="20">
        <f t="shared" si="2"/>
        <v>8.7536617683121332</v>
      </c>
      <c r="O24" s="20">
        <f t="shared" si="3"/>
        <v>8.6287143933001573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403</v>
      </c>
      <c r="C25" s="21">
        <v>2.7867419999999998</v>
      </c>
      <c r="D25" s="24">
        <v>3.041328</v>
      </c>
      <c r="E25" s="21">
        <v>9.1356142764561721</v>
      </c>
      <c r="F25" s="21">
        <v>1.2881650965694769E-2</v>
      </c>
      <c r="G25" s="21">
        <v>0.58201899999999995</v>
      </c>
      <c r="H25" s="24">
        <v>0.21628</v>
      </c>
      <c r="I25" s="21">
        <v>-62.839701109413951</v>
      </c>
      <c r="J25" s="21">
        <v>1.0547089235635668E-2</v>
      </c>
      <c r="K25" s="16"/>
      <c r="L25" s="20">
        <f t="shared" si="0"/>
        <v>9.1356142764561703</v>
      </c>
      <c r="M25" s="20">
        <f t="shared" si="1"/>
        <v>1.2881650965694769E-2</v>
      </c>
      <c r="N25" s="20">
        <f t="shared" si="2"/>
        <v>-62.839701109413951</v>
      </c>
      <c r="O25" s="20">
        <f t="shared" si="3"/>
        <v>1.0547089235635668E-2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 t="s">
        <v>37</v>
      </c>
      <c r="B26" s="9" t="s">
        <v>404</v>
      </c>
      <c r="C26" s="21">
        <v>39.785257000000001</v>
      </c>
      <c r="D26" s="24">
        <v>34.702565</v>
      </c>
      <c r="E26" s="21">
        <v>-12.77531523800387</v>
      </c>
      <c r="F26" s="21">
        <v>0.14698392608240066</v>
      </c>
      <c r="G26" s="21">
        <v>2.4347370000000002</v>
      </c>
      <c r="H26" s="24">
        <v>1.244121</v>
      </c>
      <c r="I26" s="21">
        <v>-48.901216024564462</v>
      </c>
      <c r="J26" s="21">
        <v>6.0670682480711502E-2</v>
      </c>
      <c r="K26" s="16"/>
      <c r="L26" s="20">
        <f t="shared" si="0"/>
        <v>-12.77531523800387</v>
      </c>
      <c r="M26" s="20">
        <f t="shared" si="1"/>
        <v>0.14698392608240066</v>
      </c>
      <c r="N26" s="20">
        <f t="shared" si="2"/>
        <v>-48.901216024564462</v>
      </c>
      <c r="O26" s="20">
        <f t="shared" si="3"/>
        <v>6.0670682480711502E-2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 t="s">
        <v>37</v>
      </c>
      <c r="B27" s="9" t="s">
        <v>405</v>
      </c>
      <c r="C27" s="21">
        <v>19.644611000000001</v>
      </c>
      <c r="D27" s="24">
        <v>13.738498999999999</v>
      </c>
      <c r="E27" s="21">
        <v>-30.064794869188304</v>
      </c>
      <c r="F27" s="21">
        <v>5.818989234654947E-2</v>
      </c>
      <c r="G27" s="21">
        <v>1.159761</v>
      </c>
      <c r="H27" s="24">
        <v>1.0006299999999999</v>
      </c>
      <c r="I27" s="21">
        <v>-13.721016657742425</v>
      </c>
      <c r="J27" s="21">
        <v>4.8796624291909188E-2</v>
      </c>
      <c r="K27" s="16"/>
      <c r="L27" s="20">
        <f t="shared" si="0"/>
        <v>-30.064794869188304</v>
      </c>
      <c r="M27" s="20">
        <f t="shared" si="1"/>
        <v>5.818989234654947E-2</v>
      </c>
      <c r="N27" s="20">
        <f t="shared" si="2"/>
        <v>-13.721016657742425</v>
      </c>
      <c r="O27" s="20">
        <f t="shared" si="3"/>
        <v>4.8796624291909188E-2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 t="s">
        <v>5</v>
      </c>
      <c r="B28" s="115" t="s">
        <v>431</v>
      </c>
      <c r="C28" s="21">
        <v>206.20282800000001</v>
      </c>
      <c r="D28" s="24">
        <v>219.36921100000001</v>
      </c>
      <c r="E28" s="21">
        <v>6.3851612161206717</v>
      </c>
      <c r="F28" s="21">
        <v>0.92914595489925755</v>
      </c>
      <c r="G28" s="21">
        <v>13.595872</v>
      </c>
      <c r="H28" s="24">
        <v>17.629601000000001</v>
      </c>
      <c r="I28" s="21">
        <v>29.668777405377167</v>
      </c>
      <c r="J28" s="21">
        <v>0.85972339067713999</v>
      </c>
      <c r="K28" s="16"/>
      <c r="L28" s="20">
        <f t="shared" si="0"/>
        <v>6.3851612161206619</v>
      </c>
      <c r="M28" s="20">
        <f t="shared" si="1"/>
        <v>0.92914595489925755</v>
      </c>
      <c r="N28" s="20">
        <f t="shared" si="2"/>
        <v>29.668777405377167</v>
      </c>
      <c r="O28" s="20">
        <f t="shared" si="3"/>
        <v>0.85972339067713999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 t="s">
        <v>5</v>
      </c>
      <c r="B29" s="115" t="s">
        <v>432</v>
      </c>
      <c r="C29" s="21">
        <v>5150.1801180000002</v>
      </c>
      <c r="D29" s="24">
        <v>5307.0707320000001</v>
      </c>
      <c r="E29" s="21">
        <v>3.0463131464405269</v>
      </c>
      <c r="F29" s="21">
        <v>22.478283440614838</v>
      </c>
      <c r="G29" s="21">
        <v>439.53626000000003</v>
      </c>
      <c r="H29" s="24">
        <v>543.73684200000002</v>
      </c>
      <c r="I29" s="21">
        <v>23.706936488015806</v>
      </c>
      <c r="J29" s="21">
        <v>26.5158174277637</v>
      </c>
      <c r="K29" s="16"/>
      <c r="L29" s="20">
        <f t="shared" si="0"/>
        <v>3.0463131464405202</v>
      </c>
      <c r="M29" s="20">
        <f t="shared" si="1"/>
        <v>22.478283440614838</v>
      </c>
      <c r="N29" s="20">
        <f t="shared" si="2"/>
        <v>23.706936488015799</v>
      </c>
      <c r="O29" s="20">
        <f t="shared" si="3"/>
        <v>26.5158174277637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s="151" customFormat="1" x14ac:dyDescent="0.25">
      <c r="A30" s="149"/>
      <c r="B30" s="10" t="s">
        <v>29</v>
      </c>
      <c r="C30" s="113">
        <v>3624.8080260000002</v>
      </c>
      <c r="D30" s="29">
        <v>4204.9537919999993</v>
      </c>
      <c r="E30" s="113">
        <v>16.004868722391173</v>
      </c>
      <c r="F30" s="113">
        <v>17.810228648609645</v>
      </c>
      <c r="G30" s="113">
        <v>271.54636699999998</v>
      </c>
      <c r="H30" s="29">
        <v>392.55691000000007</v>
      </c>
      <c r="I30" s="113">
        <v>44.563491803224942</v>
      </c>
      <c r="J30" s="113">
        <v>19.14339171368319</v>
      </c>
      <c r="K30" s="150"/>
      <c r="L30" s="20">
        <f t="shared" si="0"/>
        <v>16.00486872239118</v>
      </c>
      <c r="M30" s="20">
        <f t="shared" si="1"/>
        <v>17.810228648609645</v>
      </c>
      <c r="N30" s="20">
        <f t="shared" si="2"/>
        <v>44.563491803224935</v>
      </c>
      <c r="O30" s="20">
        <f t="shared" si="3"/>
        <v>19.14339171368319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9" t="s">
        <v>406</v>
      </c>
      <c r="C31" s="21">
        <v>1073.303764</v>
      </c>
      <c r="D31" s="24">
        <v>1376.067577</v>
      </c>
      <c r="E31" s="21">
        <v>28.208585784853369</v>
      </c>
      <c r="F31" s="21">
        <v>5.8283822830432337</v>
      </c>
      <c r="G31" s="21">
        <v>80.389829000000006</v>
      </c>
      <c r="H31" s="24">
        <v>140.335127</v>
      </c>
      <c r="I31" s="21">
        <v>74.568261614289526</v>
      </c>
      <c r="J31" s="21">
        <v>6.8435690186945841</v>
      </c>
      <c r="K31" s="16"/>
      <c r="L31" s="20">
        <f t="shared" si="0"/>
        <v>28.208585784853359</v>
      </c>
      <c r="M31" s="20">
        <f t="shared" si="1"/>
        <v>5.8283822830432337</v>
      </c>
      <c r="N31" s="20">
        <f t="shared" si="2"/>
        <v>74.568261614289526</v>
      </c>
      <c r="O31" s="20">
        <f t="shared" si="3"/>
        <v>6.8435690186945841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408</v>
      </c>
      <c r="C32" s="21">
        <v>130.32996399999999</v>
      </c>
      <c r="D32" s="24">
        <v>133.714945</v>
      </c>
      <c r="E32" s="21">
        <v>2.5972392657148458</v>
      </c>
      <c r="F32" s="21">
        <v>0.56635431968767358</v>
      </c>
      <c r="G32" s="21">
        <v>10.394603</v>
      </c>
      <c r="H32" s="24">
        <v>19.876902000000001</v>
      </c>
      <c r="I32" s="21">
        <v>91.223291548508413</v>
      </c>
      <c r="J32" s="21">
        <v>0.9693150504992839</v>
      </c>
      <c r="K32" s="16"/>
      <c r="L32" s="20">
        <f t="shared" si="0"/>
        <v>2.5972392657148364</v>
      </c>
      <c r="M32" s="20">
        <f t="shared" si="1"/>
        <v>0.56635431968767358</v>
      </c>
      <c r="N32" s="20">
        <f t="shared" si="2"/>
        <v>91.223291548508399</v>
      </c>
      <c r="O32" s="20">
        <f t="shared" si="3"/>
        <v>0.9693150504992839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409</v>
      </c>
      <c r="C33" s="21">
        <v>69.136880000000005</v>
      </c>
      <c r="D33" s="24">
        <v>88.788760999999994</v>
      </c>
      <c r="E33" s="21">
        <v>28.424599143033348</v>
      </c>
      <c r="F33" s="21">
        <v>0.3760678982597378</v>
      </c>
      <c r="G33" s="21">
        <v>7.8326779999999996</v>
      </c>
      <c r="H33" s="24">
        <v>6.3722849999999998</v>
      </c>
      <c r="I33" s="21">
        <v>-18.644874715901761</v>
      </c>
      <c r="J33" s="21">
        <v>0.31075022438460626</v>
      </c>
      <c r="K33" s="16"/>
      <c r="L33" s="20">
        <f t="shared" si="0"/>
        <v>28.424599143033337</v>
      </c>
      <c r="M33" s="20">
        <f t="shared" si="1"/>
        <v>0.3760678982597378</v>
      </c>
      <c r="N33" s="20">
        <f t="shared" si="2"/>
        <v>-18.644874715901764</v>
      </c>
      <c r="O33" s="20">
        <f t="shared" si="3"/>
        <v>0.31075022438460626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410</v>
      </c>
      <c r="C34" s="21">
        <v>411.56017700000001</v>
      </c>
      <c r="D34" s="24">
        <v>454.41230899999999</v>
      </c>
      <c r="E34" s="21">
        <v>10.412118177313356</v>
      </c>
      <c r="F34" s="21">
        <v>1.9246792056145996</v>
      </c>
      <c r="G34" s="21">
        <v>43.091563999999998</v>
      </c>
      <c r="H34" s="24">
        <v>40.278506999999998</v>
      </c>
      <c r="I34" s="21">
        <v>-6.5280921342284142</v>
      </c>
      <c r="J34" s="21">
        <v>1.9642177159569814</v>
      </c>
      <c r="K34" s="16"/>
      <c r="L34" s="20">
        <f t="shared" si="0"/>
        <v>10.412118177313348</v>
      </c>
      <c r="M34" s="20">
        <f t="shared" si="1"/>
        <v>1.9246792056145996</v>
      </c>
      <c r="N34" s="20">
        <f t="shared" si="2"/>
        <v>-6.528092134228408</v>
      </c>
      <c r="O34" s="20">
        <f t="shared" si="3"/>
        <v>1.9642177159569814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411</v>
      </c>
      <c r="C35" s="21">
        <v>496.14448199999998</v>
      </c>
      <c r="D35" s="24">
        <v>688.50206700000001</v>
      </c>
      <c r="E35" s="21">
        <v>38.770477548110669</v>
      </c>
      <c r="F35" s="21">
        <v>2.9161745514635036</v>
      </c>
      <c r="G35" s="21">
        <v>23.945485000000001</v>
      </c>
      <c r="H35" s="24">
        <v>80.826594</v>
      </c>
      <c r="I35" s="21">
        <v>237.54419256907929</v>
      </c>
      <c r="J35" s="21">
        <v>3.941581743714142</v>
      </c>
      <c r="K35" s="16"/>
      <c r="L35" s="20">
        <f t="shared" si="0"/>
        <v>38.770477548110684</v>
      </c>
      <c r="M35" s="20">
        <f t="shared" si="1"/>
        <v>2.9161745514635036</v>
      </c>
      <c r="N35" s="20">
        <f t="shared" si="2"/>
        <v>237.54419256907929</v>
      </c>
      <c r="O35" s="20">
        <f t="shared" si="3"/>
        <v>3.941581743714142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412</v>
      </c>
      <c r="C36" s="21">
        <v>136.857192</v>
      </c>
      <c r="D36" s="24">
        <v>134.78386</v>
      </c>
      <c r="E36" s="21">
        <v>-1.5149602075716917</v>
      </c>
      <c r="F36" s="21">
        <v>0.57088174650319479</v>
      </c>
      <c r="G36" s="21">
        <v>7.1085310000000002</v>
      </c>
      <c r="H36" s="24">
        <v>6.8857799999999996</v>
      </c>
      <c r="I36" s="21">
        <v>-3.1335728858747358</v>
      </c>
      <c r="J36" s="21">
        <v>0.33579127111593937</v>
      </c>
      <c r="K36" s="16"/>
      <c r="L36" s="20">
        <f t="shared" si="0"/>
        <v>-1.5149602075716952</v>
      </c>
      <c r="M36" s="20">
        <f t="shared" si="1"/>
        <v>0.57088174650319479</v>
      </c>
      <c r="N36" s="20">
        <f t="shared" si="2"/>
        <v>-3.1335728858747407</v>
      </c>
      <c r="O36" s="20">
        <f t="shared" si="3"/>
        <v>0.33579127111593937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413</v>
      </c>
      <c r="C37" s="21">
        <v>383.85636</v>
      </c>
      <c r="D37" s="24">
        <v>420.88851</v>
      </c>
      <c r="E37" s="21">
        <v>9.6473977922366672</v>
      </c>
      <c r="F37" s="21">
        <v>1.7826879840948864</v>
      </c>
      <c r="G37" s="21">
        <v>33.359318999999999</v>
      </c>
      <c r="H37" s="24">
        <v>34.494950000000003</v>
      </c>
      <c r="I37" s="21">
        <v>3.4042391572801645</v>
      </c>
      <c r="J37" s="21">
        <v>1.6821773433918563</v>
      </c>
      <c r="K37" s="16"/>
      <c r="L37" s="20">
        <f t="shared" si="0"/>
        <v>9.6473977922366583</v>
      </c>
      <c r="M37" s="20">
        <f t="shared" si="1"/>
        <v>1.7826879840948864</v>
      </c>
      <c r="N37" s="20">
        <f t="shared" si="2"/>
        <v>3.4042391572801698</v>
      </c>
      <c r="O37" s="20">
        <f t="shared" si="3"/>
        <v>1.6821773433918563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9" t="s">
        <v>414</v>
      </c>
      <c r="C38" s="21">
        <v>164.30246600000001</v>
      </c>
      <c r="D38" s="24">
        <v>111.82323100000001</v>
      </c>
      <c r="E38" s="21">
        <v>-31.940625285563272</v>
      </c>
      <c r="F38" s="21">
        <v>0.4736312004487051</v>
      </c>
      <c r="G38" s="21">
        <v>7.5711259999999996</v>
      </c>
      <c r="H38" s="24">
        <v>8.3180350000000001</v>
      </c>
      <c r="I38" s="21">
        <v>9.8652300859872089</v>
      </c>
      <c r="J38" s="21">
        <v>0.40563647776096146</v>
      </c>
      <c r="K38" s="16"/>
      <c r="L38" s="20">
        <f t="shared" si="0"/>
        <v>-31.940625285563272</v>
      </c>
      <c r="M38" s="20">
        <f t="shared" si="1"/>
        <v>0.4736312004487051</v>
      </c>
      <c r="N38" s="20">
        <f t="shared" si="2"/>
        <v>9.8652300859872177</v>
      </c>
      <c r="O38" s="20">
        <f t="shared" si="3"/>
        <v>0.40563647776096146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9" t="s">
        <v>415</v>
      </c>
      <c r="C39" s="21">
        <v>295.319906</v>
      </c>
      <c r="D39" s="24">
        <v>335.77683400000001</v>
      </c>
      <c r="E39" s="21">
        <v>13.699356927196105</v>
      </c>
      <c r="F39" s="21">
        <v>1.4221945077788491</v>
      </c>
      <c r="G39" s="21">
        <v>15.367998</v>
      </c>
      <c r="H39" s="24">
        <v>17.722849</v>
      </c>
      <c r="I39" s="21">
        <v>15.32308242101541</v>
      </c>
      <c r="J39" s="21">
        <v>0.86427071348574247</v>
      </c>
      <c r="K39" s="16"/>
      <c r="L39" s="20">
        <f t="shared" si="0"/>
        <v>13.699356927196099</v>
      </c>
      <c r="M39" s="20">
        <f t="shared" si="1"/>
        <v>1.4221945077788491</v>
      </c>
      <c r="N39" s="20">
        <f t="shared" si="2"/>
        <v>15.32308242101541</v>
      </c>
      <c r="O39" s="20">
        <f t="shared" si="3"/>
        <v>0.86427071348574247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 t="s">
        <v>37</v>
      </c>
      <c r="B40" s="9" t="s">
        <v>425</v>
      </c>
      <c r="C40" s="21">
        <v>90.983087999999995</v>
      </c>
      <c r="D40" s="24">
        <v>96.33605</v>
      </c>
      <c r="E40" s="21">
        <v>5.8834692443061609</v>
      </c>
      <c r="F40" s="21">
        <v>0.408034704416531</v>
      </c>
      <c r="G40" s="21">
        <v>9.3951279999999997</v>
      </c>
      <c r="H40" s="24">
        <v>7.4171820000000004</v>
      </c>
      <c r="I40" s="21">
        <v>-21.052890391700885</v>
      </c>
      <c r="J40" s="21">
        <v>0.36170556885033589</v>
      </c>
      <c r="K40" s="16"/>
      <c r="L40" s="20">
        <f t="shared" si="0"/>
        <v>5.8834692443061565</v>
      </c>
      <c r="M40" s="20">
        <f t="shared" si="1"/>
        <v>0.408034704416531</v>
      </c>
      <c r="N40" s="20">
        <f t="shared" si="2"/>
        <v>-21.052890391700885</v>
      </c>
      <c r="O40" s="20">
        <f t="shared" si="3"/>
        <v>0.36170556885033589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 t="s">
        <v>37</v>
      </c>
      <c r="B41" s="9" t="s">
        <v>416</v>
      </c>
      <c r="C41" s="21">
        <v>373.01374700000002</v>
      </c>
      <c r="D41" s="24">
        <v>363.85964799999999</v>
      </c>
      <c r="E41" s="21">
        <v>-2.4540915914286754</v>
      </c>
      <c r="F41" s="21">
        <v>1.5411402472987321</v>
      </c>
      <c r="G41" s="21">
        <v>33.090105999999999</v>
      </c>
      <c r="H41" s="24">
        <v>30.028699</v>
      </c>
      <c r="I41" s="21">
        <v>-9.2517292026807034</v>
      </c>
      <c r="J41" s="21">
        <v>1.4643765858287572</v>
      </c>
      <c r="K41" s="16"/>
      <c r="L41" s="20">
        <f t="shared" si="0"/>
        <v>-2.4540915914286745</v>
      </c>
      <c r="M41" s="20">
        <f t="shared" si="1"/>
        <v>1.5411402472987321</v>
      </c>
      <c r="N41" s="20">
        <f t="shared" si="2"/>
        <v>-9.2517292026807016</v>
      </c>
      <c r="O41" s="20">
        <f t="shared" si="3"/>
        <v>1.4643765858287572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417</v>
      </c>
      <c r="C42" s="21">
        <v>301.05179700000002</v>
      </c>
      <c r="D42" s="24">
        <v>292.76454200000001</v>
      </c>
      <c r="E42" s="21">
        <v>-2.7527671592008529</v>
      </c>
      <c r="F42" s="21">
        <v>1.2400144427616773</v>
      </c>
      <c r="G42" s="21">
        <v>19.957349000000001</v>
      </c>
      <c r="H42" s="24">
        <v>23.477452</v>
      </c>
      <c r="I42" s="21">
        <v>17.638129192409259</v>
      </c>
      <c r="J42" s="21">
        <v>1.1448991181309094</v>
      </c>
      <c r="K42" s="16"/>
      <c r="L42" s="20">
        <f t="shared" si="0"/>
        <v>-2.752767159200852</v>
      </c>
      <c r="M42" s="20">
        <f t="shared" si="1"/>
        <v>1.2400144427616773</v>
      </c>
      <c r="N42" s="20">
        <f t="shared" si="2"/>
        <v>17.638129192409266</v>
      </c>
      <c r="O42" s="20">
        <f t="shared" si="3"/>
        <v>1.1448991181309094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418</v>
      </c>
      <c r="C43" s="21">
        <v>4609.3929760000001</v>
      </c>
      <c r="D43" s="24">
        <v>5473.1042029999999</v>
      </c>
      <c r="E43" s="21">
        <v>18.738068797716668</v>
      </c>
      <c r="F43" s="21">
        <v>23.181524005935252</v>
      </c>
      <c r="G43" s="21">
        <v>357.61164100000002</v>
      </c>
      <c r="H43" s="24">
        <v>418.37872299999998</v>
      </c>
      <c r="I43" s="21">
        <v>16.992478720791972</v>
      </c>
      <c r="J43" s="21">
        <v>20.402615710062406</v>
      </c>
      <c r="K43" s="16"/>
      <c r="L43" s="20">
        <f t="shared" si="0"/>
        <v>18.738068797716668</v>
      </c>
      <c r="M43" s="20">
        <f t="shared" si="1"/>
        <v>23.181524005935252</v>
      </c>
      <c r="N43" s="20">
        <f t="shared" si="2"/>
        <v>16.992478720791965</v>
      </c>
      <c r="O43" s="20">
        <f t="shared" si="3"/>
        <v>20.402615710062406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419</v>
      </c>
      <c r="C44" s="21">
        <v>539.53133000000003</v>
      </c>
      <c r="D44" s="24">
        <v>650.179755</v>
      </c>
      <c r="E44" s="21">
        <v>20.508248334716718</v>
      </c>
      <c r="F44" s="21">
        <v>2.7538590605389941</v>
      </c>
      <c r="G44" s="21">
        <v>53.951430999999999</v>
      </c>
      <c r="H44" s="24">
        <v>50.757962999999997</v>
      </c>
      <c r="I44" s="21">
        <v>-5.9191534697198396</v>
      </c>
      <c r="J44" s="21">
        <v>2.4752578378957533</v>
      </c>
      <c r="K44" s="16"/>
      <c r="L44" s="20">
        <f t="shared" si="0"/>
        <v>20.508248334716718</v>
      </c>
      <c r="M44" s="20">
        <f t="shared" si="1"/>
        <v>2.7538590605389941</v>
      </c>
      <c r="N44" s="20">
        <f t="shared" si="2"/>
        <v>-5.9191534697198351</v>
      </c>
      <c r="O44" s="20">
        <f t="shared" si="3"/>
        <v>2.4752578378957533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 t="s">
        <v>2</v>
      </c>
      <c r="C45" s="21">
        <v>2608.9148504300365</v>
      </c>
      <c r="D45" s="24">
        <v>2806.1340665299667</v>
      </c>
      <c r="E45" s="21">
        <v>7.5594347614458046</v>
      </c>
      <c r="F45" s="21">
        <v>11.885478846078007</v>
      </c>
      <c r="G45" s="21">
        <v>236.50401725999689</v>
      </c>
      <c r="H45" s="24">
        <v>232.88952029999425</v>
      </c>
      <c r="I45" s="21">
        <v>-1.528302564107864</v>
      </c>
      <c r="J45" s="21">
        <v>11.357067471094988</v>
      </c>
      <c r="K45" s="16"/>
      <c r="L45" s="20">
        <f t="shared" si="0"/>
        <v>7.5594347614458144</v>
      </c>
      <c r="M45" s="20">
        <f t="shared" si="1"/>
        <v>11.885478846078007</v>
      </c>
      <c r="N45" s="20">
        <f t="shared" si="2"/>
        <v>-1.5283025641078651</v>
      </c>
      <c r="O45" s="20">
        <f t="shared" si="3"/>
        <v>11.357067471094988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8.28515625" style="7" customWidth="1"/>
    <col min="14" max="14" width="10.85546875" style="7" customWidth="1"/>
    <col min="15" max="15" width="9" style="7" customWidth="1"/>
    <col min="16" max="19" width="14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4795.117186739918</v>
      </c>
      <c r="D13" s="29">
        <v>4997.4797767499549</v>
      </c>
      <c r="E13" s="29">
        <v>4.2201802819258782</v>
      </c>
      <c r="F13" s="116">
        <v>100</v>
      </c>
      <c r="G13" s="29">
        <v>420.76971254000034</v>
      </c>
      <c r="H13" s="29">
        <v>496.94316389000215</v>
      </c>
      <c r="I13" s="29">
        <v>18.103358934790336</v>
      </c>
      <c r="J13" s="116">
        <v>100</v>
      </c>
      <c r="K13" s="16"/>
      <c r="L13" s="20">
        <f>+((D13-C13)/C13)*100</f>
        <v>4.2201802819258782</v>
      </c>
      <c r="M13" s="20">
        <f>+D13/$D$13*100</f>
        <v>100</v>
      </c>
      <c r="N13" s="20">
        <f>+((H13-G13)/G13)*100</f>
        <v>18.103358934790347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0" t="s">
        <v>28</v>
      </c>
      <c r="C14" s="113">
        <v>1007.4144170000001</v>
      </c>
      <c r="D14" s="29">
        <v>1159.9883650000002</v>
      </c>
      <c r="E14" s="113">
        <v>15.145102693125345</v>
      </c>
      <c r="F14" s="113">
        <v>23.211466915717732</v>
      </c>
      <c r="G14" s="113">
        <v>89.22240699999999</v>
      </c>
      <c r="H14" s="29">
        <v>105.881422</v>
      </c>
      <c r="I14" s="113">
        <v>18.671335553635092</v>
      </c>
      <c r="J14" s="113">
        <v>21.306545636159861</v>
      </c>
      <c r="K14" s="150"/>
      <c r="L14" s="20">
        <f t="shared" ref="L14:L45" si="0">+((D14-C14)/C14)*100</f>
        <v>15.145102693125354</v>
      </c>
      <c r="M14" s="20">
        <f t="shared" ref="M14:M45" si="1">+D14/$D$13*100</f>
        <v>23.211466915717732</v>
      </c>
      <c r="N14" s="20">
        <f t="shared" ref="N14:N45" si="2">+((H14-G14)/G14)*100</f>
        <v>18.671335553635103</v>
      </c>
      <c r="O14" s="20">
        <f t="shared" ref="O14:O45" si="3">+H14/$H$13*100</f>
        <v>21.306545636159861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s="151" customFormat="1" x14ac:dyDescent="0.25">
      <c r="A15" s="149"/>
      <c r="B15" s="10" t="s">
        <v>31</v>
      </c>
      <c r="C15" s="113">
        <v>174.38396200000003</v>
      </c>
      <c r="D15" s="29">
        <v>197.73398599999999</v>
      </c>
      <c r="E15" s="113">
        <v>13.390006587876456</v>
      </c>
      <c r="F15" s="113">
        <v>3.9566740603919697</v>
      </c>
      <c r="G15" s="113">
        <v>16.129186999999998</v>
      </c>
      <c r="H15" s="29">
        <v>16.429596</v>
      </c>
      <c r="I15" s="113">
        <v>1.8625179310029827</v>
      </c>
      <c r="J15" s="113">
        <v>3.3061318061790814</v>
      </c>
      <c r="K15" s="150"/>
      <c r="L15" s="20">
        <f t="shared" si="0"/>
        <v>13.390006587876446</v>
      </c>
      <c r="M15" s="20">
        <f t="shared" si="1"/>
        <v>3.9566740603919697</v>
      </c>
      <c r="N15" s="20">
        <f t="shared" si="2"/>
        <v>1.862517931002982</v>
      </c>
      <c r="O15" s="20">
        <f t="shared" si="3"/>
        <v>3.3061318061790814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60.836665000000004</v>
      </c>
      <c r="D16" s="24">
        <v>51.475167999999996</v>
      </c>
      <c r="E16" s="21">
        <v>-15.387919439699738</v>
      </c>
      <c r="F16" s="21">
        <v>1.0300225373493395</v>
      </c>
      <c r="G16" s="21">
        <v>2.1321850000000002</v>
      </c>
      <c r="H16" s="24">
        <v>2.932226</v>
      </c>
      <c r="I16" s="21">
        <v>37.522119328294679</v>
      </c>
      <c r="J16" s="21">
        <v>0.59005258811630312</v>
      </c>
      <c r="K16" s="16"/>
      <c r="L16" s="20">
        <f t="shared" si="0"/>
        <v>-15.387919439699738</v>
      </c>
      <c r="M16" s="20">
        <f t="shared" si="1"/>
        <v>1.0300225373493395</v>
      </c>
      <c r="N16" s="20">
        <f t="shared" si="2"/>
        <v>37.522119328294664</v>
      </c>
      <c r="O16" s="20">
        <f t="shared" si="3"/>
        <v>0.59005258811630312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9" t="s">
        <v>397</v>
      </c>
      <c r="C17" s="21">
        <v>69.815076000000005</v>
      </c>
      <c r="D17" s="24">
        <v>98.451843999999994</v>
      </c>
      <c r="E17" s="21">
        <v>41.018028828042794</v>
      </c>
      <c r="F17" s="21">
        <v>1.9700298630128095</v>
      </c>
      <c r="G17" s="21">
        <v>8.0533719999999995</v>
      </c>
      <c r="H17" s="24">
        <v>7.9142590000000004</v>
      </c>
      <c r="I17" s="21">
        <v>-1.7273882294273624</v>
      </c>
      <c r="J17" s="21">
        <v>1.5925883632341935</v>
      </c>
      <c r="K17" s="16"/>
      <c r="L17" s="20">
        <f t="shared" si="0"/>
        <v>41.018028828042794</v>
      </c>
      <c r="M17" s="20">
        <f t="shared" si="1"/>
        <v>1.9700298630128095</v>
      </c>
      <c r="N17" s="20">
        <f t="shared" si="2"/>
        <v>-1.7273882294273648</v>
      </c>
      <c r="O17" s="20">
        <f t="shared" si="3"/>
        <v>1.5925883632341935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9" t="s">
        <v>398</v>
      </c>
      <c r="C18" s="21">
        <v>43.732221000000003</v>
      </c>
      <c r="D18" s="24">
        <v>47.806973999999997</v>
      </c>
      <c r="E18" s="21">
        <v>9.317507564959925</v>
      </c>
      <c r="F18" s="21">
        <v>0.95662166002982074</v>
      </c>
      <c r="G18" s="21">
        <v>5.9436299999999997</v>
      </c>
      <c r="H18" s="24">
        <v>5.5831109999999997</v>
      </c>
      <c r="I18" s="21">
        <v>-6.0656366563867525</v>
      </c>
      <c r="J18" s="21">
        <v>1.1234908548285847</v>
      </c>
      <c r="K18" s="16"/>
      <c r="L18" s="20">
        <f t="shared" si="0"/>
        <v>9.3175075649599268</v>
      </c>
      <c r="M18" s="20">
        <f t="shared" si="1"/>
        <v>0.95662166002982074</v>
      </c>
      <c r="N18" s="20">
        <f t="shared" si="2"/>
        <v>-6.0656366563867543</v>
      </c>
      <c r="O18" s="20">
        <f t="shared" si="3"/>
        <v>1.1234908548285847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833.03045500000007</v>
      </c>
      <c r="D19" s="29">
        <v>962.25437900000009</v>
      </c>
      <c r="E19" s="113">
        <v>15.512508963432792</v>
      </c>
      <c r="F19" s="113">
        <v>19.254792855325761</v>
      </c>
      <c r="G19" s="113">
        <v>73.093219999999988</v>
      </c>
      <c r="H19" s="29">
        <v>89.451825999999997</v>
      </c>
      <c r="I19" s="113">
        <v>22.380469761764509</v>
      </c>
      <c r="J19" s="113">
        <v>18.000413829980779</v>
      </c>
      <c r="K19" s="150"/>
      <c r="L19" s="20">
        <f t="shared" si="0"/>
        <v>15.512508963432795</v>
      </c>
      <c r="M19" s="20">
        <f t="shared" si="1"/>
        <v>19.254792855325761</v>
      </c>
      <c r="N19" s="20">
        <f t="shared" si="2"/>
        <v>22.380469761764513</v>
      </c>
      <c r="O19" s="20">
        <f t="shared" si="3"/>
        <v>18.000413829980779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34.998888999999998</v>
      </c>
      <c r="D20" s="24">
        <v>39.425421</v>
      </c>
      <c r="E20" s="21">
        <v>12.64763575780934</v>
      </c>
      <c r="F20" s="21">
        <v>0.78890606388085871</v>
      </c>
      <c r="G20" s="21">
        <v>2.6870020000000001</v>
      </c>
      <c r="H20" s="24">
        <v>3.4548220000000001</v>
      </c>
      <c r="I20" s="21">
        <v>28.575341588878601</v>
      </c>
      <c r="J20" s="21">
        <v>0.69521471488935127</v>
      </c>
      <c r="K20" s="16"/>
      <c r="L20" s="20">
        <f t="shared" si="0"/>
        <v>12.647635757809347</v>
      </c>
      <c r="M20" s="20">
        <f t="shared" si="1"/>
        <v>0.78890606388085871</v>
      </c>
      <c r="N20" s="20">
        <f t="shared" si="2"/>
        <v>28.575341588878604</v>
      </c>
      <c r="O20" s="20">
        <f t="shared" si="3"/>
        <v>0.69521471488935127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277.97841899999997</v>
      </c>
      <c r="D21" s="24">
        <v>291.28172899999998</v>
      </c>
      <c r="E21" s="21">
        <v>4.7857348235367914</v>
      </c>
      <c r="F21" s="21">
        <v>5.828572440755952</v>
      </c>
      <c r="G21" s="21">
        <v>17.925939</v>
      </c>
      <c r="H21" s="24">
        <v>25.197348999999999</v>
      </c>
      <c r="I21" s="21">
        <v>40.563621241821693</v>
      </c>
      <c r="J21" s="21">
        <v>5.0704689853782563</v>
      </c>
      <c r="K21" s="16"/>
      <c r="L21" s="20">
        <f t="shared" si="0"/>
        <v>4.7857348235367914</v>
      </c>
      <c r="M21" s="20">
        <f t="shared" si="1"/>
        <v>5.828572440755952</v>
      </c>
      <c r="N21" s="20">
        <f t="shared" si="2"/>
        <v>40.563621241821693</v>
      </c>
      <c r="O21" s="20">
        <f t="shared" si="3"/>
        <v>5.0704689853782563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420</v>
      </c>
      <c r="C22" s="21">
        <v>0.58577900000000005</v>
      </c>
      <c r="D22" s="24">
        <v>0.59966900000000001</v>
      </c>
      <c r="E22" s="21">
        <v>2.3712014257936787</v>
      </c>
      <c r="F22" s="21">
        <v>1.1999428247611375E-2</v>
      </c>
      <c r="G22" s="21">
        <v>7.5164999999999996E-2</v>
      </c>
      <c r="H22" s="24">
        <v>5.2998000000000003E-2</v>
      </c>
      <c r="I22" s="21">
        <v>-29.491119537018552</v>
      </c>
      <c r="J22" s="21">
        <v>1.0664801098205882E-2</v>
      </c>
      <c r="K22" s="16"/>
      <c r="L22" s="20">
        <f t="shared" si="0"/>
        <v>2.3712014257936795</v>
      </c>
      <c r="M22" s="20">
        <f t="shared" si="1"/>
        <v>1.1999428247611375E-2</v>
      </c>
      <c r="N22" s="20">
        <f t="shared" si="2"/>
        <v>-29.491119537018552</v>
      </c>
      <c r="O22" s="20">
        <f t="shared" si="3"/>
        <v>1.0664801098205882E-2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 t="s">
        <v>37</v>
      </c>
      <c r="B23" s="9" t="s">
        <v>401</v>
      </c>
      <c r="C23" s="21">
        <v>183.86932200000001</v>
      </c>
      <c r="D23" s="24">
        <v>175.36753400000001</v>
      </c>
      <c r="E23" s="21">
        <v>-4.6238208242264651</v>
      </c>
      <c r="F23" s="21">
        <v>3.5091194328763842</v>
      </c>
      <c r="G23" s="21">
        <v>16.698519999999998</v>
      </c>
      <c r="H23" s="24">
        <v>14.692955</v>
      </c>
      <c r="I23" s="21">
        <v>-12.01043565537544</v>
      </c>
      <c r="J23" s="21">
        <v>2.956667093473142</v>
      </c>
      <c r="K23" s="16"/>
      <c r="L23" s="20">
        <f t="shared" si="0"/>
        <v>-4.6238208242264598</v>
      </c>
      <c r="M23" s="20">
        <f t="shared" si="1"/>
        <v>3.5091194328763842</v>
      </c>
      <c r="N23" s="20">
        <f t="shared" si="2"/>
        <v>-12.010435655375442</v>
      </c>
      <c r="O23" s="20">
        <f t="shared" si="3"/>
        <v>2.956667093473142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402</v>
      </c>
      <c r="C24" s="21">
        <v>294.66565000000003</v>
      </c>
      <c r="D24" s="24">
        <v>419.30454500000002</v>
      </c>
      <c r="E24" s="21">
        <v>42.298413473032916</v>
      </c>
      <c r="F24" s="21">
        <v>8.3903199959058004</v>
      </c>
      <c r="G24" s="21">
        <v>32.968176</v>
      </c>
      <c r="H24" s="24">
        <v>44.794077000000001</v>
      </c>
      <c r="I24" s="21">
        <v>35.870655992615433</v>
      </c>
      <c r="J24" s="21">
        <v>9.0139235741484356</v>
      </c>
      <c r="K24" s="16"/>
      <c r="L24" s="20">
        <f t="shared" si="0"/>
        <v>42.298413473032902</v>
      </c>
      <c r="M24" s="20">
        <f t="shared" si="1"/>
        <v>8.3903199959058004</v>
      </c>
      <c r="N24" s="20">
        <f t="shared" si="2"/>
        <v>35.870655992615433</v>
      </c>
      <c r="O24" s="20">
        <f t="shared" si="3"/>
        <v>9.0139235741484356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403</v>
      </c>
      <c r="C25" s="21">
        <v>0.15292500000000001</v>
      </c>
      <c r="D25" s="24">
        <v>0.365369</v>
      </c>
      <c r="E25" s="21">
        <v>138.92038581003757</v>
      </c>
      <c r="F25" s="21">
        <v>7.3110651032511614E-3</v>
      </c>
      <c r="G25" s="21">
        <v>7.3400000000000002E-3</v>
      </c>
      <c r="H25" s="24">
        <v>8.9800000000000004E-4</v>
      </c>
      <c r="I25" s="21">
        <v>-87.765667574931882</v>
      </c>
      <c r="J25" s="21">
        <v>1.8070476973072345E-4</v>
      </c>
      <c r="K25" s="16"/>
      <c r="L25" s="20">
        <f t="shared" si="0"/>
        <v>138.92038581003757</v>
      </c>
      <c r="M25" s="20">
        <f t="shared" si="1"/>
        <v>7.3110651032511614E-3</v>
      </c>
      <c r="N25" s="20">
        <f t="shared" si="2"/>
        <v>-87.765667574931868</v>
      </c>
      <c r="O25" s="20">
        <f t="shared" si="3"/>
        <v>1.8070476973072345E-4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 t="s">
        <v>37</v>
      </c>
      <c r="B26" s="9" t="s">
        <v>404</v>
      </c>
      <c r="C26" s="21">
        <v>28.756658000000002</v>
      </c>
      <c r="D26" s="24">
        <v>29.893996999999999</v>
      </c>
      <c r="E26" s="21">
        <v>3.9550458193020832</v>
      </c>
      <c r="F26" s="21">
        <v>0.5981814501596876</v>
      </c>
      <c r="G26" s="21">
        <v>2.14438</v>
      </c>
      <c r="H26" s="24">
        <v>1.02935</v>
      </c>
      <c r="I26" s="21">
        <v>-51.997780244173143</v>
      </c>
      <c r="J26" s="21">
        <v>0.20713636383331868</v>
      </c>
      <c r="K26" s="16"/>
      <c r="L26" s="20">
        <f t="shared" si="0"/>
        <v>3.9550458193020797</v>
      </c>
      <c r="M26" s="20">
        <f t="shared" si="1"/>
        <v>0.5981814501596876</v>
      </c>
      <c r="N26" s="20">
        <f t="shared" si="2"/>
        <v>-51.997780244173143</v>
      </c>
      <c r="O26" s="20">
        <f t="shared" si="3"/>
        <v>0.20713636383331868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 t="s">
        <v>37</v>
      </c>
      <c r="B27" s="9" t="s">
        <v>405</v>
      </c>
      <c r="C27" s="21">
        <v>12.022812999999999</v>
      </c>
      <c r="D27" s="24">
        <v>6.0161150000000001</v>
      </c>
      <c r="E27" s="21">
        <v>-49.960836952217413</v>
      </c>
      <c r="F27" s="21">
        <v>0.12038297839621276</v>
      </c>
      <c r="G27" s="21">
        <v>0.58669800000000005</v>
      </c>
      <c r="H27" s="24">
        <v>0.229377</v>
      </c>
      <c r="I27" s="21">
        <v>-60.903735823200357</v>
      </c>
      <c r="J27" s="21">
        <v>4.6157592390338696E-2</v>
      </c>
      <c r="K27" s="16"/>
      <c r="L27" s="20">
        <f t="shared" si="0"/>
        <v>-49.96083695221742</v>
      </c>
      <c r="M27" s="20">
        <f t="shared" si="1"/>
        <v>0.12038297839621276</v>
      </c>
      <c r="N27" s="20">
        <f t="shared" si="2"/>
        <v>-60.903735823200357</v>
      </c>
      <c r="O27" s="20">
        <f t="shared" si="3"/>
        <v>4.6157592390338696E-2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135</v>
      </c>
      <c r="C28" s="21">
        <v>39.750419999999998</v>
      </c>
      <c r="D28" s="24">
        <v>43.606889000000002</v>
      </c>
      <c r="E28" s="21">
        <v>9.7017062964366296</v>
      </c>
      <c r="F28" s="21">
        <v>0.872577598070025</v>
      </c>
      <c r="G28" s="21">
        <v>3.8804919999999998</v>
      </c>
      <c r="H28" s="24">
        <v>4.3258320000000001</v>
      </c>
      <c r="I28" s="21">
        <v>11.47637979926257</v>
      </c>
      <c r="J28" s="21">
        <v>0.87048828001536172</v>
      </c>
      <c r="K28" s="16"/>
      <c r="L28" s="20">
        <f t="shared" si="0"/>
        <v>9.7017062964366261</v>
      </c>
      <c r="M28" s="20">
        <f t="shared" si="1"/>
        <v>0.872577598070025</v>
      </c>
      <c r="N28" s="20">
        <f t="shared" si="2"/>
        <v>11.476379799262576</v>
      </c>
      <c r="O28" s="20">
        <f t="shared" si="3"/>
        <v>0.87048828001536172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136</v>
      </c>
      <c r="C29" s="21">
        <v>2553.2447109999998</v>
      </c>
      <c r="D29" s="24">
        <v>2521.291232</v>
      </c>
      <c r="E29" s="21">
        <v>-1.2514851734475863</v>
      </c>
      <c r="F29" s="21">
        <v>50.451254324828675</v>
      </c>
      <c r="G29" s="21">
        <v>223.56773200000001</v>
      </c>
      <c r="H29" s="24">
        <v>286.08494999999999</v>
      </c>
      <c r="I29" s="21">
        <v>27.963435259968538</v>
      </c>
      <c r="J29" s="21">
        <v>57.56894767614201</v>
      </c>
      <c r="K29" s="16"/>
      <c r="L29" s="20">
        <f t="shared" si="0"/>
        <v>-1.2514851734475909</v>
      </c>
      <c r="M29" s="20">
        <f t="shared" si="1"/>
        <v>50.451254324828675</v>
      </c>
      <c r="N29" s="20">
        <f t="shared" si="2"/>
        <v>27.963435259968545</v>
      </c>
      <c r="O29" s="20">
        <f t="shared" si="3"/>
        <v>57.56894767614201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s="151" customFormat="1" x14ac:dyDescent="0.25">
      <c r="A30" s="149"/>
      <c r="B30" s="10" t="s">
        <v>29</v>
      </c>
      <c r="C30" s="113">
        <v>577.06049600000006</v>
      </c>
      <c r="D30" s="29">
        <v>570.21954400000004</v>
      </c>
      <c r="E30" s="113">
        <v>-1.1854826395879314</v>
      </c>
      <c r="F30" s="113">
        <v>11.410142101081894</v>
      </c>
      <c r="G30" s="113">
        <v>30.699787000000004</v>
      </c>
      <c r="H30" s="29">
        <v>34.908229000000006</v>
      </c>
      <c r="I30" s="113">
        <v>13.708375240518777</v>
      </c>
      <c r="J30" s="113">
        <v>7.0245918520627653</v>
      </c>
      <c r="K30" s="150"/>
      <c r="L30" s="20">
        <f t="shared" si="0"/>
        <v>-1.1854826395879325</v>
      </c>
      <c r="M30" s="20">
        <f t="shared" si="1"/>
        <v>11.410142101081894</v>
      </c>
      <c r="N30" s="20">
        <f t="shared" si="2"/>
        <v>13.708375240518771</v>
      </c>
      <c r="O30" s="20">
        <f t="shared" si="3"/>
        <v>7.0245918520627653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9" t="s">
        <v>406</v>
      </c>
      <c r="C31" s="21">
        <v>104.04257200000001</v>
      </c>
      <c r="D31" s="24">
        <v>120.111985</v>
      </c>
      <c r="E31" s="21">
        <v>15.445036287645797</v>
      </c>
      <c r="F31" s="21">
        <v>2.4034511466920483</v>
      </c>
      <c r="G31" s="21">
        <v>6.95282</v>
      </c>
      <c r="H31" s="24">
        <v>10.268072</v>
      </c>
      <c r="I31" s="21">
        <v>47.682120348290333</v>
      </c>
      <c r="J31" s="21">
        <v>2.0662467553880721</v>
      </c>
      <c r="K31" s="16"/>
      <c r="L31" s="20">
        <f t="shared" si="0"/>
        <v>15.445036287645788</v>
      </c>
      <c r="M31" s="20">
        <f t="shared" si="1"/>
        <v>2.4034511466920483</v>
      </c>
      <c r="N31" s="20">
        <f t="shared" si="2"/>
        <v>47.682120348290333</v>
      </c>
      <c r="O31" s="20">
        <f t="shared" si="3"/>
        <v>2.0662467553880721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407</v>
      </c>
      <c r="C32" s="21">
        <v>9.2767940000000007</v>
      </c>
      <c r="D32" s="24">
        <v>10.908628999999999</v>
      </c>
      <c r="E32" s="21">
        <v>17.590505944187164</v>
      </c>
      <c r="F32" s="21">
        <v>0.21828260417882636</v>
      </c>
      <c r="G32" s="21">
        <v>0.67033200000000004</v>
      </c>
      <c r="H32" s="24">
        <v>0.73938000000000004</v>
      </c>
      <c r="I32" s="21">
        <v>10.300567479994992</v>
      </c>
      <c r="J32" s="21">
        <v>0.14878562655178429</v>
      </c>
      <c r="K32" s="16"/>
      <c r="L32" s="20">
        <f t="shared" si="0"/>
        <v>17.590505944187171</v>
      </c>
      <c r="M32" s="20">
        <f t="shared" si="1"/>
        <v>0.21828260417882636</v>
      </c>
      <c r="N32" s="20">
        <f t="shared" si="2"/>
        <v>10.300567479994987</v>
      </c>
      <c r="O32" s="20">
        <f t="shared" si="3"/>
        <v>0.14878562655178429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408</v>
      </c>
      <c r="C33" s="21">
        <v>13.326782</v>
      </c>
      <c r="D33" s="24">
        <v>14.225020000000001</v>
      </c>
      <c r="E33" s="21">
        <v>6.740096746536417</v>
      </c>
      <c r="F33" s="21">
        <v>0.28464387322145512</v>
      </c>
      <c r="G33" s="21">
        <v>1.173036</v>
      </c>
      <c r="H33" s="24">
        <v>1.037936</v>
      </c>
      <c r="I33" s="21">
        <v>-11.517123089146452</v>
      </c>
      <c r="J33" s="21">
        <v>0.20886412680983091</v>
      </c>
      <c r="K33" s="16"/>
      <c r="L33" s="20">
        <f t="shared" si="0"/>
        <v>6.7400967465364188</v>
      </c>
      <c r="M33" s="20">
        <f t="shared" si="1"/>
        <v>0.28464387322145512</v>
      </c>
      <c r="N33" s="20">
        <f t="shared" si="2"/>
        <v>-11.517123089146454</v>
      </c>
      <c r="O33" s="20">
        <f t="shared" si="3"/>
        <v>0.20886412680983091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410</v>
      </c>
      <c r="C34" s="21">
        <v>63.639713</v>
      </c>
      <c r="D34" s="24">
        <v>81.688034000000002</v>
      </c>
      <c r="E34" s="21">
        <v>28.360154609748168</v>
      </c>
      <c r="F34" s="21">
        <v>1.634584583614358</v>
      </c>
      <c r="G34" s="21">
        <v>5.7019510000000002</v>
      </c>
      <c r="H34" s="24">
        <v>4.4026550000000002</v>
      </c>
      <c r="I34" s="21">
        <v>-22.786867161783743</v>
      </c>
      <c r="J34" s="21">
        <v>0.88594739195859484</v>
      </c>
      <c r="K34" s="16"/>
      <c r="L34" s="20">
        <f t="shared" si="0"/>
        <v>28.360154609748161</v>
      </c>
      <c r="M34" s="20">
        <f t="shared" si="1"/>
        <v>1.634584583614358</v>
      </c>
      <c r="N34" s="20">
        <f t="shared" si="2"/>
        <v>-22.786867161783746</v>
      </c>
      <c r="O34" s="20">
        <f t="shared" si="3"/>
        <v>0.88594739195859484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430</v>
      </c>
      <c r="C35" s="21">
        <v>19.518991</v>
      </c>
      <c r="D35" s="24">
        <v>26.175134</v>
      </c>
      <c r="E35" s="21">
        <v>34.100855930514044</v>
      </c>
      <c r="F35" s="21">
        <v>0.52376668179381114</v>
      </c>
      <c r="G35" s="21">
        <v>0.93703199999999998</v>
      </c>
      <c r="H35" s="24">
        <v>1.7384200000000001</v>
      </c>
      <c r="I35" s="21">
        <v>85.524080287546241</v>
      </c>
      <c r="J35" s="21">
        <v>0.34982270133105148</v>
      </c>
      <c r="K35" s="16"/>
      <c r="L35" s="20">
        <f t="shared" si="0"/>
        <v>34.100855930514037</v>
      </c>
      <c r="M35" s="20">
        <f t="shared" si="1"/>
        <v>0.52376668179381114</v>
      </c>
      <c r="N35" s="20">
        <f t="shared" si="2"/>
        <v>85.524080287546226</v>
      </c>
      <c r="O35" s="20">
        <f t="shared" si="3"/>
        <v>0.34982270133105148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411</v>
      </c>
      <c r="C36" s="21">
        <v>34.258290000000002</v>
      </c>
      <c r="D36" s="24">
        <v>36.105240000000002</v>
      </c>
      <c r="E36" s="21">
        <v>5.3912498259545361</v>
      </c>
      <c r="F36" s="21">
        <v>0.72246895661237809</v>
      </c>
      <c r="G36" s="21">
        <v>2.798762</v>
      </c>
      <c r="H36" s="24">
        <v>2.5261110000000002</v>
      </c>
      <c r="I36" s="21">
        <v>-9.7418430005838168</v>
      </c>
      <c r="J36" s="21">
        <v>0.50832996277199061</v>
      </c>
      <c r="K36" s="16"/>
      <c r="L36" s="20">
        <f t="shared" si="0"/>
        <v>5.3912498259545343</v>
      </c>
      <c r="M36" s="20">
        <f t="shared" si="1"/>
        <v>0.72246895661237809</v>
      </c>
      <c r="N36" s="20">
        <f t="shared" si="2"/>
        <v>-9.7418430005838204</v>
      </c>
      <c r="O36" s="20">
        <f t="shared" si="3"/>
        <v>0.50832996277199061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412</v>
      </c>
      <c r="C37" s="21">
        <v>12.576518999999999</v>
      </c>
      <c r="D37" s="24">
        <v>14.045481000000001</v>
      </c>
      <c r="E37" s="21">
        <v>11.680195449949228</v>
      </c>
      <c r="F37" s="21">
        <v>0.28105128239526955</v>
      </c>
      <c r="G37" s="21">
        <v>0.33275300000000002</v>
      </c>
      <c r="H37" s="24">
        <v>1.52573</v>
      </c>
      <c r="I37" s="21">
        <v>358.51727858201127</v>
      </c>
      <c r="J37" s="21">
        <v>0.3070230382196622</v>
      </c>
      <c r="K37" s="16"/>
      <c r="L37" s="20">
        <f t="shared" si="0"/>
        <v>11.680195449949236</v>
      </c>
      <c r="M37" s="20">
        <f t="shared" si="1"/>
        <v>0.28105128239526955</v>
      </c>
      <c r="N37" s="20">
        <f t="shared" si="2"/>
        <v>358.51727858201127</v>
      </c>
      <c r="O37" s="20">
        <f t="shared" si="3"/>
        <v>0.3070230382196622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9" t="s">
        <v>413</v>
      </c>
      <c r="C38" s="21">
        <v>54.544235</v>
      </c>
      <c r="D38" s="24">
        <v>61.089098</v>
      </c>
      <c r="E38" s="21">
        <v>11.999183781750711</v>
      </c>
      <c r="F38" s="21">
        <v>1.2223981032241114</v>
      </c>
      <c r="G38" s="21">
        <v>4.7228000000000003</v>
      </c>
      <c r="H38" s="24">
        <v>3.863982</v>
      </c>
      <c r="I38" s="21">
        <v>-18.184509189463881</v>
      </c>
      <c r="J38" s="21">
        <v>0.77755008636265055</v>
      </c>
      <c r="K38" s="16"/>
      <c r="L38" s="20">
        <f t="shared" si="0"/>
        <v>11.99918378175072</v>
      </c>
      <c r="M38" s="20">
        <f t="shared" si="1"/>
        <v>1.2223981032241114</v>
      </c>
      <c r="N38" s="20">
        <f t="shared" si="2"/>
        <v>-18.184509189463881</v>
      </c>
      <c r="O38" s="20">
        <f t="shared" si="3"/>
        <v>0.77755008636265055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9" t="s">
        <v>414</v>
      </c>
      <c r="C39" s="21">
        <v>93.391576999999998</v>
      </c>
      <c r="D39" s="24">
        <v>27.105927999999999</v>
      </c>
      <c r="E39" s="21">
        <v>-70.97604637300428</v>
      </c>
      <c r="F39" s="21">
        <v>0.54239194976048477</v>
      </c>
      <c r="G39" s="21">
        <v>1.724081</v>
      </c>
      <c r="H39" s="24">
        <v>2.2626019999999998</v>
      </c>
      <c r="I39" s="21">
        <v>31.235249387934783</v>
      </c>
      <c r="J39" s="21">
        <v>0.45530397928983773</v>
      </c>
      <c r="K39" s="16"/>
      <c r="L39" s="20">
        <f t="shared" si="0"/>
        <v>-70.97604637300428</v>
      </c>
      <c r="M39" s="20">
        <f t="shared" si="1"/>
        <v>0.54239194976048477</v>
      </c>
      <c r="N39" s="20">
        <f t="shared" si="2"/>
        <v>31.235249387934775</v>
      </c>
      <c r="O39" s="20">
        <f t="shared" si="3"/>
        <v>0.45530397928983773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 t="s">
        <v>37</v>
      </c>
      <c r="B40" s="9" t="s">
        <v>415</v>
      </c>
      <c r="C40" s="21">
        <v>130.42809800000001</v>
      </c>
      <c r="D40" s="24">
        <v>139.32026400000001</v>
      </c>
      <c r="E40" s="21">
        <v>6.8176766635054342</v>
      </c>
      <c r="F40" s="21">
        <v>2.7878104609480805</v>
      </c>
      <c r="G40" s="21">
        <v>2.3670969999999998</v>
      </c>
      <c r="H40" s="24">
        <v>4.0474259999999997</v>
      </c>
      <c r="I40" s="21">
        <v>70.986909281706673</v>
      </c>
      <c r="J40" s="21">
        <v>0.81446456941218592</v>
      </c>
      <c r="K40" s="16"/>
      <c r="L40" s="20">
        <f t="shared" si="0"/>
        <v>6.8176766635054387</v>
      </c>
      <c r="M40" s="20">
        <f t="shared" si="1"/>
        <v>2.7878104609480805</v>
      </c>
      <c r="N40" s="20">
        <f t="shared" si="2"/>
        <v>70.986909281706673</v>
      </c>
      <c r="O40" s="20">
        <f t="shared" si="3"/>
        <v>0.81446456941218592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 t="s">
        <v>37</v>
      </c>
      <c r="B41" s="9" t="s">
        <v>416</v>
      </c>
      <c r="C41" s="21">
        <v>42.056925</v>
      </c>
      <c r="D41" s="24">
        <v>39.444730999999997</v>
      </c>
      <c r="E41" s="21">
        <v>-6.211091276882474</v>
      </c>
      <c r="F41" s="21">
        <v>0.78929245864107034</v>
      </c>
      <c r="G41" s="21">
        <v>3.3191229999999998</v>
      </c>
      <c r="H41" s="24">
        <v>2.4959150000000001</v>
      </c>
      <c r="I41" s="21">
        <v>-24.801973292342584</v>
      </c>
      <c r="J41" s="21">
        <v>0.50225361396710311</v>
      </c>
      <c r="K41" s="16"/>
      <c r="L41" s="20">
        <f t="shared" si="0"/>
        <v>-6.2110912768824686</v>
      </c>
      <c r="M41" s="20">
        <f t="shared" si="1"/>
        <v>0.78929245864107034</v>
      </c>
      <c r="N41" s="20">
        <f t="shared" si="2"/>
        <v>-24.801973292342577</v>
      </c>
      <c r="O41" s="20">
        <f t="shared" si="3"/>
        <v>0.50225361396710311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417</v>
      </c>
      <c r="C42" s="21">
        <v>45.065331999999998</v>
      </c>
      <c r="D42" s="24">
        <v>34.502366000000002</v>
      </c>
      <c r="E42" s="21">
        <v>-23.43922818542643</v>
      </c>
      <c r="F42" s="21">
        <v>0.69039531006242827</v>
      </c>
      <c r="G42" s="21">
        <v>3.3482799999999999</v>
      </c>
      <c r="H42" s="24">
        <v>1.6502650000000001</v>
      </c>
      <c r="I42" s="21">
        <v>-50.713052671819561</v>
      </c>
      <c r="J42" s="21">
        <v>0.33208324812881107</v>
      </c>
      <c r="K42" s="16"/>
      <c r="L42" s="20">
        <f t="shared" si="0"/>
        <v>-23.43922818542643</v>
      </c>
      <c r="M42" s="20">
        <f t="shared" si="1"/>
        <v>0.69039531006242827</v>
      </c>
      <c r="N42" s="20">
        <f t="shared" si="2"/>
        <v>-50.713052671819561</v>
      </c>
      <c r="O42" s="20">
        <f t="shared" si="3"/>
        <v>0.33208324812881107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418</v>
      </c>
      <c r="C43" s="21">
        <v>255.02526900000001</v>
      </c>
      <c r="D43" s="24">
        <v>327.8716</v>
      </c>
      <c r="E43" s="21">
        <v>28.564358067592121</v>
      </c>
      <c r="F43" s="21">
        <v>6.5607389053453451</v>
      </c>
      <c r="G43" s="21">
        <v>23.141424000000001</v>
      </c>
      <c r="H43" s="24">
        <v>30.536581000000002</v>
      </c>
      <c r="I43" s="21">
        <v>31.956361026011205</v>
      </c>
      <c r="J43" s="21">
        <v>6.1448840066465307</v>
      </c>
      <c r="K43" s="16"/>
      <c r="L43" s="20">
        <f t="shared" si="0"/>
        <v>28.564358067592117</v>
      </c>
      <c r="M43" s="20">
        <f t="shared" si="1"/>
        <v>6.5607389053453451</v>
      </c>
      <c r="N43" s="20">
        <f t="shared" si="2"/>
        <v>31.956361026011194</v>
      </c>
      <c r="O43" s="20">
        <f t="shared" si="3"/>
        <v>6.1448840066465307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419</v>
      </c>
      <c r="C44" s="21">
        <v>21.521716999999999</v>
      </c>
      <c r="D44" s="24">
        <v>25.101903</v>
      </c>
      <c r="E44" s="21">
        <v>16.635224782483672</v>
      </c>
      <c r="F44" s="21">
        <v>0.50229123721086255</v>
      </c>
      <c r="G44" s="21">
        <v>2.1620529999999998</v>
      </c>
      <c r="H44" s="24">
        <v>1.308052</v>
      </c>
      <c r="I44" s="21">
        <v>-39.499540483050133</v>
      </c>
      <c r="J44" s="21">
        <v>0.26321963859221853</v>
      </c>
      <c r="K44" s="16"/>
      <c r="L44" s="20">
        <f t="shared" si="0"/>
        <v>16.635224782483672</v>
      </c>
      <c r="M44" s="20">
        <f t="shared" si="1"/>
        <v>0.50229123721086255</v>
      </c>
      <c r="N44" s="20">
        <f t="shared" si="2"/>
        <v>-39.499540483050133</v>
      </c>
      <c r="O44" s="20">
        <f t="shared" si="3"/>
        <v>0.26321963859221853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 t="s">
        <v>2</v>
      </c>
      <c r="C45" s="21">
        <v>296.03482473991829</v>
      </c>
      <c r="D45" s="24">
        <v>314.89787774995449</v>
      </c>
      <c r="E45" s="21">
        <v>6.3719033821809212</v>
      </c>
      <c r="F45" s="21">
        <v>6.3011336076830347</v>
      </c>
      <c r="G45" s="21">
        <v>44.747537540000337</v>
      </c>
      <c r="H45" s="24">
        <v>32.247832890002172</v>
      </c>
      <c r="I45" s="21">
        <v>-27.933838010247015</v>
      </c>
      <c r="J45" s="21">
        <v>6.4892396622524409</v>
      </c>
      <c r="K45" s="16"/>
      <c r="L45" s="20">
        <f t="shared" si="0"/>
        <v>6.3719033821809141</v>
      </c>
      <c r="M45" s="20">
        <f t="shared" si="1"/>
        <v>6.3011336076830347</v>
      </c>
      <c r="N45" s="20">
        <f t="shared" si="2"/>
        <v>-27.933838010247015</v>
      </c>
      <c r="O45" s="20">
        <f t="shared" si="3"/>
        <v>6.4892396622524409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5" width="10.85546875" style="7"/>
    <col min="16" max="19" width="13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2771.9074226799685</v>
      </c>
      <c r="D13" s="29">
        <v>3219.4616406201039</v>
      </c>
      <c r="E13" s="29">
        <v>16.146073793021042</v>
      </c>
      <c r="F13" s="116">
        <v>100</v>
      </c>
      <c r="G13" s="29">
        <v>224.74845399999984</v>
      </c>
      <c r="H13" s="29">
        <v>269.7523218699983</v>
      </c>
      <c r="I13" s="29">
        <v>20.02410564746242</v>
      </c>
      <c r="J13" s="116">
        <v>100</v>
      </c>
      <c r="K13" s="16"/>
      <c r="L13" s="20">
        <f>+((D13-C13)/C13)*100</f>
        <v>16.146073793021046</v>
      </c>
      <c r="M13" s="20">
        <f>+D13/$D$13*100</f>
        <v>100</v>
      </c>
      <c r="N13" s="20">
        <f>+((H13-G13)/G13)*100</f>
        <v>20.024105647462427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0" t="s">
        <v>28</v>
      </c>
      <c r="C14" s="113">
        <v>429.06036799999998</v>
      </c>
      <c r="D14" s="29">
        <v>543.503961</v>
      </c>
      <c r="E14" s="113">
        <v>26.673074824752874</v>
      </c>
      <c r="F14" s="113">
        <v>16.881827512481717</v>
      </c>
      <c r="G14" s="113">
        <v>27.796296999999999</v>
      </c>
      <c r="H14" s="29">
        <v>39.457634999999996</v>
      </c>
      <c r="I14" s="113">
        <v>41.952847172412923</v>
      </c>
      <c r="J14" s="113">
        <v>14.627356949689505</v>
      </c>
      <c r="K14" s="150"/>
      <c r="L14" s="20">
        <f t="shared" ref="L14:L45" si="0">+((D14-C14)/C14)*100</f>
        <v>26.673074824752874</v>
      </c>
      <c r="M14" s="20">
        <f t="shared" ref="M14:M45" si="1">+D14/$D$13*100</f>
        <v>16.881827512481717</v>
      </c>
      <c r="N14" s="20">
        <f t="shared" ref="N14:N45" si="2">+((H14-G14)/G14)*100</f>
        <v>41.952847172412923</v>
      </c>
      <c r="O14" s="20">
        <f t="shared" ref="O14:O45" si="3">+H14/$H$13*100</f>
        <v>14.627356949689505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s="151" customFormat="1" x14ac:dyDescent="0.25">
      <c r="A15" s="149"/>
      <c r="B15" s="10" t="s">
        <v>31</v>
      </c>
      <c r="C15" s="113">
        <v>59.505408000000003</v>
      </c>
      <c r="D15" s="29">
        <v>71.891127000000012</v>
      </c>
      <c r="E15" s="113">
        <v>20.814442613350394</v>
      </c>
      <c r="F15" s="113">
        <v>2.2330170390274624</v>
      </c>
      <c r="G15" s="113">
        <v>5.1152539999999993</v>
      </c>
      <c r="H15" s="29">
        <v>5.9765429999999995</v>
      </c>
      <c r="I15" s="113">
        <v>16.837658501415586</v>
      </c>
      <c r="J15" s="113">
        <v>2.2155668424163828</v>
      </c>
      <c r="K15" s="150"/>
      <c r="L15" s="20">
        <f t="shared" si="0"/>
        <v>20.814442613350383</v>
      </c>
      <c r="M15" s="20">
        <f t="shared" si="1"/>
        <v>2.2330170390274624</v>
      </c>
      <c r="N15" s="20">
        <f t="shared" si="2"/>
        <v>16.837658501415575</v>
      </c>
      <c r="O15" s="20">
        <f t="shared" si="3"/>
        <v>2.2155668424163828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0.13813400000000001</v>
      </c>
      <c r="D16" s="24">
        <v>0.26095800000000002</v>
      </c>
      <c r="E16" s="21">
        <v>88.916559283015047</v>
      </c>
      <c r="F16" s="21">
        <v>8.1056409154710921E-3</v>
      </c>
      <c r="G16" s="21">
        <v>3.7759999999999998E-3</v>
      </c>
      <c r="H16" s="24">
        <v>5.3169999999999997E-3</v>
      </c>
      <c r="I16" s="21">
        <v>40.810381355932201</v>
      </c>
      <c r="J16" s="21">
        <v>1.9710673714098447E-3</v>
      </c>
      <c r="K16" s="16"/>
      <c r="L16" s="20">
        <f t="shared" si="0"/>
        <v>88.916559283015047</v>
      </c>
      <c r="M16" s="20">
        <f t="shared" si="1"/>
        <v>8.1056409154710921E-3</v>
      </c>
      <c r="N16" s="20">
        <f t="shared" si="2"/>
        <v>40.810381355932201</v>
      </c>
      <c r="O16" s="20">
        <f t="shared" si="3"/>
        <v>1.9710673714098447E-3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9" t="s">
        <v>397</v>
      </c>
      <c r="C17" s="21">
        <v>35.825882999999997</v>
      </c>
      <c r="D17" s="24">
        <v>45.829838000000002</v>
      </c>
      <c r="E17" s="21">
        <v>27.923819770192427</v>
      </c>
      <c r="F17" s="21">
        <v>1.4235248968884335</v>
      </c>
      <c r="G17" s="21">
        <v>3.3989919999999998</v>
      </c>
      <c r="H17" s="24">
        <v>3.8091279999999998</v>
      </c>
      <c r="I17" s="21">
        <v>12.066400862373317</v>
      </c>
      <c r="J17" s="21">
        <v>1.412083489622652</v>
      </c>
      <c r="K17" s="16"/>
      <c r="L17" s="20">
        <f t="shared" si="0"/>
        <v>27.92381977019242</v>
      </c>
      <c r="M17" s="20">
        <f t="shared" si="1"/>
        <v>1.4235248968884335</v>
      </c>
      <c r="N17" s="20">
        <f t="shared" si="2"/>
        <v>12.066400862373317</v>
      </c>
      <c r="O17" s="20">
        <f t="shared" si="3"/>
        <v>1.412083489622652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161" t="s">
        <v>398</v>
      </c>
      <c r="C18" s="21">
        <v>23.541391000000001</v>
      </c>
      <c r="D18" s="24">
        <v>25.800331</v>
      </c>
      <c r="E18" s="21">
        <v>9.5956097071749014</v>
      </c>
      <c r="F18" s="21">
        <v>0.8013865012235577</v>
      </c>
      <c r="G18" s="21">
        <v>1.712486</v>
      </c>
      <c r="H18" s="24">
        <v>2.1620979999999999</v>
      </c>
      <c r="I18" s="21">
        <v>26.25492996731067</v>
      </c>
      <c r="J18" s="21">
        <v>0.80151228542232145</v>
      </c>
      <c r="K18" s="16"/>
      <c r="L18" s="20">
        <f t="shared" si="0"/>
        <v>9.5956097071749031</v>
      </c>
      <c r="M18" s="20">
        <f t="shared" si="1"/>
        <v>0.8013865012235577</v>
      </c>
      <c r="N18" s="20">
        <f t="shared" si="2"/>
        <v>26.254929967310677</v>
      </c>
      <c r="O18" s="20">
        <f t="shared" si="3"/>
        <v>0.80151228542232145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369.55495999999999</v>
      </c>
      <c r="D19" s="29">
        <v>471.61283400000002</v>
      </c>
      <c r="E19" s="113">
        <v>27.616426525570127</v>
      </c>
      <c r="F19" s="113">
        <v>14.648810473454258</v>
      </c>
      <c r="G19" s="113">
        <v>22.681042999999999</v>
      </c>
      <c r="H19" s="29">
        <v>33.481091999999997</v>
      </c>
      <c r="I19" s="113">
        <v>47.617073870897372</v>
      </c>
      <c r="J19" s="113">
        <v>12.411790107273122</v>
      </c>
      <c r="K19" s="150"/>
      <c r="L19" s="20">
        <f t="shared" si="0"/>
        <v>27.616426525570116</v>
      </c>
      <c r="M19" s="20">
        <f t="shared" si="1"/>
        <v>14.648810473454258</v>
      </c>
      <c r="N19" s="20">
        <f t="shared" si="2"/>
        <v>47.617073870897372</v>
      </c>
      <c r="O19" s="20">
        <f t="shared" si="3"/>
        <v>12.411790107273122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4.552047</v>
      </c>
      <c r="D20" s="24">
        <v>7.3863760000000003</v>
      </c>
      <c r="E20" s="21">
        <v>62.264932677540472</v>
      </c>
      <c r="F20" s="21">
        <v>0.22942891776704949</v>
      </c>
      <c r="G20" s="21">
        <v>0.41121799999999997</v>
      </c>
      <c r="H20" s="24">
        <v>0.47075600000000001</v>
      </c>
      <c r="I20" s="21">
        <v>14.478451818743343</v>
      </c>
      <c r="J20" s="21">
        <v>0.17451416052198854</v>
      </c>
      <c r="K20" s="16"/>
      <c r="L20" s="20">
        <f t="shared" si="0"/>
        <v>62.264932677540465</v>
      </c>
      <c r="M20" s="20">
        <f t="shared" si="1"/>
        <v>0.22942891776704949</v>
      </c>
      <c r="N20" s="20">
        <f t="shared" si="2"/>
        <v>14.478451818743352</v>
      </c>
      <c r="O20" s="20">
        <f t="shared" si="3"/>
        <v>0.17451416052198854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104.84538000000001</v>
      </c>
      <c r="D21" s="24">
        <v>154.62317300000001</v>
      </c>
      <c r="E21" s="21">
        <v>47.477335672778345</v>
      </c>
      <c r="F21" s="21">
        <v>4.8027648799759532</v>
      </c>
      <c r="G21" s="21">
        <v>10.198408000000001</v>
      </c>
      <c r="H21" s="24">
        <v>13.418621999999999</v>
      </c>
      <c r="I21" s="21">
        <v>31.575653768705834</v>
      </c>
      <c r="J21" s="21">
        <v>4.9744231697352479</v>
      </c>
      <c r="K21" s="16"/>
      <c r="L21" s="20">
        <f t="shared" si="0"/>
        <v>47.477335672778331</v>
      </c>
      <c r="M21" s="20">
        <f t="shared" si="1"/>
        <v>4.8027648799759532</v>
      </c>
      <c r="N21" s="20">
        <f t="shared" si="2"/>
        <v>31.575653768705848</v>
      </c>
      <c r="O21" s="20">
        <f t="shared" si="3"/>
        <v>4.9744231697352479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420</v>
      </c>
      <c r="C22" s="21">
        <v>2.3699999999999999E-4</v>
      </c>
      <c r="D22" s="24">
        <v>2.0660000000000001E-3</v>
      </c>
      <c r="E22" s="21">
        <v>771.72995780590736</v>
      </c>
      <c r="F22" s="21">
        <v>6.4172219787717846E-5</v>
      </c>
      <c r="G22" s="21">
        <v>0</v>
      </c>
      <c r="H22" s="24">
        <v>0</v>
      </c>
      <c r="I22" s="21" t="s">
        <v>120</v>
      </c>
      <c r="J22" s="21">
        <v>0</v>
      </c>
      <c r="K22" s="16"/>
      <c r="L22" s="20">
        <f t="shared" si="0"/>
        <v>771.72995780590725</v>
      </c>
      <c r="M22" s="20">
        <f t="shared" si="1"/>
        <v>6.4172219787717846E-5</v>
      </c>
      <c r="N22" s="20" t="e">
        <f t="shared" si="2"/>
        <v>#DIV/0!</v>
      </c>
      <c r="O22" s="20">
        <f t="shared" si="3"/>
        <v>0</v>
      </c>
      <c r="P22" s="20" t="b">
        <f t="shared" si="4"/>
        <v>1</v>
      </c>
      <c r="Q22" s="20" t="b">
        <f t="shared" si="5"/>
        <v>1</v>
      </c>
      <c r="R22" s="20" t="e">
        <f t="shared" si="6"/>
        <v>#VALUE!</v>
      </c>
      <c r="S22" s="20" t="b">
        <f t="shared" si="7"/>
        <v>1</v>
      </c>
    </row>
    <row r="23" spans="1:19" x14ac:dyDescent="0.25">
      <c r="A23" s="14" t="s">
        <v>37</v>
      </c>
      <c r="B23" s="9" t="s">
        <v>401</v>
      </c>
      <c r="C23" s="21">
        <v>18.635701999999998</v>
      </c>
      <c r="D23" s="24">
        <v>20.704218000000001</v>
      </c>
      <c r="E23" s="21">
        <v>11.099748214475657</v>
      </c>
      <c r="F23" s="21">
        <v>0.64309565732276097</v>
      </c>
      <c r="G23" s="21">
        <v>1.1213150000000001</v>
      </c>
      <c r="H23" s="24">
        <v>1.918139</v>
      </c>
      <c r="I23" s="21">
        <v>71.061566107650378</v>
      </c>
      <c r="J23" s="21">
        <v>0.7110741389371279</v>
      </c>
      <c r="K23" s="16"/>
      <c r="L23" s="20">
        <f t="shared" si="0"/>
        <v>11.099748214475648</v>
      </c>
      <c r="M23" s="20">
        <f t="shared" si="1"/>
        <v>0.64309565732276097</v>
      </c>
      <c r="N23" s="20">
        <f t="shared" si="2"/>
        <v>71.061566107650393</v>
      </c>
      <c r="O23" s="20">
        <f t="shared" si="3"/>
        <v>0.7110741389371279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402</v>
      </c>
      <c r="C24" s="21">
        <v>236.21552299999999</v>
      </c>
      <c r="D24" s="24">
        <v>283.04911700000002</v>
      </c>
      <c r="E24" s="21">
        <v>19.826636880252792</v>
      </c>
      <c r="F24" s="21">
        <v>8.7918151727219112</v>
      </c>
      <c r="G24" s="21">
        <v>10.367279</v>
      </c>
      <c r="H24" s="24">
        <v>17.013300999999998</v>
      </c>
      <c r="I24" s="21">
        <v>64.105750409533684</v>
      </c>
      <c r="J24" s="21">
        <v>6.3070081777458125</v>
      </c>
      <c r="K24" s="16"/>
      <c r="L24" s="20">
        <f t="shared" si="0"/>
        <v>19.826636880252799</v>
      </c>
      <c r="M24" s="20">
        <f t="shared" si="1"/>
        <v>8.7918151727219112</v>
      </c>
      <c r="N24" s="20">
        <f t="shared" si="2"/>
        <v>64.105750409533684</v>
      </c>
      <c r="O24" s="20">
        <f t="shared" si="3"/>
        <v>6.3070081777458125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403</v>
      </c>
      <c r="C25" s="21">
        <v>0.17990200000000001</v>
      </c>
      <c r="D25" s="24">
        <v>0.44268800000000003</v>
      </c>
      <c r="E25" s="21">
        <v>146.07175017509536</v>
      </c>
      <c r="F25" s="21">
        <v>1.3750373491473979E-2</v>
      </c>
      <c r="G25" s="21">
        <v>9.6451999999999996E-2</v>
      </c>
      <c r="H25" s="24">
        <v>0.104065</v>
      </c>
      <c r="I25" s="21">
        <v>7.893045245303365</v>
      </c>
      <c r="J25" s="21">
        <v>3.8577981193486086E-2</v>
      </c>
      <c r="K25" s="16"/>
      <c r="L25" s="20">
        <f t="shared" si="0"/>
        <v>146.07175017509533</v>
      </c>
      <c r="M25" s="20">
        <f t="shared" si="1"/>
        <v>1.3750373491473979E-2</v>
      </c>
      <c r="N25" s="20">
        <f t="shared" si="2"/>
        <v>7.8930452453033721</v>
      </c>
      <c r="O25" s="20">
        <f t="shared" si="3"/>
        <v>3.8577981193486086E-2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 t="s">
        <v>37</v>
      </c>
      <c r="B26" s="9" t="s">
        <v>404</v>
      </c>
      <c r="C26" s="21">
        <v>1.5655190000000001</v>
      </c>
      <c r="D26" s="24">
        <v>1.2641230000000001</v>
      </c>
      <c r="E26" s="21">
        <v>-19.252145774021269</v>
      </c>
      <c r="F26" s="21">
        <v>3.9265043075851526E-2</v>
      </c>
      <c r="G26" s="21">
        <v>0.130554</v>
      </c>
      <c r="H26" s="24">
        <v>0.11959</v>
      </c>
      <c r="I26" s="21">
        <v>-8.398057508770318</v>
      </c>
      <c r="J26" s="21">
        <v>4.4333260663325817E-2</v>
      </c>
      <c r="K26" s="16"/>
      <c r="L26" s="20">
        <f t="shared" si="0"/>
        <v>-19.252145774021265</v>
      </c>
      <c r="M26" s="20">
        <f t="shared" si="1"/>
        <v>3.9265043075851526E-2</v>
      </c>
      <c r="N26" s="20">
        <f t="shared" si="2"/>
        <v>-8.398057508770318</v>
      </c>
      <c r="O26" s="20">
        <f t="shared" si="3"/>
        <v>4.4333260663325817E-2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 t="s">
        <v>37</v>
      </c>
      <c r="B27" s="9" t="s">
        <v>405</v>
      </c>
      <c r="C27" s="21">
        <v>3.5606499999999999</v>
      </c>
      <c r="D27" s="24">
        <v>4.1410729999999996</v>
      </c>
      <c r="E27" s="21">
        <v>16.301040540350776</v>
      </c>
      <c r="F27" s="21">
        <v>0.12862625687946955</v>
      </c>
      <c r="G27" s="21">
        <v>0.35581699999999999</v>
      </c>
      <c r="H27" s="24">
        <v>0.43661899999999998</v>
      </c>
      <c r="I27" s="21">
        <v>22.708864388154581</v>
      </c>
      <c r="J27" s="21">
        <v>0.16185921847613224</v>
      </c>
      <c r="K27" s="16"/>
      <c r="L27" s="20">
        <f t="shared" si="0"/>
        <v>16.301040540350769</v>
      </c>
      <c r="M27" s="20">
        <f t="shared" si="1"/>
        <v>0.12862625687946955</v>
      </c>
      <c r="N27" s="20">
        <f t="shared" si="2"/>
        <v>22.708864388154581</v>
      </c>
      <c r="O27" s="20">
        <f t="shared" si="3"/>
        <v>0.16185921847613224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135</v>
      </c>
      <c r="C28" s="21">
        <v>16.429565</v>
      </c>
      <c r="D28" s="24">
        <v>14.939170000000001</v>
      </c>
      <c r="E28" s="21">
        <v>-9.0714209414552336</v>
      </c>
      <c r="F28" s="21">
        <v>0.46402696064185905</v>
      </c>
      <c r="G28" s="21">
        <v>0.92657800000000001</v>
      </c>
      <c r="H28" s="24">
        <v>0.89310400000000001</v>
      </c>
      <c r="I28" s="21">
        <v>-3.6126478288929786</v>
      </c>
      <c r="J28" s="21">
        <v>0.33108297041106233</v>
      </c>
      <c r="K28" s="16"/>
      <c r="L28" s="20">
        <f t="shared" si="0"/>
        <v>-9.0714209414552336</v>
      </c>
      <c r="M28" s="20">
        <f t="shared" si="1"/>
        <v>0.46402696064185905</v>
      </c>
      <c r="N28" s="20">
        <f t="shared" si="2"/>
        <v>-3.6126478288929809</v>
      </c>
      <c r="O28" s="20">
        <f t="shared" si="3"/>
        <v>0.33108297041106233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136</v>
      </c>
      <c r="C29" s="21">
        <v>321.82887899999997</v>
      </c>
      <c r="D29" s="24">
        <v>342.82911300000001</v>
      </c>
      <c r="E29" s="21">
        <v>6.5252795414920017</v>
      </c>
      <c r="F29" s="21">
        <v>10.648647235752351</v>
      </c>
      <c r="G29" s="21">
        <v>24.430233000000001</v>
      </c>
      <c r="H29" s="24">
        <v>33.774459999999998</v>
      </c>
      <c r="I29" s="21">
        <v>38.248620060234373</v>
      </c>
      <c r="J29" s="21">
        <v>12.520544685534501</v>
      </c>
      <c r="K29" s="16"/>
      <c r="L29" s="20">
        <f t="shared" si="0"/>
        <v>6.5252795414919973</v>
      </c>
      <c r="M29" s="20">
        <f t="shared" si="1"/>
        <v>10.648647235752351</v>
      </c>
      <c r="N29" s="20">
        <f t="shared" si="2"/>
        <v>38.248620060234366</v>
      </c>
      <c r="O29" s="20">
        <f t="shared" si="3"/>
        <v>12.520544685534501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s="151" customFormat="1" x14ac:dyDescent="0.25">
      <c r="A30" s="149"/>
      <c r="B30" s="10" t="s">
        <v>29</v>
      </c>
      <c r="C30" s="113">
        <v>317.79528499999998</v>
      </c>
      <c r="D30" s="29">
        <v>361.13021100000003</v>
      </c>
      <c r="E30" s="113">
        <v>13.636113575442144</v>
      </c>
      <c r="F30" s="113">
        <v>11.217099357346044</v>
      </c>
      <c r="G30" s="113">
        <v>29.808073999999998</v>
      </c>
      <c r="H30" s="29">
        <v>29.300684</v>
      </c>
      <c r="I30" s="113">
        <v>-1.7021898160880733</v>
      </c>
      <c r="J30" s="113">
        <v>10.862069248145666</v>
      </c>
      <c r="K30" s="150"/>
      <c r="L30" s="20">
        <f t="shared" si="0"/>
        <v>13.636113575442147</v>
      </c>
      <c r="M30" s="20">
        <f t="shared" si="1"/>
        <v>11.217099357346044</v>
      </c>
      <c r="N30" s="20">
        <f t="shared" si="2"/>
        <v>-1.7021898160880753</v>
      </c>
      <c r="O30" s="20">
        <f t="shared" si="3"/>
        <v>10.862069248145666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ht="15" customHeight="1" x14ac:dyDescent="0.25">
      <c r="A31" s="14" t="s">
        <v>37</v>
      </c>
      <c r="B31" s="9" t="s">
        <v>406</v>
      </c>
      <c r="C31" s="21">
        <v>55.369767000000003</v>
      </c>
      <c r="D31" s="24">
        <v>65.281381999999994</v>
      </c>
      <c r="E31" s="21">
        <v>17.900770649802421</v>
      </c>
      <c r="F31" s="21">
        <v>2.0277111295982415</v>
      </c>
      <c r="G31" s="21">
        <v>4.4378450000000003</v>
      </c>
      <c r="H31" s="24">
        <v>4.409751</v>
      </c>
      <c r="I31" s="21">
        <v>-0.63305500755435062</v>
      </c>
      <c r="J31" s="21">
        <v>1.6347407019262621</v>
      </c>
      <c r="K31" s="16"/>
      <c r="L31" s="20">
        <f t="shared" si="0"/>
        <v>17.900770649802428</v>
      </c>
      <c r="M31" s="20">
        <f t="shared" si="1"/>
        <v>2.0277111295982415</v>
      </c>
      <c r="N31" s="20">
        <f t="shared" si="2"/>
        <v>-0.63305500755434863</v>
      </c>
      <c r="O31" s="20">
        <f t="shared" si="3"/>
        <v>1.6347407019262621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407</v>
      </c>
      <c r="C32" s="21">
        <v>11.64662</v>
      </c>
      <c r="D32" s="24">
        <v>11.766391</v>
      </c>
      <c r="E32" s="21">
        <v>1.0283756145559764</v>
      </c>
      <c r="F32" s="21">
        <v>0.3654769745209222</v>
      </c>
      <c r="G32" s="21">
        <v>0.901451</v>
      </c>
      <c r="H32" s="24">
        <v>0.85940899999999998</v>
      </c>
      <c r="I32" s="21">
        <v>-4.6638142283940027</v>
      </c>
      <c r="J32" s="21">
        <v>0.31859188237652125</v>
      </c>
      <c r="K32" s="16"/>
      <c r="L32" s="20">
        <f t="shared" si="0"/>
        <v>1.0283756145559833</v>
      </c>
      <c r="M32" s="20">
        <f t="shared" si="1"/>
        <v>0.3654769745209222</v>
      </c>
      <c r="N32" s="20">
        <f t="shared" si="2"/>
        <v>-4.6638142283940027</v>
      </c>
      <c r="O32" s="20">
        <f t="shared" si="3"/>
        <v>0.31859188237652125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410</v>
      </c>
      <c r="C33" s="21">
        <v>65.178117999999998</v>
      </c>
      <c r="D33" s="24">
        <v>72.528908999999999</v>
      </c>
      <c r="E33" s="21">
        <v>11.278004375640304</v>
      </c>
      <c r="F33" s="21">
        <v>2.2528272455524623</v>
      </c>
      <c r="G33" s="21">
        <v>6.5646849999999999</v>
      </c>
      <c r="H33" s="24">
        <v>6.4628009999999998</v>
      </c>
      <c r="I33" s="21">
        <v>-1.5520013526924781</v>
      </c>
      <c r="J33" s="21">
        <v>2.3958277560682562</v>
      </c>
      <c r="K33" s="16"/>
      <c r="L33" s="20">
        <f t="shared" si="0"/>
        <v>11.278004375640304</v>
      </c>
      <c r="M33" s="20">
        <f t="shared" si="1"/>
        <v>2.2528272455524623</v>
      </c>
      <c r="N33" s="20">
        <f t="shared" si="2"/>
        <v>-1.5520013526924763</v>
      </c>
      <c r="O33" s="20">
        <f t="shared" si="3"/>
        <v>2.3958277560682562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411</v>
      </c>
      <c r="C34" s="21">
        <v>29.042311000000002</v>
      </c>
      <c r="D34" s="24">
        <v>26.824974000000001</v>
      </c>
      <c r="E34" s="21">
        <v>-7.6348504084265194</v>
      </c>
      <c r="F34" s="21">
        <v>0.83321303355654242</v>
      </c>
      <c r="G34" s="21">
        <v>2.0394109999999999</v>
      </c>
      <c r="H34" s="24">
        <v>2.4516460000000002</v>
      </c>
      <c r="I34" s="21">
        <v>20.213434172905821</v>
      </c>
      <c r="J34" s="21">
        <v>0.90885074983025427</v>
      </c>
      <c r="K34" s="16"/>
      <c r="L34" s="20">
        <f t="shared" si="0"/>
        <v>-7.6348504084265203</v>
      </c>
      <c r="M34" s="20">
        <f t="shared" si="1"/>
        <v>0.83321303355654242</v>
      </c>
      <c r="N34" s="20">
        <f t="shared" si="2"/>
        <v>20.213434172905824</v>
      </c>
      <c r="O34" s="20">
        <f t="shared" si="3"/>
        <v>0.90885074983025427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412</v>
      </c>
      <c r="C35" s="21">
        <v>26.179136</v>
      </c>
      <c r="D35" s="24">
        <v>27.564868000000001</v>
      </c>
      <c r="E35" s="21">
        <v>5.2932686548555319</v>
      </c>
      <c r="F35" s="21">
        <v>0.85619495049149597</v>
      </c>
      <c r="G35" s="21">
        <v>2.3616630000000001</v>
      </c>
      <c r="H35" s="24">
        <v>1.486011</v>
      </c>
      <c r="I35" s="21">
        <v>-37.07777104523381</v>
      </c>
      <c r="J35" s="21">
        <v>0.55087978101487967</v>
      </c>
      <c r="K35" s="16"/>
      <c r="L35" s="20">
        <f t="shared" si="0"/>
        <v>5.2932686548555337</v>
      </c>
      <c r="M35" s="20">
        <f t="shared" si="1"/>
        <v>0.85619495049149597</v>
      </c>
      <c r="N35" s="20">
        <f t="shared" si="2"/>
        <v>-37.077771045233803</v>
      </c>
      <c r="O35" s="20">
        <f t="shared" si="3"/>
        <v>0.55087978101487967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413</v>
      </c>
      <c r="C36" s="21">
        <v>59.461362999999999</v>
      </c>
      <c r="D36" s="24">
        <v>75.526409999999998</v>
      </c>
      <c r="E36" s="21">
        <v>27.017623191718631</v>
      </c>
      <c r="F36" s="21">
        <v>2.3459329052745845</v>
      </c>
      <c r="G36" s="21">
        <v>5.4982579999999999</v>
      </c>
      <c r="H36" s="24">
        <v>7.2119540000000004</v>
      </c>
      <c r="I36" s="21">
        <v>31.167980840477117</v>
      </c>
      <c r="J36" s="21">
        <v>2.6735465889615795</v>
      </c>
      <c r="K36" s="16"/>
      <c r="L36" s="20">
        <f t="shared" si="0"/>
        <v>27.017623191718631</v>
      </c>
      <c r="M36" s="20">
        <f t="shared" si="1"/>
        <v>2.3459329052745845</v>
      </c>
      <c r="N36" s="20">
        <f t="shared" si="2"/>
        <v>31.167980840477121</v>
      </c>
      <c r="O36" s="20">
        <f t="shared" si="3"/>
        <v>2.6735465889615795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414</v>
      </c>
      <c r="C37" s="21">
        <v>5.3710310000000003</v>
      </c>
      <c r="D37" s="24">
        <v>6.3409360000000001</v>
      </c>
      <c r="E37" s="21">
        <v>18.058078607254345</v>
      </c>
      <c r="F37" s="21">
        <v>0.19695640786633711</v>
      </c>
      <c r="G37" s="21">
        <v>0.50793500000000003</v>
      </c>
      <c r="H37" s="24">
        <v>0.52412899999999996</v>
      </c>
      <c r="I37" s="21">
        <v>3.1882032149782802</v>
      </c>
      <c r="J37" s="21">
        <v>0.19430008845395347</v>
      </c>
      <c r="K37" s="16"/>
      <c r="L37" s="20">
        <f t="shared" si="0"/>
        <v>18.058078607254359</v>
      </c>
      <c r="M37" s="20">
        <f t="shared" si="1"/>
        <v>0.19695640786633711</v>
      </c>
      <c r="N37" s="20">
        <f t="shared" si="2"/>
        <v>3.1882032149782811</v>
      </c>
      <c r="O37" s="20">
        <f t="shared" si="3"/>
        <v>0.19430008845395347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180</v>
      </c>
      <c r="B38" s="9" t="s">
        <v>427</v>
      </c>
      <c r="C38" s="21">
        <v>14.843133</v>
      </c>
      <c r="D38" s="24">
        <v>15.237047</v>
      </c>
      <c r="E38" s="21">
        <v>2.6538467316839398</v>
      </c>
      <c r="F38" s="21">
        <v>0.4732793460792773</v>
      </c>
      <c r="G38" s="21">
        <v>1.9891110000000001</v>
      </c>
      <c r="H38" s="24">
        <v>1.45713</v>
      </c>
      <c r="I38" s="21">
        <v>-26.744661308494099</v>
      </c>
      <c r="J38" s="21">
        <v>0.54017329300403005</v>
      </c>
      <c r="K38" s="16"/>
      <c r="L38" s="20">
        <f t="shared" si="0"/>
        <v>2.6538467316839411</v>
      </c>
      <c r="M38" s="20">
        <f t="shared" si="1"/>
        <v>0.4732793460792773</v>
      </c>
      <c r="N38" s="20">
        <f t="shared" si="2"/>
        <v>-26.744661308494095</v>
      </c>
      <c r="O38" s="20">
        <f t="shared" si="3"/>
        <v>0.54017329300403005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180</v>
      </c>
      <c r="B39" s="9" t="s">
        <v>428</v>
      </c>
      <c r="C39" s="21">
        <v>9.4414459999999991</v>
      </c>
      <c r="D39" s="24">
        <v>11.737462000000001</v>
      </c>
      <c r="E39" s="21">
        <v>24.318478334780515</v>
      </c>
      <c r="F39" s="21">
        <v>0.36457840813842513</v>
      </c>
      <c r="G39" s="21">
        <v>1.5300959999999999</v>
      </c>
      <c r="H39" s="24">
        <v>1.125499</v>
      </c>
      <c r="I39" s="21">
        <v>-26.44258922315985</v>
      </c>
      <c r="J39" s="21">
        <v>0.41723422145089512</v>
      </c>
      <c r="K39" s="16"/>
      <c r="L39" s="20">
        <f t="shared" si="0"/>
        <v>24.318478334780519</v>
      </c>
      <c r="M39" s="20">
        <f t="shared" si="1"/>
        <v>0.36457840813842513</v>
      </c>
      <c r="N39" s="20">
        <f t="shared" si="2"/>
        <v>-26.442589223159846</v>
      </c>
      <c r="O39" s="20">
        <f t="shared" si="3"/>
        <v>0.41723422145089512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 t="s">
        <v>246</v>
      </c>
      <c r="C40" s="21">
        <v>8.2985699999999998</v>
      </c>
      <c r="D40" s="24">
        <v>9.4038419999999991</v>
      </c>
      <c r="E40" s="21">
        <v>13.318824809575624</v>
      </c>
      <c r="F40" s="21">
        <v>0.29209361842835052</v>
      </c>
      <c r="G40" s="21">
        <v>0.70766499999999999</v>
      </c>
      <c r="H40" s="24">
        <v>0.73463199999999995</v>
      </c>
      <c r="I40" s="21">
        <v>3.8107013911949705</v>
      </c>
      <c r="J40" s="21">
        <v>0.27233574669805477</v>
      </c>
      <c r="K40" s="16"/>
      <c r="L40" s="20">
        <f t="shared" si="0"/>
        <v>13.318824809575618</v>
      </c>
      <c r="M40" s="20">
        <f t="shared" si="1"/>
        <v>0.29209361842835052</v>
      </c>
      <c r="N40" s="20">
        <f t="shared" si="2"/>
        <v>3.8107013911949807</v>
      </c>
      <c r="O40" s="20">
        <f t="shared" si="3"/>
        <v>0.27233574669805477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 t="s">
        <v>180</v>
      </c>
      <c r="B41" s="9" t="s">
        <v>429</v>
      </c>
      <c r="C41" s="21">
        <v>32.963790000000003</v>
      </c>
      <c r="D41" s="24">
        <v>38.917990000000003</v>
      </c>
      <c r="E41" s="21">
        <v>18.062850175905144</v>
      </c>
      <c r="F41" s="21">
        <v>1.2088353378394023</v>
      </c>
      <c r="G41" s="21">
        <v>3.2699539999999998</v>
      </c>
      <c r="H41" s="24">
        <v>2.5777220000000001</v>
      </c>
      <c r="I41" s="21">
        <v>-21.16947210878195</v>
      </c>
      <c r="J41" s="21">
        <v>0.95558843836097951</v>
      </c>
      <c r="K41" s="16"/>
      <c r="L41" s="20">
        <f t="shared" si="0"/>
        <v>18.062850175905133</v>
      </c>
      <c r="M41" s="20">
        <f t="shared" si="1"/>
        <v>1.2088353378394023</v>
      </c>
      <c r="N41" s="20">
        <f t="shared" si="2"/>
        <v>-21.16947210878195</v>
      </c>
      <c r="O41" s="20">
        <f t="shared" si="3"/>
        <v>0.95558843836097951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417</v>
      </c>
      <c r="C42" s="21">
        <v>33.167212999999997</v>
      </c>
      <c r="D42" s="24">
        <v>43.690342000000001</v>
      </c>
      <c r="E42" s="21">
        <v>31.727504508744843</v>
      </c>
      <c r="F42" s="21">
        <v>1.3570698109509003</v>
      </c>
      <c r="G42" s="21">
        <v>4.8032779999999997</v>
      </c>
      <c r="H42" s="24">
        <v>2.826365</v>
      </c>
      <c r="I42" s="21">
        <v>-41.157580302451777</v>
      </c>
      <c r="J42" s="21">
        <v>1.0477629925135954</v>
      </c>
      <c r="K42" s="16"/>
      <c r="L42" s="20">
        <f t="shared" si="0"/>
        <v>31.727504508744843</v>
      </c>
      <c r="M42" s="20">
        <f t="shared" si="1"/>
        <v>1.3570698109509003</v>
      </c>
      <c r="N42" s="20">
        <f t="shared" si="2"/>
        <v>-41.157580302451777</v>
      </c>
      <c r="O42" s="20">
        <f t="shared" si="3"/>
        <v>1.0477629925135954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418</v>
      </c>
      <c r="C43" s="21">
        <v>1099.584235</v>
      </c>
      <c r="D43" s="24">
        <v>1297.094472</v>
      </c>
      <c r="E43" s="21">
        <v>17.9622652556491</v>
      </c>
      <c r="F43" s="21">
        <v>40.289173060318412</v>
      </c>
      <c r="G43" s="21">
        <v>87.395826999999997</v>
      </c>
      <c r="H43" s="24">
        <v>108.806476</v>
      </c>
      <c r="I43" s="21">
        <v>24.498479772953008</v>
      </c>
      <c r="J43" s="21">
        <v>40.33569581374617</v>
      </c>
      <c r="K43" s="16"/>
      <c r="L43" s="20">
        <f t="shared" si="0"/>
        <v>17.9622652556491</v>
      </c>
      <c r="M43" s="20">
        <f t="shared" si="1"/>
        <v>40.289173060318412</v>
      </c>
      <c r="N43" s="20">
        <f t="shared" si="2"/>
        <v>24.498479772953011</v>
      </c>
      <c r="O43" s="20">
        <f t="shared" si="3"/>
        <v>40.33569581374617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419</v>
      </c>
      <c r="C44" s="21">
        <v>31.063033999999998</v>
      </c>
      <c r="D44" s="24">
        <v>23.15053</v>
      </c>
      <c r="E44" s="21">
        <v>-25.472411999420274</v>
      </c>
      <c r="F44" s="21">
        <v>0.71908078381517693</v>
      </c>
      <c r="G44" s="21">
        <v>2.1519349999999999</v>
      </c>
      <c r="H44" s="24">
        <v>1.658088</v>
      </c>
      <c r="I44" s="21">
        <v>-22.948973830529262</v>
      </c>
      <c r="J44" s="21">
        <v>0.61467052016667434</v>
      </c>
      <c r="K44" s="16"/>
      <c r="L44" s="20">
        <f t="shared" si="0"/>
        <v>-25.472411999420274</v>
      </c>
      <c r="M44" s="20">
        <f t="shared" si="1"/>
        <v>0.71908078381517693</v>
      </c>
      <c r="N44" s="20">
        <f t="shared" si="2"/>
        <v>-22.948973830529265</v>
      </c>
      <c r="O44" s="20">
        <f t="shared" si="3"/>
        <v>0.61467052016667434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 t="s">
        <v>2</v>
      </c>
      <c r="C45" s="21">
        <v>522.97884367996903</v>
      </c>
      <c r="D45" s="24">
        <v>593.1238416201038</v>
      </c>
      <c r="E45" s="21">
        <v>13.412588059309559</v>
      </c>
      <c r="F45" s="21">
        <v>18.423075278693542</v>
      </c>
      <c r="G45" s="21">
        <v>47.436231999999819</v>
      </c>
      <c r="H45" s="24">
        <v>53.035509869998322</v>
      </c>
      <c r="I45" s="21">
        <v>11.803799825413041</v>
      </c>
      <c r="J45" s="21">
        <v>19.660816819792831</v>
      </c>
      <c r="K45" s="16"/>
      <c r="L45" s="20">
        <f t="shared" si="0"/>
        <v>13.412588059309567</v>
      </c>
      <c r="M45" s="20">
        <f t="shared" si="1"/>
        <v>18.423075278693542</v>
      </c>
      <c r="N45" s="20">
        <f t="shared" si="2"/>
        <v>11.803799825413039</v>
      </c>
      <c r="O45" s="20">
        <f t="shared" si="3"/>
        <v>19.660816819792831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ignoredErrors>
    <ignoredError sqref="N22:R22" evalError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5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6287.6815843800496</v>
      </c>
      <c r="D13" s="29">
        <v>7528.7485799697806</v>
      </c>
      <c r="E13" s="29">
        <v>19.738070049106927</v>
      </c>
      <c r="F13" s="116">
        <v>100</v>
      </c>
      <c r="G13" s="29">
        <v>536.56285871999216</v>
      </c>
      <c r="H13" s="29">
        <v>620.52112905999729</v>
      </c>
      <c r="I13" s="29">
        <v>15.64742489636599</v>
      </c>
      <c r="J13" s="116">
        <v>100</v>
      </c>
      <c r="K13" s="16"/>
      <c r="L13" s="20">
        <f>+((D13-C13)/C13)*100</f>
        <v>19.738070049106938</v>
      </c>
      <c r="M13" s="20">
        <f>+D13/$D$13*100</f>
        <v>100</v>
      </c>
      <c r="N13" s="20">
        <f>+((H13-G13)/G13)*100</f>
        <v>15.64742489636599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0" t="s">
        <v>28</v>
      </c>
      <c r="C14" s="113">
        <v>1414.7129419999999</v>
      </c>
      <c r="D14" s="29">
        <v>1966.1239419999999</v>
      </c>
      <c r="E14" s="113">
        <v>38.976882421140679</v>
      </c>
      <c r="F14" s="113">
        <v>26.114883783353697</v>
      </c>
      <c r="G14" s="113">
        <v>131.803921</v>
      </c>
      <c r="H14" s="29">
        <v>165.95032800000001</v>
      </c>
      <c r="I14" s="113">
        <v>25.906973586923865</v>
      </c>
      <c r="J14" s="113">
        <v>26.743703030933297</v>
      </c>
      <c r="K14" s="150"/>
      <c r="L14" s="20">
        <f t="shared" ref="L14:L45" si="0">+((D14-C14)/C14)*100</f>
        <v>38.976882421140679</v>
      </c>
      <c r="M14" s="20">
        <f t="shared" ref="M14:M45" si="1">+D14/$D$13*100</f>
        <v>26.114883783353697</v>
      </c>
      <c r="N14" s="20">
        <f t="shared" ref="N14:N45" si="2">+((H14-G14)/G14)*100</f>
        <v>25.906973586923876</v>
      </c>
      <c r="O14" s="20">
        <f t="shared" ref="O14:O45" si="3">+H14/$H$13*100</f>
        <v>26.743703030933297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s="151" customFormat="1" x14ac:dyDescent="0.25">
      <c r="A15" s="149"/>
      <c r="B15" s="10" t="s">
        <v>31</v>
      </c>
      <c r="C15" s="113">
        <v>57.931752000000003</v>
      </c>
      <c r="D15" s="29">
        <v>84.534725000000009</v>
      </c>
      <c r="E15" s="113">
        <v>45.921229863719645</v>
      </c>
      <c r="F15" s="113">
        <v>1.1228257140224402</v>
      </c>
      <c r="G15" s="113">
        <v>5.8951909999999996</v>
      </c>
      <c r="H15" s="29">
        <v>6.6783780000000004</v>
      </c>
      <c r="I15" s="113">
        <v>13.285184483420487</v>
      </c>
      <c r="J15" s="113">
        <v>1.0762531181036186</v>
      </c>
      <c r="K15" s="150"/>
      <c r="L15" s="20">
        <f t="shared" si="0"/>
        <v>45.921229863719645</v>
      </c>
      <c r="M15" s="20">
        <f t="shared" si="1"/>
        <v>1.1228257140224402</v>
      </c>
      <c r="N15" s="20">
        <f t="shared" si="2"/>
        <v>13.285184483420483</v>
      </c>
      <c r="O15" s="20">
        <f t="shared" si="3"/>
        <v>1.0762531181036186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4.5684000000000002E-2</v>
      </c>
      <c r="D16" s="24">
        <v>1.509979</v>
      </c>
      <c r="E16" s="21">
        <v>3205.2688030820414</v>
      </c>
      <c r="F16" s="21">
        <v>2.0056175126066712E-2</v>
      </c>
      <c r="G16" s="21">
        <v>3.2009999999999999E-3</v>
      </c>
      <c r="H16" s="24">
        <v>2.8600000000000001E-4</v>
      </c>
      <c r="I16" s="21">
        <v>-91.065292096219935</v>
      </c>
      <c r="J16" s="21">
        <v>4.609029195077531E-5</v>
      </c>
      <c r="K16" s="16"/>
      <c r="L16" s="20">
        <f t="shared" si="0"/>
        <v>3205.2688030820414</v>
      </c>
      <c r="M16" s="20">
        <f t="shared" si="1"/>
        <v>2.0056175126066712E-2</v>
      </c>
      <c r="N16" s="20">
        <f t="shared" si="2"/>
        <v>-91.065292096219935</v>
      </c>
      <c r="O16" s="20">
        <f t="shared" si="3"/>
        <v>4.609029195077531E-5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 t="s">
        <v>37</v>
      </c>
      <c r="B17" s="9" t="s">
        <v>397</v>
      </c>
      <c r="C17" s="21">
        <v>32.420869000000003</v>
      </c>
      <c r="D17" s="24">
        <v>46.140616000000001</v>
      </c>
      <c r="E17" s="21">
        <v>42.317641146509665</v>
      </c>
      <c r="F17" s="21">
        <v>0.61285903639758954</v>
      </c>
      <c r="G17" s="21">
        <v>3.5606469999999999</v>
      </c>
      <c r="H17" s="24">
        <v>5.3053699999999999</v>
      </c>
      <c r="I17" s="21">
        <v>49.00016766615731</v>
      </c>
      <c r="J17" s="21">
        <v>0.85498619652756913</v>
      </c>
      <c r="K17" s="16"/>
      <c r="L17" s="20">
        <f t="shared" si="0"/>
        <v>42.317641146509665</v>
      </c>
      <c r="M17" s="20">
        <f t="shared" si="1"/>
        <v>0.61285903639758954</v>
      </c>
      <c r="N17" s="20">
        <f t="shared" si="2"/>
        <v>49.00016766615731</v>
      </c>
      <c r="O17" s="20">
        <f t="shared" si="3"/>
        <v>0.85498619652756913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9" t="s">
        <v>398</v>
      </c>
      <c r="C18" s="21">
        <v>25.465198999999998</v>
      </c>
      <c r="D18" s="24">
        <v>36.884129999999999</v>
      </c>
      <c r="E18" s="21">
        <v>44.841318538292207</v>
      </c>
      <c r="F18" s="21">
        <v>0.48991050249878371</v>
      </c>
      <c r="G18" s="21">
        <v>2.3313429999999999</v>
      </c>
      <c r="H18" s="24">
        <v>1.372722</v>
      </c>
      <c r="I18" s="21">
        <v>-41.118831506131869</v>
      </c>
      <c r="J18" s="21">
        <v>0.22122083128409856</v>
      </c>
      <c r="K18" s="16"/>
      <c r="L18" s="20">
        <f t="shared" si="0"/>
        <v>44.841318538292207</v>
      </c>
      <c r="M18" s="20">
        <f t="shared" si="1"/>
        <v>0.48991050249878371</v>
      </c>
      <c r="N18" s="20">
        <f t="shared" si="2"/>
        <v>-41.118831506131869</v>
      </c>
      <c r="O18" s="20">
        <f t="shared" si="3"/>
        <v>0.22122083128409856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1356.7811899999999</v>
      </c>
      <c r="D19" s="29">
        <v>1881.589217</v>
      </c>
      <c r="E19" s="113">
        <v>38.680373141081063</v>
      </c>
      <c r="F19" s="113">
        <v>24.992058069331257</v>
      </c>
      <c r="G19" s="113">
        <v>125.90872999999999</v>
      </c>
      <c r="H19" s="29">
        <v>159.27195</v>
      </c>
      <c r="I19" s="113">
        <v>26.497940214312401</v>
      </c>
      <c r="J19" s="113">
        <v>25.667449912829674</v>
      </c>
      <c r="K19" s="150"/>
      <c r="L19" s="20">
        <f t="shared" si="0"/>
        <v>38.680373141081063</v>
      </c>
      <c r="M19" s="20">
        <f t="shared" si="1"/>
        <v>24.992058069331257</v>
      </c>
      <c r="N19" s="20">
        <f t="shared" si="2"/>
        <v>26.497940214312393</v>
      </c>
      <c r="O19" s="20">
        <f t="shared" si="3"/>
        <v>25.667449912829674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126.61058199999999</v>
      </c>
      <c r="D20" s="24">
        <v>224.40674100000001</v>
      </c>
      <c r="E20" s="21">
        <v>77.241694537033268</v>
      </c>
      <c r="F20" s="21">
        <v>2.9806645635243241</v>
      </c>
      <c r="G20" s="21">
        <v>20.211220000000001</v>
      </c>
      <c r="H20" s="24">
        <v>21.418075000000002</v>
      </c>
      <c r="I20" s="21">
        <v>5.9712130193031454</v>
      </c>
      <c r="J20" s="21">
        <v>3.4516270271804261</v>
      </c>
      <c r="K20" s="16"/>
      <c r="L20" s="20">
        <f t="shared" si="0"/>
        <v>77.241694537033268</v>
      </c>
      <c r="M20" s="20">
        <f t="shared" si="1"/>
        <v>2.9806645635243241</v>
      </c>
      <c r="N20" s="20">
        <f t="shared" si="2"/>
        <v>5.9712130193031436</v>
      </c>
      <c r="O20" s="20">
        <f t="shared" si="3"/>
        <v>3.4516270271804261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383.09191099999998</v>
      </c>
      <c r="D21" s="24">
        <v>610.42444</v>
      </c>
      <c r="E21" s="21">
        <v>59.341511128905047</v>
      </c>
      <c r="F21" s="21">
        <v>8.1079137324897914</v>
      </c>
      <c r="G21" s="21">
        <v>35.523800999999999</v>
      </c>
      <c r="H21" s="24">
        <v>67.911209999999997</v>
      </c>
      <c r="I21" s="21">
        <v>91.171012358728149</v>
      </c>
      <c r="J21" s="21">
        <v>10.944222012693746</v>
      </c>
      <c r="K21" s="16"/>
      <c r="L21" s="20">
        <f t="shared" si="0"/>
        <v>59.341511128905054</v>
      </c>
      <c r="M21" s="20">
        <f t="shared" si="1"/>
        <v>8.1079137324897914</v>
      </c>
      <c r="N21" s="20">
        <f t="shared" si="2"/>
        <v>91.171012358728163</v>
      </c>
      <c r="O21" s="20">
        <f t="shared" si="3"/>
        <v>10.944222012693746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420</v>
      </c>
      <c r="C22" s="21">
        <v>0</v>
      </c>
      <c r="D22" s="24">
        <v>2.8699999999999998E-4</v>
      </c>
      <c r="E22" s="21" t="s">
        <v>120</v>
      </c>
      <c r="F22" s="21">
        <v>3.8120545127986196E-6</v>
      </c>
      <c r="G22" s="21">
        <v>0</v>
      </c>
      <c r="H22" s="24">
        <v>2.12E-4</v>
      </c>
      <c r="I22" s="21" t="s">
        <v>120</v>
      </c>
      <c r="J22" s="21">
        <v>3.4164831795679603E-5</v>
      </c>
      <c r="K22" s="16"/>
      <c r="L22" s="20" t="e">
        <f t="shared" si="0"/>
        <v>#DIV/0!</v>
      </c>
      <c r="M22" s="20">
        <f t="shared" si="1"/>
        <v>3.8120545127986196E-6</v>
      </c>
      <c r="N22" s="20" t="e">
        <f t="shared" si="2"/>
        <v>#DIV/0!</v>
      </c>
      <c r="O22" s="20">
        <f t="shared" si="3"/>
        <v>3.4164831795679603E-5</v>
      </c>
      <c r="P22" s="20" t="e">
        <f t="shared" si="4"/>
        <v>#VALUE!</v>
      </c>
      <c r="Q22" s="20" t="b">
        <f t="shared" si="5"/>
        <v>1</v>
      </c>
      <c r="R22" s="20" t="e">
        <f t="shared" si="6"/>
        <v>#VALUE!</v>
      </c>
      <c r="S22" s="20" t="b">
        <f t="shared" si="7"/>
        <v>1</v>
      </c>
    </row>
    <row r="23" spans="1:19" x14ac:dyDescent="0.25">
      <c r="A23" s="14" t="s">
        <v>37</v>
      </c>
      <c r="B23" s="9" t="s">
        <v>401</v>
      </c>
      <c r="C23" s="21">
        <v>30.540271000000001</v>
      </c>
      <c r="D23" s="24">
        <v>42.725254999999997</v>
      </c>
      <c r="E23" s="21">
        <v>39.898087348340816</v>
      </c>
      <c r="F23" s="21">
        <v>0.56749477746767163</v>
      </c>
      <c r="G23" s="21">
        <v>3.469328</v>
      </c>
      <c r="H23" s="24">
        <v>3.1867899999999998</v>
      </c>
      <c r="I23" s="21">
        <v>-8.1438826193430014</v>
      </c>
      <c r="J23" s="21">
        <v>0.51356671848185742</v>
      </c>
      <c r="K23" s="16"/>
      <c r="L23" s="20">
        <f t="shared" si="0"/>
        <v>39.898087348340802</v>
      </c>
      <c r="M23" s="20">
        <f t="shared" si="1"/>
        <v>0.56749477746767163</v>
      </c>
      <c r="N23" s="20">
        <f t="shared" si="2"/>
        <v>-8.1438826193430014</v>
      </c>
      <c r="O23" s="20">
        <f t="shared" si="3"/>
        <v>0.51356671848185742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402</v>
      </c>
      <c r="C24" s="21">
        <v>809.01942199999996</v>
      </c>
      <c r="D24" s="24">
        <v>999.48472300000003</v>
      </c>
      <c r="E24" s="21">
        <v>23.542735294184336</v>
      </c>
      <c r="F24" s="21">
        <v>13.275575779740167</v>
      </c>
      <c r="G24" s="21">
        <v>66.452397000000005</v>
      </c>
      <c r="H24" s="24">
        <v>66.398582000000005</v>
      </c>
      <c r="I24" s="21">
        <v>-8.0982782306560086E-2</v>
      </c>
      <c r="J24" s="21">
        <v>10.70045464859264</v>
      </c>
      <c r="K24" s="16"/>
      <c r="L24" s="20">
        <f t="shared" si="0"/>
        <v>23.542735294184329</v>
      </c>
      <c r="M24" s="20">
        <f t="shared" si="1"/>
        <v>13.275575779740167</v>
      </c>
      <c r="N24" s="20">
        <f t="shared" si="2"/>
        <v>-8.0982782306558726E-2</v>
      </c>
      <c r="O24" s="20">
        <f t="shared" si="3"/>
        <v>10.70045464859264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403</v>
      </c>
      <c r="C25" s="21">
        <v>1.7319999999999999E-2</v>
      </c>
      <c r="D25" s="24">
        <v>5.3259000000000001E-2</v>
      </c>
      <c r="E25" s="21">
        <v>207.50000000000003</v>
      </c>
      <c r="F25" s="21">
        <v>7.0740840173220097E-4</v>
      </c>
      <c r="G25" s="21">
        <v>0</v>
      </c>
      <c r="H25" s="24">
        <v>9.0329999999999994E-3</v>
      </c>
      <c r="I25" s="21" t="s">
        <v>120</v>
      </c>
      <c r="J25" s="21">
        <v>1.4557119132564801E-3</v>
      </c>
      <c r="K25" s="16"/>
      <c r="L25" s="20">
        <f t="shared" si="0"/>
        <v>207.50000000000003</v>
      </c>
      <c r="M25" s="20">
        <f t="shared" si="1"/>
        <v>7.0740840173220097E-4</v>
      </c>
      <c r="N25" s="20" t="e">
        <f t="shared" si="2"/>
        <v>#DIV/0!</v>
      </c>
      <c r="O25" s="20">
        <f t="shared" si="3"/>
        <v>1.4557119132564801E-3</v>
      </c>
      <c r="P25" s="20" t="b">
        <f t="shared" si="4"/>
        <v>1</v>
      </c>
      <c r="Q25" s="20" t="b">
        <f t="shared" si="5"/>
        <v>1</v>
      </c>
      <c r="R25" s="20" t="e">
        <f t="shared" si="6"/>
        <v>#VALUE!</v>
      </c>
      <c r="S25" s="20" t="b">
        <f t="shared" si="7"/>
        <v>1</v>
      </c>
    </row>
    <row r="26" spans="1:19" x14ac:dyDescent="0.25">
      <c r="A26" s="14"/>
      <c r="B26" s="9" t="s">
        <v>421</v>
      </c>
      <c r="C26" s="21">
        <v>4.1849809999999996</v>
      </c>
      <c r="D26" s="24">
        <v>1.5222979999999999</v>
      </c>
      <c r="E26" s="21">
        <v>-63.624733302253929</v>
      </c>
      <c r="F26" s="21">
        <v>2.0219801256879139E-2</v>
      </c>
      <c r="G26" s="21">
        <v>0.100614</v>
      </c>
      <c r="H26" s="24">
        <v>5.9736999999999998E-2</v>
      </c>
      <c r="I26" s="21">
        <v>-40.627546862265682</v>
      </c>
      <c r="J26" s="21">
        <v>9.6269082876344909E-3</v>
      </c>
      <c r="K26" s="16"/>
      <c r="L26" s="20">
        <f t="shared" si="0"/>
        <v>-63.624733302253929</v>
      </c>
      <c r="M26" s="20">
        <f t="shared" si="1"/>
        <v>2.0219801256879139E-2</v>
      </c>
      <c r="N26" s="20">
        <f t="shared" si="2"/>
        <v>-40.627546862265689</v>
      </c>
      <c r="O26" s="20">
        <f t="shared" si="3"/>
        <v>9.6269082876344909E-3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422</v>
      </c>
      <c r="C27" s="21">
        <v>3.316703</v>
      </c>
      <c r="D27" s="24">
        <v>2.9722140000000001</v>
      </c>
      <c r="E27" s="21">
        <v>-10.386489233434526</v>
      </c>
      <c r="F27" s="21">
        <v>3.9478194396178522E-2</v>
      </c>
      <c r="G27" s="21">
        <v>0.15137</v>
      </c>
      <c r="H27" s="24">
        <v>0.28831099999999998</v>
      </c>
      <c r="I27" s="21">
        <v>90.467728083503985</v>
      </c>
      <c r="J27" s="21">
        <v>4.6462720848321606E-2</v>
      </c>
      <c r="K27" s="16"/>
      <c r="L27" s="20">
        <f t="shared" si="0"/>
        <v>-10.386489233434522</v>
      </c>
      <c r="M27" s="20">
        <f t="shared" si="1"/>
        <v>3.9478194396178522E-2</v>
      </c>
      <c r="N27" s="20">
        <f t="shared" si="2"/>
        <v>90.467728083503985</v>
      </c>
      <c r="O27" s="20">
        <f t="shared" si="3"/>
        <v>4.6462720848321606E-2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s="151" customFormat="1" x14ac:dyDescent="0.25">
      <c r="A28" s="149"/>
      <c r="B28" s="9" t="s">
        <v>135</v>
      </c>
      <c r="C28" s="21">
        <v>87.995086000000001</v>
      </c>
      <c r="D28" s="24">
        <v>92.060489000000004</v>
      </c>
      <c r="E28" s="21">
        <v>4.6200341232691233</v>
      </c>
      <c r="F28" s="21">
        <v>1.2227860715780408</v>
      </c>
      <c r="G28" s="21">
        <v>5.9778019999999996</v>
      </c>
      <c r="H28" s="24">
        <v>8.6423869999999994</v>
      </c>
      <c r="I28" s="21">
        <v>44.574661388918521</v>
      </c>
      <c r="J28" s="21">
        <v>1.3927627272083398</v>
      </c>
      <c r="K28" s="150"/>
      <c r="L28" s="20">
        <f t="shared" si="0"/>
        <v>4.6200341232691144</v>
      </c>
      <c r="M28" s="20">
        <f t="shared" si="1"/>
        <v>1.2227860715780408</v>
      </c>
      <c r="N28" s="20">
        <f t="shared" si="2"/>
        <v>44.574661388918535</v>
      </c>
      <c r="O28" s="20">
        <f t="shared" si="3"/>
        <v>1.3927627272083398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s="151" customFormat="1" x14ac:dyDescent="0.25">
      <c r="A29" s="149"/>
      <c r="B29" s="9" t="s">
        <v>423</v>
      </c>
      <c r="C29" s="21">
        <v>1305.1388059999999</v>
      </c>
      <c r="D29" s="24">
        <v>1443.140269</v>
      </c>
      <c r="E29" s="21">
        <v>10.573700081981929</v>
      </c>
      <c r="F29" s="21">
        <v>19.168395034992557</v>
      </c>
      <c r="G29" s="21">
        <v>107.692476</v>
      </c>
      <c r="H29" s="24">
        <v>116.593592</v>
      </c>
      <c r="I29" s="21">
        <v>8.2653090825026698</v>
      </c>
      <c r="J29" s="21">
        <v>18.789624807236297</v>
      </c>
      <c r="K29" s="150"/>
      <c r="L29" s="20">
        <f t="shared" si="0"/>
        <v>10.573700081981936</v>
      </c>
      <c r="M29" s="20">
        <f t="shared" si="1"/>
        <v>19.168395034992557</v>
      </c>
      <c r="N29" s="20">
        <f t="shared" si="2"/>
        <v>8.2653090825026645</v>
      </c>
      <c r="O29" s="20">
        <f t="shared" si="3"/>
        <v>18.789624807236297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 t="s">
        <v>37</v>
      </c>
      <c r="B30" s="10" t="s">
        <v>29</v>
      </c>
      <c r="C30" s="113">
        <v>1197.989789</v>
      </c>
      <c r="D30" s="29">
        <v>1334.6253419999998</v>
      </c>
      <c r="E30" s="113">
        <v>11.405402137363275</v>
      </c>
      <c r="F30" s="113">
        <v>17.72705420859408</v>
      </c>
      <c r="G30" s="113">
        <v>107.11059499999999</v>
      </c>
      <c r="H30" s="29">
        <v>106.78307</v>
      </c>
      <c r="I30" s="113">
        <v>-0.30578207505989052</v>
      </c>
      <c r="J30" s="113">
        <v>17.208611439510758</v>
      </c>
      <c r="K30" s="16"/>
      <c r="L30" s="20">
        <f t="shared" si="0"/>
        <v>11.40540213736328</v>
      </c>
      <c r="M30" s="20">
        <f t="shared" si="1"/>
        <v>17.72705420859408</v>
      </c>
      <c r="N30" s="20">
        <f t="shared" si="2"/>
        <v>-0.30578207505988958</v>
      </c>
      <c r="O30" s="20">
        <f t="shared" si="3"/>
        <v>17.208611439510758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9" t="s">
        <v>406</v>
      </c>
      <c r="C31" s="21">
        <v>417.88808899999998</v>
      </c>
      <c r="D31" s="24">
        <v>494.80079999999998</v>
      </c>
      <c r="E31" s="21">
        <v>18.405097686332962</v>
      </c>
      <c r="F31" s="21">
        <v>6.5721519950396061</v>
      </c>
      <c r="G31" s="21">
        <v>34.251432000000001</v>
      </c>
      <c r="H31" s="24">
        <v>40.490979000000003</v>
      </c>
      <c r="I31" s="21">
        <v>18.216893822132761</v>
      </c>
      <c r="J31" s="21">
        <v>6.5253183338556369</v>
      </c>
      <c r="K31" s="16"/>
      <c r="L31" s="20">
        <f t="shared" si="0"/>
        <v>18.405097686332955</v>
      </c>
      <c r="M31" s="20">
        <f t="shared" si="1"/>
        <v>6.5721519950396061</v>
      </c>
      <c r="N31" s="20">
        <f t="shared" si="2"/>
        <v>18.216893822132754</v>
      </c>
      <c r="O31" s="20">
        <f t="shared" si="3"/>
        <v>6.5253183338556369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407</v>
      </c>
      <c r="C32" s="21">
        <v>33.224161000000002</v>
      </c>
      <c r="D32" s="24">
        <v>17.381930000000001</v>
      </c>
      <c r="E32" s="21">
        <v>-47.682862480710952</v>
      </c>
      <c r="F32" s="21">
        <v>0.23087409302316975</v>
      </c>
      <c r="G32" s="21">
        <v>2.2632650000000001</v>
      </c>
      <c r="H32" s="24">
        <v>1.5282260000000001</v>
      </c>
      <c r="I32" s="21">
        <v>-32.476930452244879</v>
      </c>
      <c r="J32" s="21">
        <v>0.24628105771596345</v>
      </c>
      <c r="K32" s="16"/>
      <c r="L32" s="20">
        <f t="shared" si="0"/>
        <v>-47.682862480710952</v>
      </c>
      <c r="M32" s="20">
        <f t="shared" si="1"/>
        <v>0.23087409302316975</v>
      </c>
      <c r="N32" s="20">
        <f t="shared" si="2"/>
        <v>-32.476930452244872</v>
      </c>
      <c r="O32" s="20">
        <f t="shared" si="3"/>
        <v>0.24628105771596345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408</v>
      </c>
      <c r="C33" s="21">
        <v>29.008697000000002</v>
      </c>
      <c r="D33" s="24">
        <v>24.923237</v>
      </c>
      <c r="E33" s="21">
        <v>-14.083569489522407</v>
      </c>
      <c r="F33" s="21">
        <v>0.33104089923135727</v>
      </c>
      <c r="G33" s="21">
        <v>1.6058859999999999</v>
      </c>
      <c r="H33" s="24">
        <v>2.1527259999999999</v>
      </c>
      <c r="I33" s="21">
        <v>34.052230357572078</v>
      </c>
      <c r="J33" s="21">
        <v>0.34692227213295357</v>
      </c>
      <c r="K33" s="16"/>
      <c r="L33" s="20">
        <f t="shared" si="0"/>
        <v>-14.083569489522404</v>
      </c>
      <c r="M33" s="20">
        <f t="shared" si="1"/>
        <v>0.33104089923135727</v>
      </c>
      <c r="N33" s="20">
        <f t="shared" si="2"/>
        <v>34.052230357572085</v>
      </c>
      <c r="O33" s="20">
        <f t="shared" si="3"/>
        <v>0.34692227213295357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410</v>
      </c>
      <c r="C34" s="21">
        <v>186.535293</v>
      </c>
      <c r="D34" s="24">
        <v>196.986065</v>
      </c>
      <c r="E34" s="21">
        <v>5.6025708764936066</v>
      </c>
      <c r="F34" s="21">
        <v>2.61645163080729</v>
      </c>
      <c r="G34" s="21">
        <v>21.674151999999999</v>
      </c>
      <c r="H34" s="24">
        <v>17.488651000000001</v>
      </c>
      <c r="I34" s="21">
        <v>-19.311025409437001</v>
      </c>
      <c r="J34" s="21">
        <v>2.8183812252280371</v>
      </c>
      <c r="K34" s="16"/>
      <c r="L34" s="20">
        <f t="shared" si="0"/>
        <v>5.6025708764935978</v>
      </c>
      <c r="M34" s="20">
        <f t="shared" si="1"/>
        <v>2.61645163080729</v>
      </c>
      <c r="N34" s="20">
        <f t="shared" si="2"/>
        <v>-19.311025409437004</v>
      </c>
      <c r="O34" s="20">
        <f t="shared" si="3"/>
        <v>2.8183812252280371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411</v>
      </c>
      <c r="C35" s="21">
        <v>99.238319000000004</v>
      </c>
      <c r="D35" s="24">
        <v>112.496179</v>
      </c>
      <c r="E35" s="21">
        <v>13.359617669460921</v>
      </c>
      <c r="F35" s="21">
        <v>1.49422148721098</v>
      </c>
      <c r="G35" s="21">
        <v>9.4995550000000009</v>
      </c>
      <c r="H35" s="24">
        <v>8.1719109999999997</v>
      </c>
      <c r="I35" s="21">
        <v>-13.975854658455066</v>
      </c>
      <c r="J35" s="21">
        <v>1.3169432300201127</v>
      </c>
      <c r="K35" s="16"/>
      <c r="L35" s="20">
        <f t="shared" si="0"/>
        <v>13.359617669460919</v>
      </c>
      <c r="M35" s="20">
        <f t="shared" si="1"/>
        <v>1.49422148721098</v>
      </c>
      <c r="N35" s="20">
        <f t="shared" si="2"/>
        <v>-13.975854658455065</v>
      </c>
      <c r="O35" s="20">
        <f t="shared" si="3"/>
        <v>1.3169432300201127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424</v>
      </c>
      <c r="C36" s="21">
        <v>19.718478999999999</v>
      </c>
      <c r="D36" s="24">
        <v>20.767717000000001</v>
      </c>
      <c r="E36" s="21">
        <v>5.3210899278793411</v>
      </c>
      <c r="F36" s="21">
        <v>0.27584553766681053</v>
      </c>
      <c r="G36" s="21">
        <v>1.4202889999999999</v>
      </c>
      <c r="H36" s="24">
        <v>3.0263520000000002</v>
      </c>
      <c r="I36" s="21">
        <v>113.08001399715133</v>
      </c>
      <c r="J36" s="21">
        <v>0.48771135393640824</v>
      </c>
      <c r="K36" s="16"/>
      <c r="L36" s="20">
        <f t="shared" si="0"/>
        <v>5.3210899278793393</v>
      </c>
      <c r="M36" s="20">
        <f t="shared" si="1"/>
        <v>0.27584553766681053</v>
      </c>
      <c r="N36" s="20">
        <f t="shared" si="2"/>
        <v>113.08001399715131</v>
      </c>
      <c r="O36" s="20">
        <f t="shared" si="3"/>
        <v>0.48771135393640824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413</v>
      </c>
      <c r="C37" s="21">
        <v>154.90545</v>
      </c>
      <c r="D37" s="24">
        <v>178.59249800000001</v>
      </c>
      <c r="E37" s="21">
        <v>15.291294141038936</v>
      </c>
      <c r="F37" s="21">
        <v>2.3721405503584614</v>
      </c>
      <c r="G37" s="21">
        <v>15.028128000000001</v>
      </c>
      <c r="H37" s="24">
        <v>13.496601</v>
      </c>
      <c r="I37" s="21">
        <v>-10.191069706087152</v>
      </c>
      <c r="J37" s="21">
        <v>2.1750429385773637</v>
      </c>
      <c r="K37" s="16"/>
      <c r="L37" s="20">
        <f t="shared" si="0"/>
        <v>15.291294141038939</v>
      </c>
      <c r="M37" s="20">
        <f t="shared" si="1"/>
        <v>2.3721405503584614</v>
      </c>
      <c r="N37" s="20">
        <f t="shared" si="2"/>
        <v>-10.191069706087148</v>
      </c>
      <c r="O37" s="20">
        <f t="shared" si="3"/>
        <v>2.1750429385773637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9" t="s">
        <v>414</v>
      </c>
      <c r="C38" s="21">
        <v>29.801264</v>
      </c>
      <c r="D38" s="24">
        <v>31.167804</v>
      </c>
      <c r="E38" s="21">
        <v>4.5855101984936031</v>
      </c>
      <c r="F38" s="21">
        <v>0.41398386025164757</v>
      </c>
      <c r="G38" s="21">
        <v>2.733994</v>
      </c>
      <c r="H38" s="24">
        <v>2.0873149999999998</v>
      </c>
      <c r="I38" s="21">
        <v>-23.653270636292557</v>
      </c>
      <c r="J38" s="21">
        <v>0.33638097113018373</v>
      </c>
      <c r="K38" s="16"/>
      <c r="L38" s="20">
        <f t="shared" si="0"/>
        <v>4.585510198493596</v>
      </c>
      <c r="M38" s="20">
        <f t="shared" si="1"/>
        <v>0.41398386025164757</v>
      </c>
      <c r="N38" s="20">
        <f t="shared" si="2"/>
        <v>-23.653270636292554</v>
      </c>
      <c r="O38" s="20">
        <f t="shared" si="3"/>
        <v>0.33638097113018373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9" t="s">
        <v>415</v>
      </c>
      <c r="C39" s="21">
        <v>74.908199999999994</v>
      </c>
      <c r="D39" s="24">
        <v>96.912839000000005</v>
      </c>
      <c r="E39" s="21">
        <v>29.375474247145196</v>
      </c>
      <c r="F39" s="21">
        <v>1.287237021805143</v>
      </c>
      <c r="G39" s="21">
        <v>3.8600880000000002</v>
      </c>
      <c r="H39" s="24">
        <v>7.2172890000000001</v>
      </c>
      <c r="I39" s="21">
        <v>86.972136386527964</v>
      </c>
      <c r="J39" s="21">
        <v>1.1631012486123047</v>
      </c>
      <c r="K39" s="16"/>
      <c r="L39" s="20">
        <f t="shared" si="0"/>
        <v>29.375474247145188</v>
      </c>
      <c r="M39" s="20">
        <f t="shared" si="1"/>
        <v>1.287237021805143</v>
      </c>
      <c r="N39" s="20">
        <f t="shared" si="2"/>
        <v>86.972136386527964</v>
      </c>
      <c r="O39" s="20">
        <f t="shared" si="3"/>
        <v>1.1631012486123047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 t="s">
        <v>37</v>
      </c>
      <c r="B40" s="9" t="s">
        <v>425</v>
      </c>
      <c r="C40" s="21">
        <v>59.380512000000003</v>
      </c>
      <c r="D40" s="24">
        <v>51.801313</v>
      </c>
      <c r="E40" s="21">
        <v>-12.763781827950559</v>
      </c>
      <c r="F40" s="21">
        <v>0.68804679090781806</v>
      </c>
      <c r="G40" s="21">
        <v>6.7026339999999998</v>
      </c>
      <c r="H40" s="24">
        <v>3.6572399999999998</v>
      </c>
      <c r="I40" s="21">
        <v>-45.435779426416545</v>
      </c>
      <c r="J40" s="21">
        <v>0.58938202564354358</v>
      </c>
      <c r="K40" s="16"/>
      <c r="L40" s="20">
        <f t="shared" si="0"/>
        <v>-12.763781827950559</v>
      </c>
      <c r="M40" s="20">
        <f t="shared" si="1"/>
        <v>0.68804679090781806</v>
      </c>
      <c r="N40" s="20">
        <f t="shared" si="2"/>
        <v>-45.435779426416538</v>
      </c>
      <c r="O40" s="20">
        <f t="shared" si="3"/>
        <v>0.58938202564354358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426</v>
      </c>
      <c r="C41" s="21">
        <v>93.381325000000004</v>
      </c>
      <c r="D41" s="24">
        <v>108.79496</v>
      </c>
      <c r="E41" s="21">
        <v>16.50612153982609</v>
      </c>
      <c r="F41" s="21">
        <v>1.4450603422917956</v>
      </c>
      <c r="G41" s="21">
        <v>8.0711720000000007</v>
      </c>
      <c r="H41" s="24">
        <v>7.4657799999999996</v>
      </c>
      <c r="I41" s="21">
        <v>-7.5006702867935537</v>
      </c>
      <c r="J41" s="21">
        <v>1.2031467826582491</v>
      </c>
      <c r="K41" s="16"/>
      <c r="L41" s="20">
        <f t="shared" si="0"/>
        <v>16.506121539826083</v>
      </c>
      <c r="M41" s="20">
        <f t="shared" si="1"/>
        <v>1.4450603422917956</v>
      </c>
      <c r="N41" s="20">
        <f t="shared" si="2"/>
        <v>-7.5006702867935537</v>
      </c>
      <c r="O41" s="20">
        <f t="shared" si="3"/>
        <v>1.2031467826582491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417</v>
      </c>
      <c r="C42" s="21">
        <v>158.513946</v>
      </c>
      <c r="D42" s="24">
        <v>164.436576</v>
      </c>
      <c r="E42" s="21">
        <v>3.7363463275338571</v>
      </c>
      <c r="F42" s="21">
        <v>2.1841156502088963</v>
      </c>
      <c r="G42" s="21">
        <v>8.1523800000000008</v>
      </c>
      <c r="H42" s="24">
        <v>14.845782</v>
      </c>
      <c r="I42" s="21">
        <v>82.103655619585922</v>
      </c>
      <c r="J42" s="21">
        <v>2.3924700231383391</v>
      </c>
      <c r="K42" s="16"/>
      <c r="L42" s="20">
        <f t="shared" si="0"/>
        <v>3.7363463275338549</v>
      </c>
      <c r="M42" s="20">
        <f t="shared" si="1"/>
        <v>2.1841156502088963</v>
      </c>
      <c r="N42" s="20">
        <f t="shared" si="2"/>
        <v>82.103655619585908</v>
      </c>
      <c r="O42" s="20">
        <f t="shared" si="3"/>
        <v>2.3924700231383391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418</v>
      </c>
      <c r="C43" s="21">
        <v>901.21995200000003</v>
      </c>
      <c r="D43" s="24">
        <v>1042.6913259999999</v>
      </c>
      <c r="E43" s="21">
        <v>15.697763202650439</v>
      </c>
      <c r="F43" s="21">
        <v>13.849464023464375</v>
      </c>
      <c r="G43" s="21">
        <v>67.761965000000004</v>
      </c>
      <c r="H43" s="24">
        <v>83.071395999999993</v>
      </c>
      <c r="I43" s="21">
        <v>22.592956092698891</v>
      </c>
      <c r="J43" s="21">
        <v>13.387359770624013</v>
      </c>
      <c r="K43" s="16"/>
      <c r="L43" s="20">
        <f t="shared" si="0"/>
        <v>15.697763202650428</v>
      </c>
      <c r="M43" s="20">
        <f t="shared" si="1"/>
        <v>13.849464023464375</v>
      </c>
      <c r="N43" s="20">
        <f t="shared" si="2"/>
        <v>22.592956092698888</v>
      </c>
      <c r="O43" s="20">
        <f t="shared" si="3"/>
        <v>13.387359770624013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419</v>
      </c>
      <c r="C44" s="21">
        <v>389.38112599999999</v>
      </c>
      <c r="D44" s="24">
        <v>509.09069399999998</v>
      </c>
      <c r="E44" s="21">
        <v>30.743546619668471</v>
      </c>
      <c r="F44" s="21">
        <v>6.7619563675487147</v>
      </c>
      <c r="G44" s="21">
        <v>43.022365000000001</v>
      </c>
      <c r="H44" s="24">
        <v>39.741669000000002</v>
      </c>
      <c r="I44" s="21">
        <v>-7.6255594038124102</v>
      </c>
      <c r="J44" s="21">
        <v>6.4045633804932747</v>
      </c>
      <c r="K44" s="16"/>
      <c r="L44" s="20">
        <f t="shared" si="0"/>
        <v>30.743546619668461</v>
      </c>
      <c r="M44" s="20">
        <f t="shared" si="1"/>
        <v>6.7619563675487147</v>
      </c>
      <c r="N44" s="20">
        <f t="shared" si="2"/>
        <v>-7.6255594038124102</v>
      </c>
      <c r="O44" s="20">
        <f t="shared" si="3"/>
        <v>6.4045633804932747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 t="s">
        <v>2</v>
      </c>
      <c r="C45" s="21">
        <v>832.72993738004948</v>
      </c>
      <c r="D45" s="24">
        <v>976.57994196978075</v>
      </c>
      <c r="E45" s="21">
        <v>17.274508593063786</v>
      </c>
      <c r="F45" s="21">
        <v>12.97134486025964</v>
      </c>
      <c r="G45" s="21">
        <v>65.041354719992171</v>
      </c>
      <c r="H45" s="24">
        <v>84.892905059997304</v>
      </c>
      <c r="I45" s="21">
        <v>30.521428136710128</v>
      </c>
      <c r="J45" s="21">
        <v>13.680904820855686</v>
      </c>
      <c r="K45" s="16"/>
      <c r="L45" s="20">
        <f t="shared" si="0"/>
        <v>17.274508593063779</v>
      </c>
      <c r="M45" s="20">
        <f t="shared" si="1"/>
        <v>12.97134486025964</v>
      </c>
      <c r="N45" s="20">
        <f t="shared" si="2"/>
        <v>30.521428136710131</v>
      </c>
      <c r="O45" s="20">
        <f t="shared" si="3"/>
        <v>13.680904820855686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ignoredErrors>
    <ignoredError sqref="N22:S27" evalError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9" x14ac:dyDescent="0.25">
      <c r="A13" s="14"/>
      <c r="B13" s="10" t="s">
        <v>50</v>
      </c>
      <c r="C13" s="29">
        <v>6979.0693766301029</v>
      </c>
      <c r="D13" s="29">
        <v>7864.0787201901276</v>
      </c>
      <c r="E13" s="29">
        <v>12.680907665476715</v>
      </c>
      <c r="F13" s="116">
        <v>100</v>
      </c>
      <c r="G13" s="29">
        <v>524.59719200000484</v>
      </c>
      <c r="H13" s="29">
        <v>663.39654647999669</v>
      </c>
      <c r="I13" s="29">
        <v>26.458272479657218</v>
      </c>
      <c r="J13" s="116">
        <v>100</v>
      </c>
      <c r="K13" s="16"/>
      <c r="L13" s="20">
        <f>+((D13-C13)/C13)*100</f>
        <v>12.680907665476715</v>
      </c>
      <c r="M13" s="20">
        <f>+D13/$D$13*100</f>
        <v>100</v>
      </c>
      <c r="N13" s="20">
        <f>+((H13-G13)/G13)*100</f>
        <v>26.458272479657225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s="151" customFormat="1" x14ac:dyDescent="0.25">
      <c r="A14" s="149"/>
      <c r="B14" s="10" t="s">
        <v>28</v>
      </c>
      <c r="C14" s="113">
        <v>942.50592000000006</v>
      </c>
      <c r="D14" s="29">
        <v>986.57614599999999</v>
      </c>
      <c r="E14" s="113">
        <v>4.6758566779081745</v>
      </c>
      <c r="F14" s="113">
        <v>12.545349316851038</v>
      </c>
      <c r="G14" s="113">
        <v>65.152656000000007</v>
      </c>
      <c r="H14" s="29">
        <v>59.896763000000007</v>
      </c>
      <c r="I14" s="113">
        <v>-8.0670433450940155</v>
      </c>
      <c r="J14" s="113">
        <v>9.0288023532552515</v>
      </c>
      <c r="K14" s="150"/>
      <c r="L14" s="20">
        <f t="shared" ref="L14:L44" si="0">+((D14-C14)/C14)*100</f>
        <v>4.6758566779081798</v>
      </c>
      <c r="M14" s="20">
        <f t="shared" ref="M14:M44" si="1">+D14/$D$13*100</f>
        <v>12.545349316851038</v>
      </c>
      <c r="N14" s="20">
        <f t="shared" ref="N14:N44" si="2">+((H14-G14)/G14)*100</f>
        <v>-8.0670433450940209</v>
      </c>
      <c r="O14" s="20">
        <f t="shared" ref="O14:O44" si="3">+H14/$H$13*100</f>
        <v>9.0288023532552515</v>
      </c>
      <c r="P14" s="20" t="b">
        <f t="shared" ref="P14:P44" si="4">+ROUND(E14,4)=ROUND(L14,4)</f>
        <v>1</v>
      </c>
      <c r="Q14" s="20" t="b">
        <f t="shared" ref="Q14:Q44" si="5">+ROUND(F14,4)=ROUND(M14,4)</f>
        <v>1</v>
      </c>
      <c r="R14" s="20" t="b">
        <f t="shared" ref="R14:R44" si="6">+ROUND(I14,4)=ROUND(N14,4)</f>
        <v>1</v>
      </c>
      <c r="S14" s="20" t="b">
        <f t="shared" ref="S14:S44" si="7">+ROUND(J14,4)=ROUND(O14,4)</f>
        <v>1</v>
      </c>
    </row>
    <row r="15" spans="1:19" s="151" customFormat="1" x14ac:dyDescent="0.25">
      <c r="A15" s="149"/>
      <c r="B15" s="10" t="s">
        <v>31</v>
      </c>
      <c r="C15" s="113">
        <v>18.281946000000001</v>
      </c>
      <c r="D15" s="29">
        <v>15.207874</v>
      </c>
      <c r="E15" s="113">
        <v>-16.814796411716792</v>
      </c>
      <c r="F15" s="113">
        <v>0.19338405096270861</v>
      </c>
      <c r="G15" s="113">
        <v>0.88241300000000011</v>
      </c>
      <c r="H15" s="29">
        <v>1.8629310000000001</v>
      </c>
      <c r="I15" s="113">
        <v>111.11780991440514</v>
      </c>
      <c r="J15" s="113">
        <v>0.2808171085431137</v>
      </c>
      <c r="K15" s="150"/>
      <c r="L15" s="20">
        <f t="shared" si="0"/>
        <v>-16.814796411716788</v>
      </c>
      <c r="M15" s="20">
        <f t="shared" si="1"/>
        <v>0.19338405096270861</v>
      </c>
      <c r="N15" s="20">
        <f t="shared" si="2"/>
        <v>111.11780991440514</v>
      </c>
      <c r="O15" s="20">
        <f t="shared" si="3"/>
        <v>0.2808171085431137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9" t="s">
        <v>396</v>
      </c>
      <c r="C16" s="21">
        <v>5.4960000000000002E-2</v>
      </c>
      <c r="D16" s="24">
        <v>1.11E-4</v>
      </c>
      <c r="E16" s="21">
        <v>-99.798034934497821</v>
      </c>
      <c r="F16" s="21">
        <v>1.4114812929710397E-6</v>
      </c>
      <c r="G16" s="21">
        <v>0</v>
      </c>
      <c r="H16" s="24">
        <v>0</v>
      </c>
      <c r="I16" s="21" t="s">
        <v>120</v>
      </c>
      <c r="J16" s="21">
        <v>0</v>
      </c>
      <c r="K16" s="16"/>
      <c r="L16" s="20">
        <f t="shared" si="0"/>
        <v>-99.798034934497821</v>
      </c>
      <c r="M16" s="20">
        <f t="shared" si="1"/>
        <v>1.4114812929710397E-6</v>
      </c>
      <c r="N16" s="20" t="e">
        <f t="shared" si="2"/>
        <v>#DIV/0!</v>
      </c>
      <c r="O16" s="20">
        <f t="shared" si="3"/>
        <v>0</v>
      </c>
      <c r="P16" s="20" t="b">
        <f t="shared" si="4"/>
        <v>1</v>
      </c>
      <c r="Q16" s="20" t="b">
        <f t="shared" si="5"/>
        <v>1</v>
      </c>
      <c r="R16" s="20" t="e">
        <f t="shared" si="6"/>
        <v>#VALUE!</v>
      </c>
      <c r="S16" s="20" t="b">
        <f t="shared" si="7"/>
        <v>1</v>
      </c>
    </row>
    <row r="17" spans="1:19" x14ac:dyDescent="0.25">
      <c r="A17" s="14" t="s">
        <v>37</v>
      </c>
      <c r="B17" s="162" t="s">
        <v>397</v>
      </c>
      <c r="C17" s="21">
        <v>12.359374000000001</v>
      </c>
      <c r="D17" s="24">
        <v>8.5007970000000004</v>
      </c>
      <c r="E17" s="21">
        <v>-31.219841716902497</v>
      </c>
      <c r="F17" s="21">
        <v>0.10809654000760661</v>
      </c>
      <c r="G17" s="21">
        <v>0.36850500000000003</v>
      </c>
      <c r="H17" s="24">
        <v>0.47734900000000002</v>
      </c>
      <c r="I17" s="21">
        <v>29.53664129387661</v>
      </c>
      <c r="J17" s="21">
        <v>7.1955303736932166E-2</v>
      </c>
      <c r="K17" s="16"/>
      <c r="L17" s="20">
        <f t="shared" si="0"/>
        <v>-31.21984171690249</v>
      </c>
      <c r="M17" s="20">
        <f t="shared" si="1"/>
        <v>0.10809654000760661</v>
      </c>
      <c r="N17" s="20">
        <f t="shared" si="2"/>
        <v>29.53664129387661</v>
      </c>
      <c r="O17" s="20">
        <f t="shared" si="3"/>
        <v>7.1955303736932166E-2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 t="s">
        <v>37</v>
      </c>
      <c r="B18" s="161" t="s">
        <v>398</v>
      </c>
      <c r="C18" s="21">
        <v>5.8676120000000003</v>
      </c>
      <c r="D18" s="24">
        <v>6.7069660000000004</v>
      </c>
      <c r="E18" s="21">
        <v>14.304865420549273</v>
      </c>
      <c r="F18" s="21">
        <v>8.5286099473809024E-2</v>
      </c>
      <c r="G18" s="21">
        <v>0.51390800000000003</v>
      </c>
      <c r="H18" s="24">
        <v>1.3855820000000001</v>
      </c>
      <c r="I18" s="21">
        <v>169.61674073958761</v>
      </c>
      <c r="J18" s="21">
        <v>0.20886180480618155</v>
      </c>
      <c r="K18" s="16"/>
      <c r="L18" s="20">
        <f t="shared" si="0"/>
        <v>14.304865420549282</v>
      </c>
      <c r="M18" s="20">
        <f t="shared" si="1"/>
        <v>8.5286099473809024E-2</v>
      </c>
      <c r="N18" s="20">
        <f t="shared" si="2"/>
        <v>169.61674073958764</v>
      </c>
      <c r="O18" s="20">
        <f t="shared" si="3"/>
        <v>0.20886180480618155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s="151" customFormat="1" x14ac:dyDescent="0.25">
      <c r="A19" s="149"/>
      <c r="B19" s="10" t="s">
        <v>32</v>
      </c>
      <c r="C19" s="113">
        <v>924.22397400000011</v>
      </c>
      <c r="D19" s="29">
        <v>971.36827200000005</v>
      </c>
      <c r="E19" s="113">
        <v>5.1009603003438153</v>
      </c>
      <c r="F19" s="113">
        <v>12.35196526588833</v>
      </c>
      <c r="G19" s="113">
        <v>64.270243000000008</v>
      </c>
      <c r="H19" s="29">
        <v>58.033832000000004</v>
      </c>
      <c r="I19" s="113">
        <v>-9.7034190457316321</v>
      </c>
      <c r="J19" s="113">
        <v>8.7479852447121367</v>
      </c>
      <c r="K19" s="150"/>
      <c r="L19" s="20">
        <f t="shared" si="0"/>
        <v>5.1009603003438135</v>
      </c>
      <c r="M19" s="20">
        <f t="shared" si="1"/>
        <v>12.35196526588833</v>
      </c>
      <c r="N19" s="20">
        <f t="shared" si="2"/>
        <v>-9.7034190457316356</v>
      </c>
      <c r="O19" s="20">
        <f t="shared" si="3"/>
        <v>8.7479852447121367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 t="s">
        <v>37</v>
      </c>
      <c r="B20" s="9" t="s">
        <v>399</v>
      </c>
      <c r="C20" s="21">
        <v>33.477184000000001</v>
      </c>
      <c r="D20" s="24">
        <v>27.697475000000001</v>
      </c>
      <c r="E20" s="21">
        <v>-17.264621181996674</v>
      </c>
      <c r="F20" s="21">
        <v>0.35220241283813558</v>
      </c>
      <c r="G20" s="21">
        <v>2.0078770000000001</v>
      </c>
      <c r="H20" s="24">
        <v>2.29528</v>
      </c>
      <c r="I20" s="21">
        <v>14.313775196389011</v>
      </c>
      <c r="J20" s="21">
        <v>0.34598913910222012</v>
      </c>
      <c r="K20" s="16"/>
      <c r="L20" s="20">
        <f t="shared" si="0"/>
        <v>-17.26462118199667</v>
      </c>
      <c r="M20" s="20">
        <f t="shared" si="1"/>
        <v>0.35220241283813558</v>
      </c>
      <c r="N20" s="20">
        <f t="shared" si="2"/>
        <v>14.313775196389015</v>
      </c>
      <c r="O20" s="20">
        <f t="shared" si="3"/>
        <v>0.34598913910222012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 t="s">
        <v>37</v>
      </c>
      <c r="B21" s="9" t="s">
        <v>400</v>
      </c>
      <c r="C21" s="21">
        <v>114.54835</v>
      </c>
      <c r="D21" s="24">
        <v>101.66642400000001</v>
      </c>
      <c r="E21" s="21">
        <v>-11.245841603130902</v>
      </c>
      <c r="F21" s="21">
        <v>1.2927950954888463</v>
      </c>
      <c r="G21" s="21">
        <v>8.3650310000000001</v>
      </c>
      <c r="H21" s="24">
        <v>6.1078739999999998</v>
      </c>
      <c r="I21" s="21">
        <v>-26.983247282646062</v>
      </c>
      <c r="J21" s="21">
        <v>0.92069728617198487</v>
      </c>
      <c r="K21" s="16"/>
      <c r="L21" s="20">
        <f t="shared" si="0"/>
        <v>-11.245841603130899</v>
      </c>
      <c r="M21" s="20">
        <f t="shared" si="1"/>
        <v>1.2927950954888463</v>
      </c>
      <c r="N21" s="20">
        <f t="shared" si="2"/>
        <v>-26.983247282646055</v>
      </c>
      <c r="O21" s="20">
        <f t="shared" si="3"/>
        <v>0.92069728617198487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 t="s">
        <v>37</v>
      </c>
      <c r="B22" s="9" t="s">
        <v>401</v>
      </c>
      <c r="C22" s="21">
        <v>5.3088819999999997</v>
      </c>
      <c r="D22" s="24">
        <v>8.0184789999999992</v>
      </c>
      <c r="E22" s="21">
        <v>51.038938141778246</v>
      </c>
      <c r="F22" s="21">
        <v>0.1019633613205507</v>
      </c>
      <c r="G22" s="21">
        <v>0.38249499999999997</v>
      </c>
      <c r="H22" s="24">
        <v>0.711036</v>
      </c>
      <c r="I22" s="21">
        <v>85.894194695355509</v>
      </c>
      <c r="J22" s="21">
        <v>0.10718114282818923</v>
      </c>
      <c r="K22" s="16"/>
      <c r="L22" s="20">
        <f t="shared" si="0"/>
        <v>51.038938141778246</v>
      </c>
      <c r="M22" s="20">
        <f t="shared" si="1"/>
        <v>0.1019633613205507</v>
      </c>
      <c r="N22" s="20">
        <f t="shared" si="2"/>
        <v>85.894194695355509</v>
      </c>
      <c r="O22" s="20">
        <f t="shared" si="3"/>
        <v>0.10718114282818923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 t="s">
        <v>37</v>
      </c>
      <c r="B23" s="9" t="s">
        <v>402</v>
      </c>
      <c r="C23" s="21">
        <v>762.43041900000003</v>
      </c>
      <c r="D23" s="24">
        <v>829.17463799999996</v>
      </c>
      <c r="E23" s="21">
        <v>8.7541390449165526</v>
      </c>
      <c r="F23" s="21">
        <v>10.543824235522827</v>
      </c>
      <c r="G23" s="21">
        <v>52.911546999999999</v>
      </c>
      <c r="H23" s="24">
        <v>48.735593000000001</v>
      </c>
      <c r="I23" s="21">
        <v>-7.8923301940122759</v>
      </c>
      <c r="J23" s="21">
        <v>7.3463742400518397</v>
      </c>
      <c r="K23" s="16"/>
      <c r="L23" s="20">
        <f t="shared" si="0"/>
        <v>8.7541390449165597</v>
      </c>
      <c r="M23" s="20">
        <f t="shared" si="1"/>
        <v>10.543824235522827</v>
      </c>
      <c r="N23" s="20">
        <f t="shared" si="2"/>
        <v>-7.8923301940122776</v>
      </c>
      <c r="O23" s="20">
        <f t="shared" si="3"/>
        <v>7.3463742400518397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 t="s">
        <v>37</v>
      </c>
      <c r="B24" s="9" t="s">
        <v>403</v>
      </c>
      <c r="C24" s="21">
        <v>2.4365939999999999</v>
      </c>
      <c r="D24" s="24">
        <v>2.1800130000000002</v>
      </c>
      <c r="E24" s="21">
        <v>-10.53031403672502</v>
      </c>
      <c r="F24" s="21">
        <v>2.7721149260663741E-2</v>
      </c>
      <c r="G24" s="21">
        <v>0.47822700000000001</v>
      </c>
      <c r="H24" s="24">
        <v>0.102283</v>
      </c>
      <c r="I24" s="21">
        <v>-78.612039889006695</v>
      </c>
      <c r="J24" s="21">
        <v>1.5418078454390043E-2</v>
      </c>
      <c r="K24" s="16"/>
      <c r="L24" s="20">
        <f t="shared" si="0"/>
        <v>-10.530314036725025</v>
      </c>
      <c r="M24" s="20">
        <f t="shared" si="1"/>
        <v>2.7721149260663741E-2</v>
      </c>
      <c r="N24" s="20">
        <f t="shared" si="2"/>
        <v>-78.612039889006681</v>
      </c>
      <c r="O24" s="20">
        <f t="shared" si="3"/>
        <v>1.5418078454390043E-2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 t="s">
        <v>37</v>
      </c>
      <c r="B25" s="9" t="s">
        <v>404</v>
      </c>
      <c r="C25" s="21">
        <v>5.2780990000000001</v>
      </c>
      <c r="D25" s="24">
        <v>2.0221469999999999</v>
      </c>
      <c r="E25" s="21">
        <v>-61.687967580752087</v>
      </c>
      <c r="F25" s="21">
        <v>2.5713717676914494E-2</v>
      </c>
      <c r="G25" s="21">
        <v>5.9188999999999999E-2</v>
      </c>
      <c r="H25" s="24">
        <v>3.5444000000000003E-2</v>
      </c>
      <c r="I25" s="21">
        <v>-40.117251516329041</v>
      </c>
      <c r="J25" s="21">
        <v>5.3428074336634703E-3</v>
      </c>
      <c r="K25" s="16"/>
      <c r="L25" s="20">
        <f t="shared" si="0"/>
        <v>-61.687967580752087</v>
      </c>
      <c r="M25" s="20">
        <f t="shared" si="1"/>
        <v>2.5713717676914494E-2</v>
      </c>
      <c r="N25" s="20">
        <f t="shared" si="2"/>
        <v>-40.117251516329041</v>
      </c>
      <c r="O25" s="20">
        <f t="shared" si="3"/>
        <v>5.3428074336634703E-3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 t="s">
        <v>37</v>
      </c>
      <c r="B26" s="9" t="s">
        <v>405</v>
      </c>
      <c r="C26" s="21">
        <v>0.74444600000000005</v>
      </c>
      <c r="D26" s="24">
        <v>0.60909599999999997</v>
      </c>
      <c r="E26" s="21">
        <v>-18.181305292794924</v>
      </c>
      <c r="F26" s="21">
        <v>7.7452937803917871E-3</v>
      </c>
      <c r="G26" s="21">
        <v>6.5877000000000005E-2</v>
      </c>
      <c r="H26" s="24">
        <v>4.6322000000000002E-2</v>
      </c>
      <c r="I26" s="21">
        <v>-29.684108262367747</v>
      </c>
      <c r="J26" s="21">
        <v>6.9825506698498836E-3</v>
      </c>
      <c r="K26" s="150"/>
      <c r="L26" s="20">
        <f t="shared" si="0"/>
        <v>-18.181305292794921</v>
      </c>
      <c r="M26" s="20">
        <f t="shared" si="1"/>
        <v>7.7452937803917871E-3</v>
      </c>
      <c r="N26" s="20">
        <f t="shared" si="2"/>
        <v>-29.684108262367747</v>
      </c>
      <c r="O26" s="20">
        <f t="shared" si="3"/>
        <v>6.9825506698498836E-3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s="151" customFormat="1" x14ac:dyDescent="0.25">
      <c r="A27" s="149"/>
      <c r="B27" s="9" t="s">
        <v>135</v>
      </c>
      <c r="C27" s="21">
        <v>62.027757000000001</v>
      </c>
      <c r="D27" s="24">
        <v>68.762662000000006</v>
      </c>
      <c r="E27" s="21">
        <v>10.857888993148679</v>
      </c>
      <c r="F27" s="21">
        <v>0.87438928889991518</v>
      </c>
      <c r="G27" s="21">
        <v>2.8109999999999999</v>
      </c>
      <c r="H27" s="24">
        <v>3.768278</v>
      </c>
      <c r="I27" s="21">
        <v>34.054713625044464</v>
      </c>
      <c r="J27" s="21">
        <v>0.56802797964424201</v>
      </c>
      <c r="K27" s="150"/>
      <c r="L27" s="20">
        <f t="shared" si="0"/>
        <v>10.857888993148672</v>
      </c>
      <c r="M27" s="20">
        <f t="shared" si="1"/>
        <v>0.87438928889991518</v>
      </c>
      <c r="N27" s="20">
        <f t="shared" si="2"/>
        <v>34.054713625044471</v>
      </c>
      <c r="O27" s="20">
        <f t="shared" si="3"/>
        <v>0.56802797964424201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s="151" customFormat="1" x14ac:dyDescent="0.25">
      <c r="A28" s="149"/>
      <c r="B28" s="9" t="s">
        <v>136</v>
      </c>
      <c r="C28" s="21">
        <v>969.96772099999998</v>
      </c>
      <c r="D28" s="24">
        <v>999.81011899999999</v>
      </c>
      <c r="E28" s="21">
        <v>3.0766382585632357</v>
      </c>
      <c r="F28" s="21">
        <v>12.713633148573415</v>
      </c>
      <c r="G28" s="21">
        <v>83.845817999999994</v>
      </c>
      <c r="H28" s="24">
        <v>107.28384</v>
      </c>
      <c r="I28" s="21">
        <v>27.953716188921906</v>
      </c>
      <c r="J28" s="21">
        <v>16.171902095247781</v>
      </c>
      <c r="K28" s="150"/>
      <c r="L28" s="20">
        <f t="shared" si="0"/>
        <v>3.0766382585632459</v>
      </c>
      <c r="M28" s="20">
        <f t="shared" si="1"/>
        <v>12.713633148573415</v>
      </c>
      <c r="N28" s="20">
        <f t="shared" si="2"/>
        <v>27.953716188921916</v>
      </c>
      <c r="O28" s="20">
        <f t="shared" si="3"/>
        <v>16.171902095247781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0" t="s">
        <v>29</v>
      </c>
      <c r="C29" s="152">
        <v>1531.9624560000002</v>
      </c>
      <c r="D29" s="29">
        <v>1938.9786959999999</v>
      </c>
      <c r="E29" s="113">
        <v>26.568290783230509</v>
      </c>
      <c r="F29" s="113">
        <v>24.65614555741784</v>
      </c>
      <c r="G29" s="152">
        <v>103.92791099999999</v>
      </c>
      <c r="H29" s="29">
        <v>221.56492800000004</v>
      </c>
      <c r="I29" s="113">
        <v>113.19097619502814</v>
      </c>
      <c r="J29" s="113">
        <v>33.398565183317672</v>
      </c>
      <c r="K29" s="150"/>
      <c r="L29" s="20">
        <f t="shared" si="0"/>
        <v>26.568290783230502</v>
      </c>
      <c r="M29" s="20">
        <f t="shared" si="1"/>
        <v>24.65614555741784</v>
      </c>
      <c r="N29" s="20">
        <f t="shared" si="2"/>
        <v>113.19097619502816</v>
      </c>
      <c r="O29" s="20">
        <f t="shared" si="3"/>
        <v>33.398565183317672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 t="s">
        <v>37</v>
      </c>
      <c r="B30" s="9" t="s">
        <v>406</v>
      </c>
      <c r="C30" s="21">
        <v>496.00333599999999</v>
      </c>
      <c r="D30" s="24">
        <v>695.87341000000004</v>
      </c>
      <c r="E30" s="21">
        <v>40.296114863227459</v>
      </c>
      <c r="F30" s="21">
        <v>8.8487594638825797</v>
      </c>
      <c r="G30" s="21">
        <v>34.747731999999999</v>
      </c>
      <c r="H30" s="24">
        <v>85.166325999999998</v>
      </c>
      <c r="I30" s="21">
        <v>145.09894919184941</v>
      </c>
      <c r="J30" s="21">
        <v>12.837921217994767</v>
      </c>
      <c r="K30" s="16"/>
      <c r="L30" s="20">
        <f t="shared" si="0"/>
        <v>40.296114863227459</v>
      </c>
      <c r="M30" s="20">
        <f t="shared" si="1"/>
        <v>8.8487594638825797</v>
      </c>
      <c r="N30" s="20">
        <f t="shared" si="2"/>
        <v>145.09894919184941</v>
      </c>
      <c r="O30" s="20">
        <f t="shared" si="3"/>
        <v>12.837921217994767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 t="s">
        <v>37</v>
      </c>
      <c r="B31" s="9" t="s">
        <v>407</v>
      </c>
      <c r="C31" s="21">
        <v>37.308956999999999</v>
      </c>
      <c r="D31" s="24">
        <v>41.098343</v>
      </c>
      <c r="E31" s="21">
        <v>10.156772809274738</v>
      </c>
      <c r="F31" s="21">
        <v>0.52260848933880433</v>
      </c>
      <c r="G31" s="21">
        <v>5.8868419999999997</v>
      </c>
      <c r="H31" s="24">
        <v>3.9828830000000002</v>
      </c>
      <c r="I31" s="21">
        <v>-32.342621052170237</v>
      </c>
      <c r="J31" s="21">
        <v>0.60037740942929307</v>
      </c>
      <c r="K31" s="16"/>
      <c r="L31" s="20">
        <f t="shared" si="0"/>
        <v>10.156772809274727</v>
      </c>
      <c r="M31" s="20">
        <f t="shared" si="1"/>
        <v>0.52260848933880433</v>
      </c>
      <c r="N31" s="20">
        <f t="shared" si="2"/>
        <v>-32.342621052170237</v>
      </c>
      <c r="O31" s="20">
        <f t="shared" si="3"/>
        <v>0.60037740942929307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 t="s">
        <v>37</v>
      </c>
      <c r="B32" s="9" t="s">
        <v>408</v>
      </c>
      <c r="C32" s="21">
        <v>82.787186000000005</v>
      </c>
      <c r="D32" s="24">
        <v>88.355467000000004</v>
      </c>
      <c r="E32" s="21">
        <v>6.7260179612820714</v>
      </c>
      <c r="F32" s="21">
        <v>1.123532331551532</v>
      </c>
      <c r="G32" s="21">
        <v>7.2982319999999996</v>
      </c>
      <c r="H32" s="24">
        <v>16.259018000000001</v>
      </c>
      <c r="I32" s="21">
        <v>122.78022951312049</v>
      </c>
      <c r="J32" s="21">
        <v>2.4508746821596934</v>
      </c>
      <c r="K32" s="16"/>
      <c r="L32" s="20">
        <f t="shared" si="0"/>
        <v>6.7260179612820741</v>
      </c>
      <c r="M32" s="20">
        <f t="shared" si="1"/>
        <v>1.123532331551532</v>
      </c>
      <c r="N32" s="20">
        <f t="shared" si="2"/>
        <v>122.78022951312049</v>
      </c>
      <c r="O32" s="20">
        <f t="shared" si="3"/>
        <v>2.4508746821596934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 t="s">
        <v>37</v>
      </c>
      <c r="B33" s="9" t="s">
        <v>409</v>
      </c>
      <c r="C33" s="21">
        <v>46.768084999999999</v>
      </c>
      <c r="D33" s="24">
        <v>64.471637000000001</v>
      </c>
      <c r="E33" s="21">
        <v>37.853916832386879</v>
      </c>
      <c r="F33" s="21">
        <v>0.81982441038486054</v>
      </c>
      <c r="G33" s="21">
        <v>6.1333229999999999</v>
      </c>
      <c r="H33" s="24">
        <v>4.7324359999999999</v>
      </c>
      <c r="I33" s="21">
        <v>-22.840587394467892</v>
      </c>
      <c r="J33" s="21">
        <v>0.71336458187948926</v>
      </c>
      <c r="K33" s="16"/>
      <c r="L33" s="20">
        <f t="shared" si="0"/>
        <v>37.853916832386872</v>
      </c>
      <c r="M33" s="20">
        <f t="shared" si="1"/>
        <v>0.81982441038486054</v>
      </c>
      <c r="N33" s="20">
        <f t="shared" si="2"/>
        <v>-22.840587394467892</v>
      </c>
      <c r="O33" s="20">
        <f t="shared" si="3"/>
        <v>0.71336458187948926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 t="s">
        <v>37</v>
      </c>
      <c r="B34" s="9" t="s">
        <v>410</v>
      </c>
      <c r="C34" s="21">
        <v>96.207053000000002</v>
      </c>
      <c r="D34" s="24">
        <v>103.209301</v>
      </c>
      <c r="E34" s="21">
        <v>7.2783104581739977</v>
      </c>
      <c r="F34" s="21">
        <v>1.3124143929920471</v>
      </c>
      <c r="G34" s="21">
        <v>9.1507749999999994</v>
      </c>
      <c r="H34" s="24">
        <v>11.924398999999999</v>
      </c>
      <c r="I34" s="21">
        <v>30.310263338351117</v>
      </c>
      <c r="J34" s="21">
        <v>1.7974767977420507</v>
      </c>
      <c r="K34" s="16"/>
      <c r="L34" s="20">
        <f t="shared" si="0"/>
        <v>7.2783104581739906</v>
      </c>
      <c r="M34" s="20">
        <f t="shared" si="1"/>
        <v>1.3124143929920471</v>
      </c>
      <c r="N34" s="20">
        <f t="shared" si="2"/>
        <v>30.310263338351124</v>
      </c>
      <c r="O34" s="20">
        <f t="shared" si="3"/>
        <v>1.7974767977420507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 t="s">
        <v>37</v>
      </c>
      <c r="B35" s="9" t="s">
        <v>411</v>
      </c>
      <c r="C35" s="21">
        <v>333.60556100000002</v>
      </c>
      <c r="D35" s="24">
        <v>513.07567400000005</v>
      </c>
      <c r="E35" s="21">
        <v>53.79709872402276</v>
      </c>
      <c r="F35" s="21">
        <v>6.5242947363018704</v>
      </c>
      <c r="G35" s="21">
        <v>9.6077569999999994</v>
      </c>
      <c r="H35" s="24">
        <v>67.676925999999995</v>
      </c>
      <c r="I35" s="21">
        <v>604.39881025300701</v>
      </c>
      <c r="J35" s="21">
        <v>10.201579486522192</v>
      </c>
      <c r="K35" s="16"/>
      <c r="L35" s="20">
        <f t="shared" si="0"/>
        <v>53.797098724022774</v>
      </c>
      <c r="M35" s="20">
        <f t="shared" si="1"/>
        <v>6.5242947363018704</v>
      </c>
      <c r="N35" s="20">
        <f t="shared" si="2"/>
        <v>604.39881025300701</v>
      </c>
      <c r="O35" s="20">
        <f t="shared" si="3"/>
        <v>10.201579486522192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 t="s">
        <v>37</v>
      </c>
      <c r="B36" s="9" t="s">
        <v>412</v>
      </c>
      <c r="C36" s="21">
        <v>86.443229000000002</v>
      </c>
      <c r="D36" s="24">
        <v>81.578558000000001</v>
      </c>
      <c r="E36" s="21">
        <v>-5.6275905658267344</v>
      </c>
      <c r="F36" s="21">
        <v>1.0373568335545311</v>
      </c>
      <c r="G36" s="21">
        <v>2.9061249999999998</v>
      </c>
      <c r="H36" s="24">
        <v>2.8697629999999998</v>
      </c>
      <c r="I36" s="21">
        <v>-1.2512194072863303</v>
      </c>
      <c r="J36" s="21">
        <v>0.4325863641025951</v>
      </c>
      <c r="K36" s="16"/>
      <c r="L36" s="20">
        <f t="shared" si="0"/>
        <v>-5.6275905658267362</v>
      </c>
      <c r="M36" s="20">
        <f t="shared" si="1"/>
        <v>1.0373568335545311</v>
      </c>
      <c r="N36" s="20">
        <f t="shared" si="2"/>
        <v>-1.2512194072863352</v>
      </c>
      <c r="O36" s="20">
        <f t="shared" si="3"/>
        <v>0.4325863641025951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 t="s">
        <v>37</v>
      </c>
      <c r="B37" s="9" t="s">
        <v>413</v>
      </c>
      <c r="C37" s="21">
        <v>114.945312</v>
      </c>
      <c r="D37" s="24">
        <v>105.680504</v>
      </c>
      <c r="E37" s="21">
        <v>-8.0601877873888395</v>
      </c>
      <c r="F37" s="21">
        <v>1.343838328177938</v>
      </c>
      <c r="G37" s="21">
        <v>8.1101329999999994</v>
      </c>
      <c r="H37" s="24">
        <v>9.9224119999999996</v>
      </c>
      <c r="I37" s="21">
        <v>22.345860419305087</v>
      </c>
      <c r="J37" s="21">
        <v>1.4956984706430316</v>
      </c>
      <c r="K37" s="16"/>
      <c r="L37" s="20">
        <f t="shared" si="0"/>
        <v>-8.060187787388843</v>
      </c>
      <c r="M37" s="20">
        <f t="shared" si="1"/>
        <v>1.343838328177938</v>
      </c>
      <c r="N37" s="20">
        <f t="shared" si="2"/>
        <v>22.34586041930509</v>
      </c>
      <c r="O37" s="20">
        <f t="shared" si="3"/>
        <v>1.4956984706430316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 t="s">
        <v>37</v>
      </c>
      <c r="B38" s="9" t="s">
        <v>414</v>
      </c>
      <c r="C38" s="21">
        <v>35.738593999999999</v>
      </c>
      <c r="D38" s="24">
        <v>47.208562000000001</v>
      </c>
      <c r="E38" s="21">
        <v>32.094066151567134</v>
      </c>
      <c r="F38" s="21">
        <v>0.60030632550507645</v>
      </c>
      <c r="G38" s="21">
        <v>2.6051160000000002</v>
      </c>
      <c r="H38" s="24">
        <v>3.4439899999999999</v>
      </c>
      <c r="I38" s="21">
        <v>32.201022910304175</v>
      </c>
      <c r="J38" s="21">
        <v>0.51914499981555839</v>
      </c>
      <c r="K38" s="16"/>
      <c r="L38" s="20">
        <f t="shared" si="0"/>
        <v>32.094066151567127</v>
      </c>
      <c r="M38" s="20">
        <f t="shared" si="1"/>
        <v>0.60030632550507645</v>
      </c>
      <c r="N38" s="20">
        <f t="shared" si="2"/>
        <v>32.201022910304175</v>
      </c>
      <c r="O38" s="20">
        <f t="shared" si="3"/>
        <v>0.51914499981555839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 t="s">
        <v>37</v>
      </c>
      <c r="B39" s="9" t="s">
        <v>415</v>
      </c>
      <c r="C39" s="21">
        <v>80.542160999999993</v>
      </c>
      <c r="D39" s="24">
        <v>87.806269999999998</v>
      </c>
      <c r="E39" s="21">
        <v>9.0190142775036897</v>
      </c>
      <c r="F39" s="21">
        <v>1.1165487163113892</v>
      </c>
      <c r="G39" s="21">
        <v>7.6107180000000003</v>
      </c>
      <c r="H39" s="24">
        <v>5.3326349999999998</v>
      </c>
      <c r="I39" s="21">
        <v>-29.932563524229916</v>
      </c>
      <c r="J39" s="21">
        <v>0.80383822139188565</v>
      </c>
      <c r="K39" s="16"/>
      <c r="L39" s="20">
        <f t="shared" si="0"/>
        <v>9.0190142775036861</v>
      </c>
      <c r="M39" s="20">
        <f t="shared" si="1"/>
        <v>1.1165487163113892</v>
      </c>
      <c r="N39" s="20">
        <f t="shared" si="2"/>
        <v>-29.932563524229916</v>
      </c>
      <c r="O39" s="20">
        <f t="shared" si="3"/>
        <v>0.80383822139188565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 t="s">
        <v>37</v>
      </c>
      <c r="B40" s="9" t="s">
        <v>416</v>
      </c>
      <c r="C40" s="21">
        <v>121.612982</v>
      </c>
      <c r="D40" s="24">
        <v>110.62097</v>
      </c>
      <c r="E40" s="21">
        <v>-9.0385186015749515</v>
      </c>
      <c r="F40" s="21">
        <v>1.4066615294172125</v>
      </c>
      <c r="G40" s="21">
        <v>9.8711579999999994</v>
      </c>
      <c r="H40" s="24">
        <v>10.25414</v>
      </c>
      <c r="I40" s="21">
        <v>3.8798082251342736</v>
      </c>
      <c r="J40" s="21">
        <v>1.5457029516371159</v>
      </c>
      <c r="K40" s="16"/>
      <c r="L40" s="20">
        <f t="shared" si="0"/>
        <v>-9.0385186015749568</v>
      </c>
      <c r="M40" s="20">
        <f t="shared" si="1"/>
        <v>1.4066615294172125</v>
      </c>
      <c r="N40" s="20">
        <f t="shared" si="2"/>
        <v>3.8798082251342771</v>
      </c>
      <c r="O40" s="20">
        <f t="shared" si="3"/>
        <v>1.5457029516371159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417</v>
      </c>
      <c r="C41" s="21">
        <v>64.305306000000002</v>
      </c>
      <c r="D41" s="24">
        <v>50.135258999999998</v>
      </c>
      <c r="E41" s="21">
        <v>-22.035579770042624</v>
      </c>
      <c r="F41" s="21">
        <v>0.63752234411493647</v>
      </c>
      <c r="G41" s="21">
        <v>3.6534110000000002</v>
      </c>
      <c r="H41" s="24">
        <v>4.1550409999999998</v>
      </c>
      <c r="I41" s="21">
        <v>13.730456277708679</v>
      </c>
      <c r="J41" s="21">
        <v>0.62632840373480692</v>
      </c>
      <c r="K41" s="16"/>
      <c r="L41" s="20">
        <f t="shared" si="0"/>
        <v>-22.03557977004262</v>
      </c>
      <c r="M41" s="20">
        <f t="shared" si="1"/>
        <v>0.63752234411493647</v>
      </c>
      <c r="N41" s="20">
        <f t="shared" si="2"/>
        <v>13.730456277708683</v>
      </c>
      <c r="O41" s="20">
        <f t="shared" si="3"/>
        <v>0.62632840373480692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418</v>
      </c>
      <c r="C42" s="21">
        <v>2353.563521</v>
      </c>
      <c r="D42" s="24">
        <v>2805.446805</v>
      </c>
      <c r="E42" s="21">
        <v>19.19996124888954</v>
      </c>
      <c r="F42" s="21">
        <v>35.674195348494344</v>
      </c>
      <c r="G42" s="21">
        <v>179.31242499999999</v>
      </c>
      <c r="H42" s="24">
        <v>195.964269</v>
      </c>
      <c r="I42" s="21">
        <v>9.2864975753911061</v>
      </c>
      <c r="J42" s="21">
        <v>29.539537104887369</v>
      </c>
      <c r="K42" s="16"/>
      <c r="L42" s="20">
        <f t="shared" si="0"/>
        <v>19.199961248889529</v>
      </c>
      <c r="M42" s="20">
        <f t="shared" si="1"/>
        <v>35.674195348494344</v>
      </c>
      <c r="N42" s="20">
        <f t="shared" si="2"/>
        <v>9.286497575391115</v>
      </c>
      <c r="O42" s="20">
        <f t="shared" si="3"/>
        <v>29.539537104887369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419</v>
      </c>
      <c r="C43" s="21">
        <v>97.565451999999993</v>
      </c>
      <c r="D43" s="24">
        <v>92.836628000000005</v>
      </c>
      <c r="E43" s="21">
        <v>-4.8468222132563739</v>
      </c>
      <c r="F43" s="21">
        <v>1.180514988509112</v>
      </c>
      <c r="G43" s="21">
        <v>6.6150770000000003</v>
      </c>
      <c r="H43" s="24">
        <v>8.0501539999999991</v>
      </c>
      <c r="I43" s="21">
        <v>21.694033191148023</v>
      </c>
      <c r="J43" s="21">
        <v>1.2134754156792606</v>
      </c>
      <c r="K43" s="16"/>
      <c r="L43" s="20">
        <f t="shared" si="0"/>
        <v>-4.8468222132563774</v>
      </c>
      <c r="M43" s="20">
        <f t="shared" si="1"/>
        <v>1.180514988509112</v>
      </c>
      <c r="N43" s="20">
        <f t="shared" si="2"/>
        <v>21.694033191148023</v>
      </c>
      <c r="O43" s="20">
        <f t="shared" si="3"/>
        <v>1.2134754156792606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2</v>
      </c>
      <c r="C44" s="21">
        <v>957.17124363010316</v>
      </c>
      <c r="D44" s="24">
        <v>921.53240519012706</v>
      </c>
      <c r="E44" s="21">
        <v>-3.7233503071837593</v>
      </c>
      <c r="F44" s="21">
        <v>11.718250007139392</v>
      </c>
      <c r="G44" s="21">
        <v>79.278894000004897</v>
      </c>
      <c r="H44" s="24">
        <v>62.713273479996701</v>
      </c>
      <c r="I44" s="21">
        <v>-20.895372884499587</v>
      </c>
      <c r="J44" s="21">
        <v>9.4533614642336232</v>
      </c>
      <c r="K44" s="16"/>
      <c r="L44" s="20">
        <f t="shared" si="0"/>
        <v>-3.7233503071837641</v>
      </c>
      <c r="M44" s="20">
        <f t="shared" si="1"/>
        <v>11.718250007139392</v>
      </c>
      <c r="N44" s="20">
        <f t="shared" si="2"/>
        <v>-20.89537288449959</v>
      </c>
      <c r="O44" s="20">
        <f t="shared" si="3"/>
        <v>9.4533614642336232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5"/>
      <c r="E47" s="20"/>
    </row>
    <row r="48" spans="1:19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ignoredErrors>
    <ignoredError sqref="R16 N16" evalError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40.42578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3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9" x14ac:dyDescent="0.25">
      <c r="A13" s="14"/>
      <c r="B13" s="10" t="s">
        <v>50</v>
      </c>
      <c r="C13" s="29">
        <v>5781.9701602700197</v>
      </c>
      <c r="D13" s="29">
        <v>6090.3935838301932</v>
      </c>
      <c r="E13" s="29">
        <v>5.3342271753572978</v>
      </c>
      <c r="F13" s="116">
        <v>100</v>
      </c>
      <c r="G13" s="29">
        <v>494.19129015999948</v>
      </c>
      <c r="H13" s="29">
        <v>606.44727283999998</v>
      </c>
      <c r="I13" s="29">
        <v>22.715087237506037</v>
      </c>
      <c r="J13" s="116">
        <v>100</v>
      </c>
      <c r="K13" s="16"/>
      <c r="L13" s="20">
        <f>+((D13-C13)/C13)*100</f>
        <v>5.3342271753572996</v>
      </c>
      <c r="M13" s="20">
        <f>+D13/$D$13*100</f>
        <v>100</v>
      </c>
      <c r="N13" s="20">
        <f>+((H13-G13)/G13)*100</f>
        <v>22.715087237506044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285</v>
      </c>
      <c r="C14" s="21">
        <v>960.14258577999919</v>
      </c>
      <c r="D14" s="24">
        <v>1095.7906613000002</v>
      </c>
      <c r="E14" s="21">
        <v>14.127909492713876</v>
      </c>
      <c r="F14" s="21">
        <v>17.992115718256542</v>
      </c>
      <c r="G14" s="21">
        <v>102.48483752</v>
      </c>
      <c r="H14" s="24">
        <v>109.23380737000001</v>
      </c>
      <c r="I14" s="21">
        <v>6.585334975705992</v>
      </c>
      <c r="J14" s="21">
        <v>18.012086501511789</v>
      </c>
      <c r="K14" s="16"/>
      <c r="L14" s="20">
        <f t="shared" ref="L14:L39" si="0">+((D14-C14)/C14)*100</f>
        <v>14.127909492713883</v>
      </c>
      <c r="M14" s="20">
        <f t="shared" ref="M14:M39" si="1">+D14/$D$13*100</f>
        <v>17.992115718256542</v>
      </c>
      <c r="N14" s="20">
        <f t="shared" ref="N14:N39" si="2">+((H14-G14)/G14)*100</f>
        <v>6.585334975705984</v>
      </c>
      <c r="O14" s="20">
        <f t="shared" ref="O14:O39" si="3">+H14/$H$13*100</f>
        <v>18.012086501511789</v>
      </c>
      <c r="P14" s="20" t="b">
        <f t="shared" ref="P14:P39" si="4">+ROUND(E14,4)=ROUND(L14,4)</f>
        <v>1</v>
      </c>
      <c r="Q14" s="20" t="b">
        <f t="shared" ref="Q14:Q39" si="5">+ROUND(F14,4)=ROUND(M14,4)</f>
        <v>1</v>
      </c>
      <c r="R14" s="20" t="b">
        <f t="shared" ref="R14:R39" si="6">+ROUND(I14,4)=ROUND(N14,4)</f>
        <v>1</v>
      </c>
      <c r="S14" s="20" t="b">
        <f t="shared" ref="S14:S39" si="7">+ROUND(J14,4)=ROUND(O14,4)</f>
        <v>1</v>
      </c>
    </row>
    <row r="15" spans="1:19" x14ac:dyDescent="0.25">
      <c r="A15" s="14"/>
      <c r="B15" s="114" t="s">
        <v>288</v>
      </c>
      <c r="C15" s="21">
        <v>677.53705162999972</v>
      </c>
      <c r="D15" s="24">
        <v>571.0931927900001</v>
      </c>
      <c r="E15" s="21">
        <v>-15.710411494680621</v>
      </c>
      <c r="F15" s="21">
        <v>9.376950519359454</v>
      </c>
      <c r="G15" s="21">
        <v>41.990273039999998</v>
      </c>
      <c r="H15" s="24">
        <v>52.640365879999997</v>
      </c>
      <c r="I15" s="21">
        <v>25.363237885723457</v>
      </c>
      <c r="J15" s="21">
        <v>8.6801224504621022</v>
      </c>
      <c r="K15" s="16"/>
      <c r="L15" s="20">
        <f t="shared" si="0"/>
        <v>-15.710411494680617</v>
      </c>
      <c r="M15" s="20">
        <f t="shared" si="1"/>
        <v>9.376950519359454</v>
      </c>
      <c r="N15" s="20">
        <f t="shared" si="2"/>
        <v>25.36323788572345</v>
      </c>
      <c r="O15" s="20">
        <f t="shared" si="3"/>
        <v>8.6801224504621022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296</v>
      </c>
      <c r="C16" s="21">
        <v>415.58183134000001</v>
      </c>
      <c r="D16" s="24">
        <v>247.07101927999997</v>
      </c>
      <c r="E16" s="21">
        <v>-40.548166294145872</v>
      </c>
      <c r="F16" s="21">
        <v>4.0567332123816415</v>
      </c>
      <c r="G16" s="21">
        <v>43.188086429999998</v>
      </c>
      <c r="H16" s="24">
        <v>67.116561820000015</v>
      </c>
      <c r="I16" s="21">
        <v>55.405268832143562</v>
      </c>
      <c r="J16" s="21">
        <v>11.067171842605926</v>
      </c>
      <c r="K16" s="16"/>
      <c r="L16" s="20">
        <f t="shared" si="0"/>
        <v>-40.548166294145872</v>
      </c>
      <c r="M16" s="20">
        <f t="shared" si="1"/>
        <v>4.0567332123816415</v>
      </c>
      <c r="N16" s="20">
        <f t="shared" si="2"/>
        <v>55.40526883214357</v>
      </c>
      <c r="O16" s="20">
        <f t="shared" si="3"/>
        <v>11.067171842605926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298</v>
      </c>
      <c r="C17" s="21">
        <v>165.27144235999981</v>
      </c>
      <c r="D17" s="24">
        <v>218.47828995999998</v>
      </c>
      <c r="E17" s="21">
        <v>32.193612423435638</v>
      </c>
      <c r="F17" s="21">
        <v>3.5872606089047037</v>
      </c>
      <c r="G17" s="21">
        <v>8.5845758200000013</v>
      </c>
      <c r="H17" s="24">
        <v>7.6832030200000005</v>
      </c>
      <c r="I17" s="21">
        <v>-10.499910757384413</v>
      </c>
      <c r="J17" s="21">
        <v>1.266920202974855</v>
      </c>
      <c r="K17" s="16"/>
      <c r="L17" s="20">
        <f t="shared" si="0"/>
        <v>32.193612423435638</v>
      </c>
      <c r="M17" s="20">
        <f t="shared" si="1"/>
        <v>3.5872606089047037</v>
      </c>
      <c r="N17" s="20">
        <f t="shared" si="2"/>
        <v>-10.499910757384406</v>
      </c>
      <c r="O17" s="20">
        <f t="shared" si="3"/>
        <v>1.266920202974855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287</v>
      </c>
      <c r="C18" s="21">
        <v>112.72090858000003</v>
      </c>
      <c r="D18" s="24">
        <v>120.16845131000005</v>
      </c>
      <c r="E18" s="21">
        <v>6.6070641408238595</v>
      </c>
      <c r="F18" s="21">
        <v>1.9730818650053021</v>
      </c>
      <c r="G18" s="21">
        <v>10.32715398</v>
      </c>
      <c r="H18" s="24">
        <v>8.3204860099999998</v>
      </c>
      <c r="I18" s="21">
        <v>-19.430987219578576</v>
      </c>
      <c r="J18" s="21">
        <v>1.3720048522990402</v>
      </c>
      <c r="K18" s="16"/>
      <c r="L18" s="20">
        <f t="shared" si="0"/>
        <v>6.6070641408238568</v>
      </c>
      <c r="M18" s="20">
        <f t="shared" si="1"/>
        <v>1.9730818650053021</v>
      </c>
      <c r="N18" s="20">
        <f t="shared" si="2"/>
        <v>-19.430987219578576</v>
      </c>
      <c r="O18" s="20">
        <f t="shared" si="3"/>
        <v>1.3720048522990402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383</v>
      </c>
      <c r="C19" s="21">
        <v>95.366326719999975</v>
      </c>
      <c r="D19" s="24">
        <v>119.95457196000005</v>
      </c>
      <c r="E19" s="21">
        <v>25.782942560210298</v>
      </c>
      <c r="F19" s="21">
        <v>1.9695701157717578</v>
      </c>
      <c r="G19" s="21">
        <v>10.32341153</v>
      </c>
      <c r="H19" s="24">
        <v>11.247920379999998</v>
      </c>
      <c r="I19" s="21">
        <v>8.9554586418778328</v>
      </c>
      <c r="J19" s="21">
        <v>1.854723548730931</v>
      </c>
      <c r="K19" s="16"/>
      <c r="L19" s="20">
        <f t="shared" si="0"/>
        <v>25.782942560210298</v>
      </c>
      <c r="M19" s="20">
        <f t="shared" si="1"/>
        <v>1.9695701157717578</v>
      </c>
      <c r="N19" s="20">
        <f t="shared" si="2"/>
        <v>8.9554586418778435</v>
      </c>
      <c r="O19" s="20">
        <f t="shared" si="3"/>
        <v>1.854723548730931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285</v>
      </c>
      <c r="C20" s="21">
        <v>5.4094973800000012</v>
      </c>
      <c r="D20" s="24">
        <v>84.245922970000024</v>
      </c>
      <c r="E20" s="21">
        <v>1457.3706215567113</v>
      </c>
      <c r="F20" s="21">
        <v>1.3832590917222549</v>
      </c>
      <c r="G20" s="21">
        <v>3.7672161000000002</v>
      </c>
      <c r="H20" s="24">
        <v>23.421188930000003</v>
      </c>
      <c r="I20" s="21">
        <v>521.71078877051946</v>
      </c>
      <c r="J20" s="21">
        <v>3.8620321961904929</v>
      </c>
      <c r="K20" s="16"/>
      <c r="L20" s="20">
        <f t="shared" si="0"/>
        <v>1457.3706215567111</v>
      </c>
      <c r="M20" s="20">
        <f t="shared" si="1"/>
        <v>1.3832590917222549</v>
      </c>
      <c r="N20" s="20">
        <f t="shared" si="2"/>
        <v>521.71078877051946</v>
      </c>
      <c r="O20" s="20">
        <f t="shared" si="3"/>
        <v>3.8620321961904929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384</v>
      </c>
      <c r="C21" s="21">
        <v>4.5399999999999998E-3</v>
      </c>
      <c r="D21" s="24">
        <v>77.993477590000012</v>
      </c>
      <c r="E21" s="21">
        <v>1717818.0085903087</v>
      </c>
      <c r="F21" s="21">
        <v>1.2805983146486672</v>
      </c>
      <c r="G21" s="21">
        <v>0</v>
      </c>
      <c r="H21" s="24">
        <v>17.066097339999999</v>
      </c>
      <c r="I21" s="21" t="s">
        <v>120</v>
      </c>
      <c r="J21" s="21">
        <v>2.8141106579767863</v>
      </c>
      <c r="K21" s="16"/>
      <c r="L21" s="20">
        <f t="shared" si="0"/>
        <v>1717818.0085903085</v>
      </c>
      <c r="M21" s="20">
        <f t="shared" si="1"/>
        <v>1.2805983146486672</v>
      </c>
      <c r="N21" s="20" t="e">
        <f t="shared" si="2"/>
        <v>#DIV/0!</v>
      </c>
      <c r="O21" s="20">
        <f t="shared" si="3"/>
        <v>2.8141106579767863</v>
      </c>
      <c r="P21" s="20" t="b">
        <f t="shared" si="4"/>
        <v>1</v>
      </c>
      <c r="Q21" s="20" t="b">
        <f t="shared" si="5"/>
        <v>1</v>
      </c>
      <c r="R21" s="20" t="e">
        <f t="shared" si="6"/>
        <v>#VALUE!</v>
      </c>
      <c r="S21" s="20" t="b">
        <f t="shared" si="7"/>
        <v>1</v>
      </c>
    </row>
    <row r="22" spans="1:19" x14ac:dyDescent="0.25">
      <c r="A22" s="14"/>
      <c r="B22" s="114" t="s">
        <v>385</v>
      </c>
      <c r="C22" s="21">
        <v>50.500031729999989</v>
      </c>
      <c r="D22" s="24">
        <v>67.505644529999998</v>
      </c>
      <c r="E22" s="21">
        <v>33.674459633849452</v>
      </c>
      <c r="F22" s="21">
        <v>1.1083954362034236</v>
      </c>
      <c r="G22" s="21">
        <v>7.2467089800000002</v>
      </c>
      <c r="H22" s="24">
        <v>6.1015099900000003</v>
      </c>
      <c r="I22" s="21">
        <v>-15.80302166349724</v>
      </c>
      <c r="J22" s="21">
        <v>1.0061072517362564</v>
      </c>
      <c r="K22" s="16"/>
      <c r="L22" s="20">
        <f t="shared" si="0"/>
        <v>33.674459633849445</v>
      </c>
      <c r="M22" s="20">
        <f t="shared" si="1"/>
        <v>1.1083954362034236</v>
      </c>
      <c r="N22" s="20">
        <f t="shared" si="2"/>
        <v>-15.80302166349724</v>
      </c>
      <c r="O22" s="20">
        <f t="shared" si="3"/>
        <v>1.0061072517362564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ht="18" customHeight="1" x14ac:dyDescent="0.25">
      <c r="A23" s="14"/>
      <c r="B23" s="114" t="s">
        <v>386</v>
      </c>
      <c r="C23" s="21">
        <v>82.832059510000207</v>
      </c>
      <c r="D23" s="24">
        <v>64.82271250000025</v>
      </c>
      <c r="E23" s="21">
        <v>-21.742000762187629</v>
      </c>
      <c r="F23" s="21">
        <v>1.0643435700461552</v>
      </c>
      <c r="G23" s="21">
        <v>7.8434450000000036</v>
      </c>
      <c r="H23" s="24">
        <v>9.8209353900000007</v>
      </c>
      <c r="I23" s="21">
        <v>25.212013216131378</v>
      </c>
      <c r="J23" s="21">
        <v>1.6194211483561365</v>
      </c>
      <c r="K23" s="16"/>
      <c r="L23" s="20">
        <f t="shared" si="0"/>
        <v>-21.742000762187629</v>
      </c>
      <c r="M23" s="20">
        <f t="shared" si="1"/>
        <v>1.0643435700461552</v>
      </c>
      <c r="N23" s="20">
        <f t="shared" si="2"/>
        <v>25.212013216131385</v>
      </c>
      <c r="O23" s="20">
        <f t="shared" si="3"/>
        <v>1.6194211483561365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330</v>
      </c>
      <c r="C24" s="21">
        <v>28.169887339999999</v>
      </c>
      <c r="D24" s="24">
        <v>60.344999999999999</v>
      </c>
      <c r="E24" s="21">
        <v>114.21810911651309</v>
      </c>
      <c r="F24" s="21">
        <v>0.99082266473244207</v>
      </c>
      <c r="G24" s="21">
        <v>0</v>
      </c>
      <c r="H24" s="24">
        <v>0</v>
      </c>
      <c r="I24" s="21" t="s">
        <v>120</v>
      </c>
      <c r="J24" s="21">
        <v>0</v>
      </c>
      <c r="K24" s="16"/>
      <c r="L24" s="20">
        <f t="shared" si="0"/>
        <v>114.21810911651306</v>
      </c>
      <c r="M24" s="20">
        <f t="shared" si="1"/>
        <v>0.99082266473244207</v>
      </c>
      <c r="N24" s="20" t="e">
        <f t="shared" si="2"/>
        <v>#DIV/0!</v>
      </c>
      <c r="O24" s="20">
        <f t="shared" si="3"/>
        <v>0</v>
      </c>
      <c r="P24" s="20" t="b">
        <f t="shared" si="4"/>
        <v>1</v>
      </c>
      <c r="Q24" s="20" t="b">
        <f t="shared" si="5"/>
        <v>1</v>
      </c>
      <c r="R24" s="20" t="e">
        <f t="shared" si="6"/>
        <v>#VALUE!</v>
      </c>
      <c r="S24" s="20" t="b">
        <f t="shared" si="7"/>
        <v>1</v>
      </c>
    </row>
    <row r="25" spans="1:19" x14ac:dyDescent="0.25">
      <c r="A25" s="14"/>
      <c r="B25" s="114" t="s">
        <v>387</v>
      </c>
      <c r="C25" s="21">
        <v>30.418532320000011</v>
      </c>
      <c r="D25" s="24">
        <v>58.942672770000016</v>
      </c>
      <c r="E25" s="21">
        <v>93.772244334239446</v>
      </c>
      <c r="F25" s="21">
        <v>0.96779743310007083</v>
      </c>
      <c r="G25" s="21">
        <v>3.3408714600000002</v>
      </c>
      <c r="H25" s="24">
        <v>3.8459649000000011</v>
      </c>
      <c r="I25" s="21">
        <v>15.118613393165404</v>
      </c>
      <c r="J25" s="21">
        <v>0.63417960179609689</v>
      </c>
      <c r="K25" s="16"/>
      <c r="L25" s="20">
        <f t="shared" si="0"/>
        <v>93.772244334239446</v>
      </c>
      <c r="M25" s="20">
        <f t="shared" si="1"/>
        <v>0.96779743310007083</v>
      </c>
      <c r="N25" s="20">
        <f t="shared" si="2"/>
        <v>15.118613393165411</v>
      </c>
      <c r="O25" s="20">
        <f t="shared" si="3"/>
        <v>0.63417960179609689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388</v>
      </c>
      <c r="C26" s="21">
        <v>48.290743279999973</v>
      </c>
      <c r="D26" s="24">
        <v>58.596120280000008</v>
      </c>
      <c r="E26" s="21">
        <v>21.340274139594982</v>
      </c>
      <c r="F26" s="21">
        <v>0.96210728376522159</v>
      </c>
      <c r="G26" s="21">
        <v>3.9228514600000008</v>
      </c>
      <c r="H26" s="24">
        <v>2.8857603000000003</v>
      </c>
      <c r="I26" s="21">
        <v>-26.437176390053786</v>
      </c>
      <c r="J26" s="21">
        <v>0.47584685911537694</v>
      </c>
      <c r="K26" s="16"/>
      <c r="L26" s="20">
        <f t="shared" si="0"/>
        <v>21.340274139594982</v>
      </c>
      <c r="M26" s="20">
        <f t="shared" si="1"/>
        <v>0.96210728376522159</v>
      </c>
      <c r="N26" s="20">
        <f t="shared" si="2"/>
        <v>-26.437176390053789</v>
      </c>
      <c r="O26" s="20">
        <f t="shared" si="3"/>
        <v>0.47584685911537694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389</v>
      </c>
      <c r="C27" s="21">
        <v>31.611198639999998</v>
      </c>
      <c r="D27" s="24">
        <v>57.993846389999973</v>
      </c>
      <c r="E27" s="21">
        <v>83.459814512114235</v>
      </c>
      <c r="F27" s="21">
        <v>0.95221836802094117</v>
      </c>
      <c r="G27" s="21">
        <v>3.7598352800000003</v>
      </c>
      <c r="H27" s="24">
        <v>5.0800780999999988</v>
      </c>
      <c r="I27" s="21">
        <v>35.114379266104415</v>
      </c>
      <c r="J27" s="21">
        <v>0.83767844749468989</v>
      </c>
      <c r="K27" s="16"/>
      <c r="L27" s="20">
        <f t="shared" si="0"/>
        <v>83.459814512114235</v>
      </c>
      <c r="M27" s="20">
        <f t="shared" si="1"/>
        <v>0.95221836802094117</v>
      </c>
      <c r="N27" s="20">
        <f t="shared" si="2"/>
        <v>35.1143792661044</v>
      </c>
      <c r="O27" s="20">
        <f t="shared" si="3"/>
        <v>0.83767844749468989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390</v>
      </c>
      <c r="C28" s="21">
        <v>90.238044910000383</v>
      </c>
      <c r="D28" s="24">
        <v>57.961705200000033</v>
      </c>
      <c r="E28" s="21">
        <v>-35.767995352948311</v>
      </c>
      <c r="F28" s="21">
        <v>0.9516906321766555</v>
      </c>
      <c r="G28" s="21">
        <v>9.4818195800000034</v>
      </c>
      <c r="H28" s="24">
        <v>2.8950043899999991</v>
      </c>
      <c r="I28" s="21">
        <v>-69.467839315288899</v>
      </c>
      <c r="J28" s="21">
        <v>0.47737116146019726</v>
      </c>
      <c r="K28" s="16"/>
      <c r="L28" s="20">
        <f t="shared" si="0"/>
        <v>-35.767995352948311</v>
      </c>
      <c r="M28" s="20">
        <f t="shared" si="1"/>
        <v>0.9516906321766555</v>
      </c>
      <c r="N28" s="20">
        <f t="shared" si="2"/>
        <v>-69.467839315288913</v>
      </c>
      <c r="O28" s="20">
        <f t="shared" si="3"/>
        <v>0.47737116146019726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338</v>
      </c>
      <c r="C29" s="21">
        <v>10.073340210000023</v>
      </c>
      <c r="D29" s="24">
        <v>51.78620356000021</v>
      </c>
      <c r="E29" s="21">
        <v>414.09167644899878</v>
      </c>
      <c r="F29" s="21">
        <v>0.85029321746119968</v>
      </c>
      <c r="G29" s="21">
        <v>0.69298181999999986</v>
      </c>
      <c r="H29" s="24">
        <v>6.8868321200000029</v>
      </c>
      <c r="I29" s="21">
        <v>893.7969397234699</v>
      </c>
      <c r="J29" s="21">
        <v>1.1356027850119408</v>
      </c>
      <c r="K29" s="16"/>
      <c r="L29" s="20">
        <f t="shared" si="0"/>
        <v>414.09167644899884</v>
      </c>
      <c r="M29" s="20">
        <f t="shared" si="1"/>
        <v>0.85029321746119968</v>
      </c>
      <c r="N29" s="20">
        <f t="shared" si="2"/>
        <v>893.79693972346979</v>
      </c>
      <c r="O29" s="20">
        <f t="shared" si="3"/>
        <v>1.1356027850119408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332</v>
      </c>
      <c r="C30" s="21">
        <v>36.962659949999995</v>
      </c>
      <c r="D30" s="24">
        <v>37.575912479999992</v>
      </c>
      <c r="E30" s="21">
        <v>1.6591136320534217</v>
      </c>
      <c r="F30" s="21">
        <v>0.6169701836637107</v>
      </c>
      <c r="G30" s="21">
        <v>3.3619670499999996</v>
      </c>
      <c r="H30" s="24">
        <v>0</v>
      </c>
      <c r="I30" s="21" t="s">
        <v>120</v>
      </c>
      <c r="J30" s="21">
        <v>0</v>
      </c>
      <c r="K30" s="16"/>
      <c r="L30" s="20">
        <f t="shared" si="0"/>
        <v>1.6591136320534123</v>
      </c>
      <c r="M30" s="20">
        <f t="shared" si="1"/>
        <v>0.6169701836637107</v>
      </c>
      <c r="N30" s="20">
        <f t="shared" si="2"/>
        <v>-100</v>
      </c>
      <c r="O30" s="20">
        <f t="shared" si="3"/>
        <v>0</v>
      </c>
      <c r="P30" s="20" t="b">
        <f t="shared" si="4"/>
        <v>1</v>
      </c>
      <c r="Q30" s="20" t="b">
        <f t="shared" si="5"/>
        <v>1</v>
      </c>
      <c r="R30" s="20" t="e">
        <f t="shared" si="6"/>
        <v>#VALUE!</v>
      </c>
      <c r="S30" s="20" t="b">
        <f t="shared" si="7"/>
        <v>1</v>
      </c>
    </row>
    <row r="31" spans="1:19" x14ac:dyDescent="0.25">
      <c r="A31" s="14"/>
      <c r="B31" s="114" t="s">
        <v>391</v>
      </c>
      <c r="C31" s="21">
        <v>29.611860879999998</v>
      </c>
      <c r="D31" s="24">
        <v>37.486199560000003</v>
      </c>
      <c r="E31" s="21">
        <v>26.591840046494241</v>
      </c>
      <c r="F31" s="21">
        <v>0.61549716030708923</v>
      </c>
      <c r="G31" s="21">
        <v>4.7539720799999996</v>
      </c>
      <c r="H31" s="24">
        <v>1.1404799999999999E-3</v>
      </c>
      <c r="I31" s="21">
        <v>-99.976009955868321</v>
      </c>
      <c r="J31" s="21">
        <v>1.8805921818381969E-4</v>
      </c>
      <c r="K31" s="16"/>
      <c r="L31" s="20">
        <f t="shared" si="0"/>
        <v>26.591840046494251</v>
      </c>
      <c r="M31" s="20">
        <f t="shared" si="1"/>
        <v>0.61549716030708923</v>
      </c>
      <c r="N31" s="20">
        <f t="shared" si="2"/>
        <v>-99.976009955868321</v>
      </c>
      <c r="O31" s="20">
        <f t="shared" si="3"/>
        <v>1.8805921818381969E-4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392</v>
      </c>
      <c r="C32" s="21">
        <v>15.38119425999999</v>
      </c>
      <c r="D32" s="24">
        <v>36.534848990000008</v>
      </c>
      <c r="E32" s="21">
        <v>137.52933857035904</v>
      </c>
      <c r="F32" s="21">
        <v>0.59987664979483268</v>
      </c>
      <c r="G32" s="21">
        <v>2.5051273599999999</v>
      </c>
      <c r="H32" s="24">
        <v>2.1985822399999999</v>
      </c>
      <c r="I32" s="21">
        <v>-12.236707997153484</v>
      </c>
      <c r="J32" s="21">
        <v>0.36253477234781062</v>
      </c>
      <c r="K32" s="16"/>
      <c r="L32" s="20">
        <f t="shared" si="0"/>
        <v>137.52933857035904</v>
      </c>
      <c r="M32" s="20">
        <f t="shared" si="1"/>
        <v>0.59987664979483268</v>
      </c>
      <c r="N32" s="20">
        <f t="shared" si="2"/>
        <v>-12.236707997153488</v>
      </c>
      <c r="O32" s="20">
        <f t="shared" si="3"/>
        <v>0.36253477234781062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ht="15.6" customHeight="1" x14ac:dyDescent="0.25">
      <c r="A33" s="14"/>
      <c r="B33" s="114" t="s">
        <v>335</v>
      </c>
      <c r="C33" s="21">
        <v>30.789343880000008</v>
      </c>
      <c r="D33" s="24">
        <v>35.058207120000006</v>
      </c>
      <c r="E33" s="21">
        <v>13.86474247920868</v>
      </c>
      <c r="F33" s="21">
        <v>0.57563122378623377</v>
      </c>
      <c r="G33" s="21">
        <v>3.9459915000000008</v>
      </c>
      <c r="H33" s="24">
        <v>3.32757762</v>
      </c>
      <c r="I33" s="21">
        <v>-15.671951650174631</v>
      </c>
      <c r="J33" s="21">
        <v>0.54870023644708854</v>
      </c>
      <c r="K33" s="16"/>
      <c r="L33" s="20">
        <f t="shared" si="0"/>
        <v>13.864742479208678</v>
      </c>
      <c r="M33" s="20">
        <f t="shared" si="1"/>
        <v>0.57563122378623377</v>
      </c>
      <c r="N33" s="20">
        <f t="shared" si="2"/>
        <v>-15.671951650174629</v>
      </c>
      <c r="O33" s="20">
        <f t="shared" si="3"/>
        <v>0.54870023644708854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393</v>
      </c>
      <c r="C34" s="21">
        <v>23.535113499999991</v>
      </c>
      <c r="D34" s="24">
        <v>32.951232940000004</v>
      </c>
      <c r="E34" s="21">
        <v>40.008812534513673</v>
      </c>
      <c r="F34" s="21">
        <v>0.54103618241495111</v>
      </c>
      <c r="G34" s="21">
        <v>1.8663173899999996</v>
      </c>
      <c r="H34" s="24">
        <v>4.2992118199999982</v>
      </c>
      <c r="I34" s="21">
        <v>130.35802179392428</v>
      </c>
      <c r="J34" s="21">
        <v>0.70891766070061402</v>
      </c>
      <c r="K34" s="16"/>
      <c r="L34" s="20">
        <f t="shared" si="0"/>
        <v>40.008812534513659</v>
      </c>
      <c r="M34" s="20">
        <f t="shared" si="1"/>
        <v>0.54103618241495111</v>
      </c>
      <c r="N34" s="20">
        <f t="shared" si="2"/>
        <v>130.35802179392428</v>
      </c>
      <c r="O34" s="20">
        <f t="shared" si="3"/>
        <v>0.70891766070061402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334</v>
      </c>
      <c r="C35" s="21">
        <v>30.872167719999908</v>
      </c>
      <c r="D35" s="24">
        <v>32.802521069999976</v>
      </c>
      <c r="E35" s="21">
        <v>6.2527301856731166</v>
      </c>
      <c r="F35" s="21">
        <v>0.5385944375925007</v>
      </c>
      <c r="G35" s="21">
        <v>3.2055173299999984</v>
      </c>
      <c r="H35" s="24">
        <v>3.6317590900000001</v>
      </c>
      <c r="I35" s="21">
        <v>13.297128548046322</v>
      </c>
      <c r="J35" s="21">
        <v>0.59885817822090748</v>
      </c>
      <c r="K35" s="16"/>
      <c r="L35" s="20">
        <f t="shared" si="0"/>
        <v>6.2527301856731237</v>
      </c>
      <c r="M35" s="20">
        <f t="shared" si="1"/>
        <v>0.5385944375925007</v>
      </c>
      <c r="N35" s="20">
        <f t="shared" si="2"/>
        <v>13.297128548046311</v>
      </c>
      <c r="O35" s="20">
        <f t="shared" si="3"/>
        <v>0.59885817822090748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4" t="s">
        <v>337</v>
      </c>
      <c r="C36" s="21">
        <v>30.093676950000006</v>
      </c>
      <c r="D36" s="24">
        <v>32.626194669999961</v>
      </c>
      <c r="E36" s="21">
        <v>8.4154479501048698</v>
      </c>
      <c r="F36" s="21">
        <v>0.53569928151476942</v>
      </c>
      <c r="G36" s="21">
        <v>2.1712538100000014</v>
      </c>
      <c r="H36" s="24">
        <v>2.4507761800000001</v>
      </c>
      <c r="I36" s="21">
        <v>12.873776834040363</v>
      </c>
      <c r="J36" s="21">
        <v>0.40412024091113236</v>
      </c>
      <c r="K36" s="16"/>
      <c r="L36" s="20">
        <f t="shared" si="0"/>
        <v>8.4154479501048627</v>
      </c>
      <c r="M36" s="20">
        <f t="shared" si="1"/>
        <v>0.53569928151476942</v>
      </c>
      <c r="N36" s="20">
        <f t="shared" si="2"/>
        <v>12.873776834040351</v>
      </c>
      <c r="O36" s="20">
        <f t="shared" si="3"/>
        <v>0.40412024091113236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394</v>
      </c>
      <c r="C37" s="21">
        <v>24.071194840000008</v>
      </c>
      <c r="D37" s="24">
        <v>31.208746880000003</v>
      </c>
      <c r="E37" s="21">
        <v>29.651839418204773</v>
      </c>
      <c r="F37" s="21">
        <v>0.51242578087002888</v>
      </c>
      <c r="G37" s="21">
        <v>4.4805547300000006</v>
      </c>
      <c r="H37" s="24">
        <v>2.1334602500000002</v>
      </c>
      <c r="I37" s="21">
        <v>-52.384015405163908</v>
      </c>
      <c r="J37" s="21">
        <v>0.35179649502074262</v>
      </c>
      <c r="K37" s="16"/>
      <c r="L37" s="20">
        <f t="shared" si="0"/>
        <v>29.651839418204773</v>
      </c>
      <c r="M37" s="20">
        <f t="shared" si="1"/>
        <v>0.51242578087002888</v>
      </c>
      <c r="N37" s="20">
        <f t="shared" si="2"/>
        <v>-52.384015405163908</v>
      </c>
      <c r="O37" s="20">
        <f t="shared" si="3"/>
        <v>0.35179649502074262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395</v>
      </c>
      <c r="C38" s="21">
        <v>24.983231450000005</v>
      </c>
      <c r="D38" s="24">
        <v>28.905062490000027</v>
      </c>
      <c r="E38" s="21">
        <v>15.697853369564886</v>
      </c>
      <c r="F38" s="21">
        <v>0.47460089552737739</v>
      </c>
      <c r="G38" s="21">
        <v>2.9160860400000006</v>
      </c>
      <c r="H38" s="24">
        <v>1.7587534899999999</v>
      </c>
      <c r="I38" s="21">
        <v>-39.687873887287651</v>
      </c>
      <c r="J38" s="21">
        <v>0.29000929986274582</v>
      </c>
      <c r="K38" s="16"/>
      <c r="L38" s="20">
        <f t="shared" si="0"/>
        <v>15.697853369564893</v>
      </c>
      <c r="M38" s="20">
        <f t="shared" si="1"/>
        <v>0.47460089552737739</v>
      </c>
      <c r="N38" s="20">
        <f t="shared" si="2"/>
        <v>-39.687873887287651</v>
      </c>
      <c r="O38" s="20">
        <f t="shared" si="3"/>
        <v>0.29000929986274582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59" t="s">
        <v>2</v>
      </c>
      <c r="C39" s="21">
        <v>2731.5016951100192</v>
      </c>
      <c r="D39" s="24">
        <v>2772.4951652401924</v>
      </c>
      <c r="E39" s="21">
        <v>1.5007667834715299</v>
      </c>
      <c r="F39" s="21">
        <v>45.522430152972071</v>
      </c>
      <c r="G39" s="21">
        <v>208.03043486999957</v>
      </c>
      <c r="H39" s="24">
        <v>252.40029572999993</v>
      </c>
      <c r="I39" s="21">
        <v>21.328543050793304</v>
      </c>
      <c r="J39" s="21">
        <v>41.619495549548155</v>
      </c>
      <c r="K39" s="16"/>
      <c r="L39" s="20">
        <f t="shared" si="0"/>
        <v>1.5007667834715366</v>
      </c>
      <c r="M39" s="20">
        <f t="shared" si="1"/>
        <v>45.522430152972071</v>
      </c>
      <c r="N39" s="20">
        <f t="shared" si="2"/>
        <v>21.328543050793293</v>
      </c>
      <c r="O39" s="20">
        <f t="shared" si="3"/>
        <v>41.619495549548155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5" orientation="portrait" r:id="rId1"/>
  <headerFooter alignWithMargins="0">
    <oddFooter>&amp;C&amp;"-,Negrita"&amp;12&amp;K004559Página 13</oddFooter>
  </headerFooter>
  <ignoredErrors>
    <ignoredError sqref="N21:R24 R30" evalError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topLeftCell="A7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9" x14ac:dyDescent="0.25">
      <c r="A13" s="14"/>
      <c r="B13" s="10" t="s">
        <v>50</v>
      </c>
      <c r="C13" s="24">
        <v>4666.6129821400418</v>
      </c>
      <c r="D13" s="24">
        <v>5549.2423260200694</v>
      </c>
      <c r="E13" s="24">
        <v>18.913703520262072</v>
      </c>
      <c r="F13" s="22">
        <v>100</v>
      </c>
      <c r="G13" s="24">
        <v>362.47415708000415</v>
      </c>
      <c r="H13" s="24">
        <v>424.82820674999721</v>
      </c>
      <c r="I13" s="24">
        <v>17.202343519411368</v>
      </c>
      <c r="J13" s="22">
        <v>100</v>
      </c>
      <c r="K13" s="16"/>
      <c r="L13" s="20">
        <f>+((D13-C13)/C13)*100</f>
        <v>18.913703520262064</v>
      </c>
      <c r="M13" s="20">
        <f>+D13/$D$13*100</f>
        <v>100</v>
      </c>
      <c r="N13" s="20">
        <f>+((H13-G13)/G13)*100</f>
        <v>17.202343519411365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284</v>
      </c>
      <c r="C14" s="21">
        <v>1126.4716761700045</v>
      </c>
      <c r="D14" s="24">
        <v>1424.8423680199887</v>
      </c>
      <c r="E14" s="21">
        <v>26.487189883410345</v>
      </c>
      <c r="F14" s="21">
        <v>25.676340738247944</v>
      </c>
      <c r="G14" s="21">
        <v>76.01691715000004</v>
      </c>
      <c r="H14" s="24">
        <v>83.523157479999952</v>
      </c>
      <c r="I14" s="21">
        <v>9.8744340226113891</v>
      </c>
      <c r="J14" s="21">
        <v>19.660454779819183</v>
      </c>
      <c r="K14" s="16"/>
      <c r="L14" s="20">
        <f t="shared" ref="L14:L39" si="0">+((D14-C14)/C14)*100</f>
        <v>26.487189883410338</v>
      </c>
      <c r="M14" s="20">
        <f t="shared" ref="M14:M39" si="1">+D14/$D$13*100</f>
        <v>25.676340738247944</v>
      </c>
      <c r="N14" s="20">
        <f t="shared" ref="N14:N39" si="2">+((H14-G14)/G14)*100</f>
        <v>9.8744340226113838</v>
      </c>
      <c r="O14" s="20">
        <f t="shared" ref="O14:O39" si="3">+H14/$H$13*100</f>
        <v>19.660454779819183</v>
      </c>
      <c r="P14" s="20" t="b">
        <f t="shared" ref="P14:P39" si="4">+ROUND(E14,4)=ROUND(L14,4)</f>
        <v>1</v>
      </c>
      <c r="Q14" s="20" t="b">
        <f t="shared" ref="Q14:Q39" si="5">+ROUND(F14,4)=ROUND(M14,4)</f>
        <v>1</v>
      </c>
      <c r="R14" s="20" t="b">
        <f t="shared" ref="R14:R39" si="6">+ROUND(I14,4)=ROUND(N14,4)</f>
        <v>1</v>
      </c>
      <c r="S14" s="20" t="b">
        <f t="shared" ref="S14:S39" si="7">+ROUND(J14,4)=ROUND(O14,4)</f>
        <v>1</v>
      </c>
    </row>
    <row r="15" spans="1:19" x14ac:dyDescent="0.25">
      <c r="A15" s="14"/>
      <c r="B15" s="114" t="s">
        <v>292</v>
      </c>
      <c r="C15" s="21">
        <v>321.47811361999993</v>
      </c>
      <c r="D15" s="24">
        <v>368.73608543000029</v>
      </c>
      <c r="E15" s="21">
        <v>14.700214356073138</v>
      </c>
      <c r="F15" s="21">
        <v>6.6448005649531394</v>
      </c>
      <c r="G15" s="21">
        <v>24.896007469999983</v>
      </c>
      <c r="H15" s="24">
        <v>27.489801620000012</v>
      </c>
      <c r="I15" s="21">
        <v>10.41851450729836</v>
      </c>
      <c r="J15" s="21">
        <v>6.4708042411546369</v>
      </c>
      <c r="K15" s="16"/>
      <c r="L15" s="20">
        <f t="shared" si="0"/>
        <v>14.700214356073142</v>
      </c>
      <c r="M15" s="20">
        <f t="shared" si="1"/>
        <v>6.6448005649531394</v>
      </c>
      <c r="N15" s="20">
        <f t="shared" si="2"/>
        <v>10.418514507298351</v>
      </c>
      <c r="O15" s="20">
        <f t="shared" si="3"/>
        <v>6.4708042411546369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355</v>
      </c>
      <c r="C16" s="21">
        <v>150.36500057000001</v>
      </c>
      <c r="D16" s="24">
        <v>126.39375529999913</v>
      </c>
      <c r="E16" s="21">
        <v>-15.942037827374234</v>
      </c>
      <c r="F16" s="21">
        <v>2.2776759037417826</v>
      </c>
      <c r="G16" s="21">
        <v>13.24338566999999</v>
      </c>
      <c r="H16" s="24">
        <v>10.692406609999992</v>
      </c>
      <c r="I16" s="21">
        <v>-19.26228778324176</v>
      </c>
      <c r="J16" s="21">
        <v>2.5168777496669983</v>
      </c>
      <c r="K16" s="16"/>
      <c r="L16" s="20">
        <f t="shared" si="0"/>
        <v>-15.94203782737423</v>
      </c>
      <c r="M16" s="20">
        <f t="shared" si="1"/>
        <v>2.2776759037417826</v>
      </c>
      <c r="N16" s="20">
        <f t="shared" si="2"/>
        <v>-19.262287783241757</v>
      </c>
      <c r="O16" s="20">
        <f t="shared" si="3"/>
        <v>2.5168777496669983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354</v>
      </c>
      <c r="C17" s="21">
        <v>28.887310599999985</v>
      </c>
      <c r="D17" s="24">
        <v>50.548312179999982</v>
      </c>
      <c r="E17" s="21">
        <v>74.984486717846295</v>
      </c>
      <c r="F17" s="21">
        <v>0.91090475438389018</v>
      </c>
      <c r="G17" s="21">
        <v>3.7959834200000007</v>
      </c>
      <c r="H17" s="24">
        <v>6.6615058000000005</v>
      </c>
      <c r="I17" s="21">
        <v>75.488274392937129</v>
      </c>
      <c r="J17" s="21">
        <v>1.5680469644333579</v>
      </c>
      <c r="K17" s="16"/>
      <c r="L17" s="20">
        <f t="shared" si="0"/>
        <v>74.984486717846309</v>
      </c>
      <c r="M17" s="20">
        <f t="shared" si="1"/>
        <v>0.91090475438389018</v>
      </c>
      <c r="N17" s="20">
        <f t="shared" si="2"/>
        <v>75.488274392937143</v>
      </c>
      <c r="O17" s="20">
        <f t="shared" si="3"/>
        <v>1.5680469644333579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366</v>
      </c>
      <c r="C18" s="21">
        <v>42.694805699999847</v>
      </c>
      <c r="D18" s="24">
        <v>49.031625089999892</v>
      </c>
      <c r="E18" s="21">
        <v>14.8421319317541</v>
      </c>
      <c r="F18" s="21">
        <v>0.88357332784141529</v>
      </c>
      <c r="G18" s="21">
        <v>4.6683538699999971</v>
      </c>
      <c r="H18" s="24">
        <v>5.3140665899999986</v>
      </c>
      <c r="I18" s="21">
        <v>13.831700380502676</v>
      </c>
      <c r="J18" s="21">
        <v>1.2508742370600687</v>
      </c>
      <c r="K18" s="16"/>
      <c r="L18" s="20">
        <f t="shared" si="0"/>
        <v>14.842131931754096</v>
      </c>
      <c r="M18" s="20">
        <f t="shared" si="1"/>
        <v>0.88357332784141529</v>
      </c>
      <c r="N18" s="20">
        <f t="shared" si="2"/>
        <v>13.831700380502685</v>
      </c>
      <c r="O18" s="20">
        <f t="shared" si="3"/>
        <v>1.2508742370600687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367</v>
      </c>
      <c r="C19" s="21">
        <v>43.791681259999983</v>
      </c>
      <c r="D19" s="24">
        <v>48.357853360000021</v>
      </c>
      <c r="E19" s="21">
        <v>10.427030816400396</v>
      </c>
      <c r="F19" s="21">
        <v>0.87143163911319754</v>
      </c>
      <c r="G19" s="21">
        <v>2.7663906100000002</v>
      </c>
      <c r="H19" s="24">
        <v>2.1362556500000003</v>
      </c>
      <c r="I19" s="21">
        <v>-22.778235210970433</v>
      </c>
      <c r="J19" s="21">
        <v>0.5028516506337215</v>
      </c>
      <c r="K19" s="16"/>
      <c r="L19" s="20">
        <f t="shared" si="0"/>
        <v>10.427030816400402</v>
      </c>
      <c r="M19" s="20">
        <f t="shared" si="1"/>
        <v>0.87143163911319754</v>
      </c>
      <c r="N19" s="20">
        <f t="shared" si="2"/>
        <v>-22.778235210970436</v>
      </c>
      <c r="O19" s="20">
        <f t="shared" si="3"/>
        <v>0.5028516506337215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368</v>
      </c>
      <c r="C20" s="21">
        <v>17.064052980000003</v>
      </c>
      <c r="D20" s="24">
        <v>29.389981680000009</v>
      </c>
      <c r="E20" s="21">
        <v>72.233300696186674</v>
      </c>
      <c r="F20" s="21">
        <v>0.52962152224263348</v>
      </c>
      <c r="G20" s="21">
        <v>3.027508000000001</v>
      </c>
      <c r="H20" s="24">
        <v>6.1603130599999991</v>
      </c>
      <c r="I20" s="21">
        <v>103.4780109581873</v>
      </c>
      <c r="J20" s="21">
        <v>1.4500715729606011</v>
      </c>
      <c r="K20" s="16"/>
      <c r="L20" s="20">
        <f t="shared" si="0"/>
        <v>72.233300696186674</v>
      </c>
      <c r="M20" s="20">
        <f t="shared" si="1"/>
        <v>0.52962152224263348</v>
      </c>
      <c r="N20" s="20">
        <f t="shared" si="2"/>
        <v>103.4780109581873</v>
      </c>
      <c r="O20" s="20">
        <f t="shared" si="3"/>
        <v>1.4500715729606011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369</v>
      </c>
      <c r="C21" s="21">
        <v>12.161219970000001</v>
      </c>
      <c r="D21" s="24">
        <v>26.55525247000001</v>
      </c>
      <c r="E21" s="21">
        <v>118.36010314350074</v>
      </c>
      <c r="F21" s="21">
        <v>0.4785383464961333</v>
      </c>
      <c r="G21" s="21">
        <v>0</v>
      </c>
      <c r="H21" s="24">
        <v>0</v>
      </c>
      <c r="I21" s="21" t="s">
        <v>120</v>
      </c>
      <c r="J21" s="21">
        <v>0</v>
      </c>
      <c r="K21" s="16"/>
      <c r="L21" s="20">
        <f t="shared" si="0"/>
        <v>118.36010314350072</v>
      </c>
      <c r="M21" s="20">
        <f t="shared" si="1"/>
        <v>0.4785383464961333</v>
      </c>
      <c r="N21" s="20" t="e">
        <f t="shared" si="2"/>
        <v>#DIV/0!</v>
      </c>
      <c r="O21" s="20">
        <f t="shared" si="3"/>
        <v>0</v>
      </c>
      <c r="P21" s="20" t="b">
        <f t="shared" si="4"/>
        <v>1</v>
      </c>
      <c r="Q21" s="20" t="b">
        <f t="shared" si="5"/>
        <v>1</v>
      </c>
      <c r="R21" s="20" t="e">
        <f t="shared" si="6"/>
        <v>#VALUE!</v>
      </c>
      <c r="S21" s="20" t="b">
        <f t="shared" si="7"/>
        <v>1</v>
      </c>
    </row>
    <row r="22" spans="1:19" x14ac:dyDescent="0.25">
      <c r="A22" s="14"/>
      <c r="B22" s="114" t="s">
        <v>370</v>
      </c>
      <c r="C22" s="21">
        <v>24.106766519999997</v>
      </c>
      <c r="D22" s="24">
        <v>26.400520530000012</v>
      </c>
      <c r="E22" s="21">
        <v>9.5149799874529872</v>
      </c>
      <c r="F22" s="21">
        <v>0.4757500029546291</v>
      </c>
      <c r="G22" s="21">
        <v>1.46067872</v>
      </c>
      <c r="H22" s="24">
        <v>1.4311536699999998</v>
      </c>
      <c r="I22" s="21">
        <v>-2.0213240321595216</v>
      </c>
      <c r="J22" s="21">
        <v>0.33687821271298135</v>
      </c>
      <c r="K22" s="16"/>
      <c r="L22" s="20">
        <f t="shared" si="0"/>
        <v>9.5149799874529801</v>
      </c>
      <c r="M22" s="20">
        <f t="shared" si="1"/>
        <v>0.4757500029546291</v>
      </c>
      <c r="N22" s="20">
        <f t="shared" si="2"/>
        <v>-2.0213240321595269</v>
      </c>
      <c r="O22" s="20">
        <f t="shared" si="3"/>
        <v>0.33687821271298135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371</v>
      </c>
      <c r="C23" s="21">
        <v>24.41034403999998</v>
      </c>
      <c r="D23" s="24">
        <v>25.803069350000044</v>
      </c>
      <c r="E23" s="21">
        <v>5.7054718594620191</v>
      </c>
      <c r="F23" s="21">
        <v>0.46498364702891021</v>
      </c>
      <c r="G23" s="21">
        <v>2.2068226699999984</v>
      </c>
      <c r="H23" s="24">
        <v>2.07444519</v>
      </c>
      <c r="I23" s="21">
        <v>-5.9985553800749436</v>
      </c>
      <c r="J23" s="21">
        <v>0.48830213178871362</v>
      </c>
      <c r="K23" s="16"/>
      <c r="L23" s="20">
        <f t="shared" si="0"/>
        <v>5.7054718594620208</v>
      </c>
      <c r="M23" s="20">
        <f t="shared" si="1"/>
        <v>0.46498364702891021</v>
      </c>
      <c r="N23" s="20">
        <f t="shared" si="2"/>
        <v>-5.9985553800749418</v>
      </c>
      <c r="O23" s="20">
        <f t="shared" si="3"/>
        <v>0.48830213178871362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372</v>
      </c>
      <c r="C24" s="21">
        <v>18.614062660000002</v>
      </c>
      <c r="D24" s="24">
        <v>25.588385219999996</v>
      </c>
      <c r="E24" s="21">
        <v>37.468029883595499</v>
      </c>
      <c r="F24" s="21">
        <v>0.4611149363583848</v>
      </c>
      <c r="G24" s="21">
        <v>1.2865704100000002</v>
      </c>
      <c r="H24" s="24">
        <v>0.26250262000000013</v>
      </c>
      <c r="I24" s="21">
        <v>-79.596715581232729</v>
      </c>
      <c r="J24" s="21">
        <v>6.1790299191333505E-2</v>
      </c>
      <c r="K24" s="16"/>
      <c r="L24" s="20">
        <f t="shared" si="0"/>
        <v>37.468029883595513</v>
      </c>
      <c r="M24" s="20">
        <f t="shared" si="1"/>
        <v>0.4611149363583848</v>
      </c>
      <c r="N24" s="20">
        <f t="shared" si="2"/>
        <v>-79.596715581232743</v>
      </c>
      <c r="O24" s="20">
        <f t="shared" si="3"/>
        <v>6.1790299191333505E-2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373</v>
      </c>
      <c r="C25" s="21">
        <v>20.14262288000003</v>
      </c>
      <c r="D25" s="24">
        <v>24.83633251000008</v>
      </c>
      <c r="E25" s="21">
        <v>23.302375554379861</v>
      </c>
      <c r="F25" s="21">
        <v>0.44756258694171602</v>
      </c>
      <c r="G25" s="21">
        <v>1.7703178599999987</v>
      </c>
      <c r="H25" s="24">
        <v>2.4479207699999987</v>
      </c>
      <c r="I25" s="21">
        <v>38.275776644991907</v>
      </c>
      <c r="J25" s="21">
        <v>0.57621427464220865</v>
      </c>
      <c r="K25" s="16"/>
      <c r="L25" s="20">
        <f t="shared" si="0"/>
        <v>23.302375554379857</v>
      </c>
      <c r="M25" s="20">
        <f t="shared" si="1"/>
        <v>0.44756258694171602</v>
      </c>
      <c r="N25" s="20">
        <f t="shared" si="2"/>
        <v>38.275776644991907</v>
      </c>
      <c r="O25" s="20">
        <f t="shared" si="3"/>
        <v>0.57621427464220865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374</v>
      </c>
      <c r="C26" s="21">
        <v>13.531792310000005</v>
      </c>
      <c r="D26" s="24">
        <v>24.736846979999981</v>
      </c>
      <c r="E26" s="21">
        <v>82.805399412755037</v>
      </c>
      <c r="F26" s="21">
        <v>0.44576981012363376</v>
      </c>
      <c r="G26" s="21">
        <v>1.0448287999999999</v>
      </c>
      <c r="H26" s="24">
        <v>2.0615722700000005</v>
      </c>
      <c r="I26" s="21">
        <v>97.311968238241604</v>
      </c>
      <c r="J26" s="21">
        <v>0.48527198459145487</v>
      </c>
      <c r="K26" s="16"/>
      <c r="L26" s="20">
        <f t="shared" si="0"/>
        <v>82.805399412755037</v>
      </c>
      <c r="M26" s="20">
        <f t="shared" si="1"/>
        <v>0.44576981012363376</v>
      </c>
      <c r="N26" s="20">
        <f t="shared" si="2"/>
        <v>97.31196823824159</v>
      </c>
      <c r="O26" s="20">
        <f t="shared" si="3"/>
        <v>0.48527198459145487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326</v>
      </c>
      <c r="C27" s="21">
        <v>19.506632210000006</v>
      </c>
      <c r="D27" s="24">
        <v>23.994131589999991</v>
      </c>
      <c r="E27" s="21">
        <v>23.004993028471034</v>
      </c>
      <c r="F27" s="21">
        <v>0.43238572367786005</v>
      </c>
      <c r="G27" s="21">
        <v>2.0725252800000002</v>
      </c>
      <c r="H27" s="24">
        <v>2.3031230799999993</v>
      </c>
      <c r="I27" s="21">
        <v>11.126416754733093</v>
      </c>
      <c r="J27" s="21">
        <v>0.54213045259382708</v>
      </c>
      <c r="K27" s="16"/>
      <c r="L27" s="20">
        <f t="shared" si="0"/>
        <v>23.004993028471024</v>
      </c>
      <c r="M27" s="20">
        <f t="shared" si="1"/>
        <v>0.43238572367786005</v>
      </c>
      <c r="N27" s="20">
        <f t="shared" si="2"/>
        <v>11.126416754733098</v>
      </c>
      <c r="O27" s="20">
        <f t="shared" si="3"/>
        <v>0.54213045259382708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375</v>
      </c>
      <c r="C28" s="21">
        <v>35.229154439999924</v>
      </c>
      <c r="D28" s="24">
        <v>23.037321510000062</v>
      </c>
      <c r="E28" s="21">
        <v>-34.607225531808382</v>
      </c>
      <c r="F28" s="21">
        <v>0.41514354855219465</v>
      </c>
      <c r="G28" s="21">
        <v>1.3364180799999996</v>
      </c>
      <c r="H28" s="24">
        <v>2.9310987199999947</v>
      </c>
      <c r="I28" s="21">
        <v>119.32498249350201</v>
      </c>
      <c r="J28" s="21">
        <v>0.68994917790966892</v>
      </c>
      <c r="K28" s="16"/>
      <c r="L28" s="20">
        <f t="shared" si="0"/>
        <v>-34.607225531808389</v>
      </c>
      <c r="M28" s="20">
        <f t="shared" si="1"/>
        <v>0.41514354855219465</v>
      </c>
      <c r="N28" s="20">
        <f t="shared" si="2"/>
        <v>119.32498249350201</v>
      </c>
      <c r="O28" s="20">
        <f t="shared" si="3"/>
        <v>0.68994917790966892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352</v>
      </c>
      <c r="C29" s="21">
        <v>15.222703379999997</v>
      </c>
      <c r="D29" s="24">
        <v>22.705484309999999</v>
      </c>
      <c r="E29" s="21">
        <v>49.15540126618432</v>
      </c>
      <c r="F29" s="21">
        <v>0.40916368354532517</v>
      </c>
      <c r="G29" s="21">
        <v>3.4144014500000011</v>
      </c>
      <c r="H29" s="24">
        <v>1.3824863999999999</v>
      </c>
      <c r="I29" s="21">
        <v>-59.510139031835308</v>
      </c>
      <c r="J29" s="21">
        <v>0.32542245972230494</v>
      </c>
      <c r="K29" s="16"/>
      <c r="L29" s="20">
        <f t="shared" si="0"/>
        <v>49.15540126618432</v>
      </c>
      <c r="M29" s="20">
        <f t="shared" si="1"/>
        <v>0.40916368354532517</v>
      </c>
      <c r="N29" s="20">
        <f t="shared" si="2"/>
        <v>-59.510139031835308</v>
      </c>
      <c r="O29" s="20">
        <f t="shared" si="3"/>
        <v>0.32542245972230494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371</v>
      </c>
      <c r="C30" s="21">
        <v>16.258906919999998</v>
      </c>
      <c r="D30" s="24">
        <v>20.782188669999979</v>
      </c>
      <c r="E30" s="21">
        <v>27.820331171438806</v>
      </c>
      <c r="F30" s="21">
        <v>0.37450497651820908</v>
      </c>
      <c r="G30" s="21">
        <v>1.7251071699999998</v>
      </c>
      <c r="H30" s="24">
        <v>1.8513495</v>
      </c>
      <c r="I30" s="21">
        <v>7.3179412963659596</v>
      </c>
      <c r="J30" s="21">
        <v>0.43578780094737957</v>
      </c>
      <c r="K30" s="16"/>
      <c r="L30" s="20">
        <f t="shared" si="0"/>
        <v>27.820331171438813</v>
      </c>
      <c r="M30" s="20">
        <f t="shared" si="1"/>
        <v>0.37450497651820908</v>
      </c>
      <c r="N30" s="20">
        <f t="shared" si="2"/>
        <v>7.317941296365964</v>
      </c>
      <c r="O30" s="20">
        <f t="shared" si="3"/>
        <v>0.43578780094737957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376</v>
      </c>
      <c r="C31" s="21">
        <v>7.6326360499999906</v>
      </c>
      <c r="D31" s="24">
        <v>20.737790909999944</v>
      </c>
      <c r="E31" s="21">
        <v>171.69893565146435</v>
      </c>
      <c r="F31" s="21">
        <v>0.37370490765490033</v>
      </c>
      <c r="G31" s="21">
        <v>1.2084161499999997</v>
      </c>
      <c r="H31" s="24">
        <v>0.49822902000000002</v>
      </c>
      <c r="I31" s="21">
        <v>-58.770079330700753</v>
      </c>
      <c r="J31" s="21">
        <v>0.11727776359567332</v>
      </c>
      <c r="K31" s="16"/>
      <c r="L31" s="20">
        <f t="shared" si="0"/>
        <v>171.69893565146432</v>
      </c>
      <c r="M31" s="20">
        <f t="shared" si="1"/>
        <v>0.37370490765490033</v>
      </c>
      <c r="N31" s="20">
        <f t="shared" si="2"/>
        <v>-58.770079330700753</v>
      </c>
      <c r="O31" s="20">
        <f t="shared" si="3"/>
        <v>0.11727776359567332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377</v>
      </c>
      <c r="C32" s="21">
        <v>18.402669029999988</v>
      </c>
      <c r="D32" s="24">
        <v>19.956444679999962</v>
      </c>
      <c r="E32" s="21">
        <v>8.443208142617852</v>
      </c>
      <c r="F32" s="21">
        <v>0.35962467500158302</v>
      </c>
      <c r="G32" s="21">
        <v>0.86950708999999993</v>
      </c>
      <c r="H32" s="24">
        <v>0.8826510099999999</v>
      </c>
      <c r="I32" s="21">
        <v>1.511651848635287</v>
      </c>
      <c r="J32" s="21">
        <v>0.20776657387051095</v>
      </c>
      <c r="K32" s="16"/>
      <c r="L32" s="20">
        <f t="shared" si="0"/>
        <v>8.4432081426178591</v>
      </c>
      <c r="M32" s="20">
        <f t="shared" si="1"/>
        <v>0.35962467500158302</v>
      </c>
      <c r="N32" s="20">
        <f t="shared" si="2"/>
        <v>1.511651848635297</v>
      </c>
      <c r="O32" s="20">
        <f t="shared" si="3"/>
        <v>0.20776657387051095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378</v>
      </c>
      <c r="C33" s="21">
        <v>19.89760014999997</v>
      </c>
      <c r="D33" s="24">
        <v>19.784456399999989</v>
      </c>
      <c r="E33" s="21">
        <v>-0.56863013201108314</v>
      </c>
      <c r="F33" s="21">
        <v>0.35652536396242496</v>
      </c>
      <c r="G33" s="21">
        <v>1.0404501100000001</v>
      </c>
      <c r="H33" s="24">
        <v>1.0886394699999999</v>
      </c>
      <c r="I33" s="21">
        <v>4.6315877654143245</v>
      </c>
      <c r="J33" s="21">
        <v>0.25625404638930721</v>
      </c>
      <c r="K33" s="16"/>
      <c r="L33" s="20">
        <f t="shared" si="0"/>
        <v>-0.5686301320110777</v>
      </c>
      <c r="M33" s="20">
        <f t="shared" si="1"/>
        <v>0.35652536396242496</v>
      </c>
      <c r="N33" s="20">
        <f t="shared" si="2"/>
        <v>4.6315877654143209</v>
      </c>
      <c r="O33" s="20">
        <f t="shared" si="3"/>
        <v>0.25625404638930721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379</v>
      </c>
      <c r="C34" s="21">
        <v>15.189659560000004</v>
      </c>
      <c r="D34" s="24">
        <v>19.372390749999994</v>
      </c>
      <c r="E34" s="21">
        <v>27.536701355800417</v>
      </c>
      <c r="F34" s="21">
        <v>0.34909974392655369</v>
      </c>
      <c r="G34" s="21">
        <v>1.1442977300000001</v>
      </c>
      <c r="H34" s="24">
        <v>1.08104567</v>
      </c>
      <c r="I34" s="21">
        <v>-5.5275876497631549</v>
      </c>
      <c r="J34" s="21">
        <v>0.25446654737691971</v>
      </c>
      <c r="K34" s="16"/>
      <c r="L34" s="20">
        <f t="shared" si="0"/>
        <v>27.536701355800417</v>
      </c>
      <c r="M34" s="20">
        <f t="shared" si="1"/>
        <v>0.34909974392655369</v>
      </c>
      <c r="N34" s="20">
        <f t="shared" si="2"/>
        <v>-5.5275876497631566</v>
      </c>
      <c r="O34" s="20">
        <f t="shared" si="3"/>
        <v>0.25446654737691971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380</v>
      </c>
      <c r="C35" s="21">
        <v>12.30669934</v>
      </c>
      <c r="D35" s="24">
        <v>18.987195250000028</v>
      </c>
      <c r="E35" s="21">
        <v>54.283408779530859</v>
      </c>
      <c r="F35" s="21">
        <v>0.34215833684123309</v>
      </c>
      <c r="G35" s="21">
        <v>1.4661110800000001</v>
      </c>
      <c r="H35" s="24">
        <v>1.8946861900000007</v>
      </c>
      <c r="I35" s="21">
        <v>29.232103613868098</v>
      </c>
      <c r="J35" s="21">
        <v>0.44598879262152791</v>
      </c>
      <c r="K35" s="16"/>
      <c r="L35" s="20">
        <f t="shared" si="0"/>
        <v>54.283408779530873</v>
      </c>
      <c r="M35" s="20">
        <f t="shared" si="1"/>
        <v>0.34215833684123309</v>
      </c>
      <c r="N35" s="20">
        <f t="shared" si="2"/>
        <v>29.232103613868095</v>
      </c>
      <c r="O35" s="20">
        <f t="shared" si="3"/>
        <v>0.44598879262152791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4" t="s">
        <v>360</v>
      </c>
      <c r="C36" s="21">
        <v>17.651762450000021</v>
      </c>
      <c r="D36" s="24">
        <v>18.961728349999998</v>
      </c>
      <c r="E36" s="21">
        <v>7.4211620721191807</v>
      </c>
      <c r="F36" s="21">
        <v>0.34169941112662489</v>
      </c>
      <c r="G36" s="21">
        <v>1.2290758899999998</v>
      </c>
      <c r="H36" s="24">
        <v>1.6936086799999996</v>
      </c>
      <c r="I36" s="21">
        <v>37.79528943489403</v>
      </c>
      <c r="J36" s="21">
        <v>0.39865730502133395</v>
      </c>
      <c r="K36" s="16"/>
      <c r="L36" s="20">
        <f t="shared" si="0"/>
        <v>7.4211620721191789</v>
      </c>
      <c r="M36" s="20">
        <f t="shared" si="1"/>
        <v>0.34169941112662489</v>
      </c>
      <c r="N36" s="20">
        <f t="shared" si="2"/>
        <v>37.795289434894038</v>
      </c>
      <c r="O36" s="20">
        <f t="shared" si="3"/>
        <v>0.39865730502133395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381</v>
      </c>
      <c r="C37" s="21">
        <v>9.7911178700000026</v>
      </c>
      <c r="D37" s="24">
        <v>18.940732879999999</v>
      </c>
      <c r="E37" s="21">
        <v>93.448114214153506</v>
      </c>
      <c r="F37" s="21">
        <v>0.34132106271856288</v>
      </c>
      <c r="G37" s="21">
        <v>0.44765784000000003</v>
      </c>
      <c r="H37" s="24">
        <v>1.0456335200000002</v>
      </c>
      <c r="I37" s="21">
        <v>133.57873504460463</v>
      </c>
      <c r="J37" s="21">
        <v>0.24613090736118054</v>
      </c>
      <c r="K37" s="16"/>
      <c r="L37" s="20">
        <f t="shared" si="0"/>
        <v>93.448114214153506</v>
      </c>
      <c r="M37" s="20">
        <f t="shared" si="1"/>
        <v>0.34132106271856288</v>
      </c>
      <c r="N37" s="20">
        <f t="shared" si="2"/>
        <v>133.57873504460466</v>
      </c>
      <c r="O37" s="20">
        <f t="shared" si="3"/>
        <v>0.24613090736118054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382</v>
      </c>
      <c r="C38" s="21">
        <v>15.644311159999999</v>
      </c>
      <c r="D38" s="24">
        <v>18.269801599999987</v>
      </c>
      <c r="E38" s="21">
        <v>16.782397212303902</v>
      </c>
      <c r="F38" s="21">
        <v>0.32923056025746017</v>
      </c>
      <c r="G38" s="21">
        <v>0.8658099600000001</v>
      </c>
      <c r="H38" s="24">
        <v>1.4465329400000004</v>
      </c>
      <c r="I38" s="21">
        <v>67.072799670726852</v>
      </c>
      <c r="J38" s="21">
        <v>0.34049832779847777</v>
      </c>
      <c r="K38" s="16"/>
      <c r="L38" s="20">
        <f t="shared" si="0"/>
        <v>16.782397212303898</v>
      </c>
      <c r="M38" s="20">
        <f t="shared" si="1"/>
        <v>0.32923056025746017</v>
      </c>
      <c r="N38" s="20">
        <f t="shared" si="2"/>
        <v>67.072799670726852</v>
      </c>
      <c r="O38" s="20">
        <f t="shared" si="3"/>
        <v>0.34049832779847777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4" t="s">
        <v>2</v>
      </c>
      <c r="C39" s="21">
        <v>2620.1596803000375</v>
      </c>
      <c r="D39" s="24">
        <v>3052.4922710000819</v>
      </c>
      <c r="E39" s="21">
        <v>16.500238285116176</v>
      </c>
      <c r="F39" s="21">
        <v>55.007370225789678</v>
      </c>
      <c r="G39" s="21">
        <v>209.47061460000407</v>
      </c>
      <c r="H39" s="24">
        <v>256.47402121999727</v>
      </c>
      <c r="I39" s="21">
        <v>22.439141026892418</v>
      </c>
      <c r="J39" s="21">
        <v>60.37123174613663</v>
      </c>
      <c r="K39" s="16"/>
      <c r="L39" s="20">
        <f t="shared" si="0"/>
        <v>16.500238285116179</v>
      </c>
      <c r="M39" s="20">
        <f t="shared" si="1"/>
        <v>55.007370225789678</v>
      </c>
      <c r="N39" s="20">
        <f t="shared" si="2"/>
        <v>22.439141026892411</v>
      </c>
      <c r="O39" s="20">
        <f t="shared" si="3"/>
        <v>60.37123174613663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14</oddFooter>
  </headerFooter>
  <ignoredErrors>
    <ignoredError sqref="N21:R21" evalError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topLeftCell="A10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9" width="15.5703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9" x14ac:dyDescent="0.25">
      <c r="A13" s="14"/>
      <c r="B13" s="10" t="s">
        <v>50</v>
      </c>
      <c r="C13" s="24">
        <v>2131.5633252099669</v>
      </c>
      <c r="D13" s="24">
        <v>2559.1366058400686</v>
      </c>
      <c r="E13" s="24">
        <v>20.05914042398831</v>
      </c>
      <c r="F13" s="22">
        <v>100</v>
      </c>
      <c r="G13" s="24">
        <v>165.95219791000034</v>
      </c>
      <c r="H13" s="24">
        <v>181.01871194999927</v>
      </c>
      <c r="I13" s="24">
        <v>9.0788276562446377</v>
      </c>
      <c r="J13" s="22">
        <v>100</v>
      </c>
      <c r="K13" s="16"/>
      <c r="L13" s="20">
        <f>+((D13-C13)/C13)*100</f>
        <v>20.059140423988296</v>
      </c>
      <c r="M13" s="20">
        <f>+D13/$D$13*100</f>
        <v>100</v>
      </c>
      <c r="N13" s="20">
        <f>+((H13-G13)/G13)*100</f>
        <v>9.0788276562446306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289</v>
      </c>
      <c r="C14" s="21">
        <v>421.05960726999996</v>
      </c>
      <c r="D14" s="24">
        <v>490.74700982000024</v>
      </c>
      <c r="E14" s="21">
        <v>16.550483909351588</v>
      </c>
      <c r="F14" s="21">
        <v>19.17627252488565</v>
      </c>
      <c r="G14" s="21">
        <v>25.83199454999999</v>
      </c>
      <c r="H14" s="24">
        <v>15.973520259999999</v>
      </c>
      <c r="I14" s="21">
        <v>-38.163813757850129</v>
      </c>
      <c r="J14" s="21">
        <v>8.8242370570022519</v>
      </c>
      <c r="K14" s="16"/>
      <c r="L14" s="20">
        <f t="shared" ref="L14:L39" si="0">+((D14-C14)/C14)*100</f>
        <v>16.550483909351577</v>
      </c>
      <c r="M14" s="20">
        <f t="shared" ref="M14:M39" si="1">+D14/$D$13*100</f>
        <v>19.17627252488565</v>
      </c>
      <c r="N14" s="20">
        <f t="shared" ref="N14:N39" si="2">+((H14-G14)/G14)*100</f>
        <v>-38.163813757850129</v>
      </c>
      <c r="O14" s="20">
        <f t="shared" ref="O14:O39" si="3">+H14/$H$13*100</f>
        <v>8.8242370570022519</v>
      </c>
      <c r="P14" s="20" t="b">
        <f t="shared" ref="P14:P39" si="4">+ROUND(E14,4)=ROUND(L14,4)</f>
        <v>1</v>
      </c>
      <c r="Q14" s="20" t="b">
        <f t="shared" ref="Q14:Q39" si="5">+ROUND(F14,4)=ROUND(M14,4)</f>
        <v>1</v>
      </c>
      <c r="R14" s="20" t="b">
        <f t="shared" ref="R14:R39" si="6">+ROUND(I14,4)=ROUND(N14,4)</f>
        <v>1</v>
      </c>
      <c r="S14" s="20" t="b">
        <f t="shared" ref="S14:S39" si="7">+ROUND(J14,4)=ROUND(O14,4)</f>
        <v>1</v>
      </c>
    </row>
    <row r="15" spans="1:19" x14ac:dyDescent="0.25">
      <c r="A15" s="14"/>
      <c r="B15" s="114" t="s">
        <v>306</v>
      </c>
      <c r="C15" s="21">
        <v>348.13236294999871</v>
      </c>
      <c r="D15" s="24">
        <v>374.75919521999998</v>
      </c>
      <c r="E15" s="21">
        <v>7.6484794588963956</v>
      </c>
      <c r="F15" s="21">
        <v>14.643969937547768</v>
      </c>
      <c r="G15" s="21">
        <v>23.411804730000011</v>
      </c>
      <c r="H15" s="24">
        <v>21.254617849999995</v>
      </c>
      <c r="I15" s="21">
        <v>-9.214099061896686</v>
      </c>
      <c r="J15" s="21">
        <v>11.741668925293709</v>
      </c>
      <c r="K15" s="16"/>
      <c r="L15" s="20">
        <f t="shared" si="0"/>
        <v>7.6484794588963885</v>
      </c>
      <c r="M15" s="20">
        <f t="shared" si="1"/>
        <v>14.643969937547768</v>
      </c>
      <c r="N15" s="20">
        <f t="shared" si="2"/>
        <v>-9.2140990618966878</v>
      </c>
      <c r="O15" s="20">
        <f t="shared" si="3"/>
        <v>11.741668925293709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285</v>
      </c>
      <c r="C16" s="21">
        <v>52.232612899999999</v>
      </c>
      <c r="D16" s="24">
        <v>139.15398481</v>
      </c>
      <c r="E16" s="21">
        <v>166.4120691729745</v>
      </c>
      <c r="F16" s="21">
        <v>5.4375364133530093</v>
      </c>
      <c r="G16" s="21">
        <v>12.84106353</v>
      </c>
      <c r="H16" s="24">
        <v>28.200274029999999</v>
      </c>
      <c r="I16" s="21">
        <v>119.61011223187992</v>
      </c>
      <c r="J16" s="21">
        <v>15.578651359418267</v>
      </c>
      <c r="K16" s="16"/>
      <c r="L16" s="20">
        <f t="shared" si="0"/>
        <v>166.4120691729745</v>
      </c>
      <c r="M16" s="20">
        <f t="shared" si="1"/>
        <v>5.4375364133530093</v>
      </c>
      <c r="N16" s="20">
        <f t="shared" si="2"/>
        <v>119.61011223187992</v>
      </c>
      <c r="O16" s="20">
        <f t="shared" si="3"/>
        <v>15.578651359418267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349</v>
      </c>
      <c r="C17" s="21">
        <v>54.613199229999957</v>
      </c>
      <c r="D17" s="24">
        <v>136.4000363400003</v>
      </c>
      <c r="E17" s="21">
        <v>149.75653919405153</v>
      </c>
      <c r="F17" s="21">
        <v>5.3299240075238297</v>
      </c>
      <c r="G17" s="21">
        <v>9.0571175299999993</v>
      </c>
      <c r="H17" s="24">
        <v>12.097622449999998</v>
      </c>
      <c r="I17" s="21">
        <v>33.57033747137428</v>
      </c>
      <c r="J17" s="21">
        <v>6.683078406469706</v>
      </c>
      <c r="K17" s="16"/>
      <c r="L17" s="20">
        <f t="shared" si="0"/>
        <v>149.75653919405153</v>
      </c>
      <c r="M17" s="20">
        <f t="shared" si="1"/>
        <v>5.3299240075238297</v>
      </c>
      <c r="N17" s="20">
        <f t="shared" si="2"/>
        <v>33.57033747137428</v>
      </c>
      <c r="O17" s="20">
        <f t="shared" si="3"/>
        <v>6.683078406469706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350</v>
      </c>
      <c r="C18" s="21">
        <v>78.990134760000018</v>
      </c>
      <c r="D18" s="24">
        <v>84.398342749999998</v>
      </c>
      <c r="E18" s="21">
        <v>6.8466878888509664</v>
      </c>
      <c r="F18" s="21">
        <v>3.2979225320523748</v>
      </c>
      <c r="G18" s="21">
        <v>0</v>
      </c>
      <c r="H18" s="24">
        <v>3.51641439</v>
      </c>
      <c r="I18" s="21" t="s">
        <v>120</v>
      </c>
      <c r="J18" s="21">
        <v>1.9425695565502086</v>
      </c>
      <c r="K18" s="16"/>
      <c r="L18" s="20">
        <f t="shared" si="0"/>
        <v>6.8466878888509681</v>
      </c>
      <c r="M18" s="20">
        <f t="shared" si="1"/>
        <v>3.2979225320523748</v>
      </c>
      <c r="N18" s="20" t="e">
        <f t="shared" si="2"/>
        <v>#DIV/0!</v>
      </c>
      <c r="O18" s="20">
        <f t="shared" si="3"/>
        <v>1.9425695565502086</v>
      </c>
      <c r="P18" s="20" t="b">
        <f t="shared" si="4"/>
        <v>1</v>
      </c>
      <c r="Q18" s="20" t="b">
        <f t="shared" si="5"/>
        <v>1</v>
      </c>
      <c r="R18" s="20" t="e">
        <f t="shared" si="6"/>
        <v>#VALUE!</v>
      </c>
      <c r="S18" s="20" t="b">
        <f t="shared" si="7"/>
        <v>1</v>
      </c>
    </row>
    <row r="19" spans="1:19" x14ac:dyDescent="0.25">
      <c r="A19" s="14"/>
      <c r="B19" s="114" t="s">
        <v>351</v>
      </c>
      <c r="C19" s="21">
        <v>29.328477479999993</v>
      </c>
      <c r="D19" s="24">
        <v>69.380026379999961</v>
      </c>
      <c r="E19" s="21">
        <v>136.56197778187558</v>
      </c>
      <c r="F19" s="21">
        <v>2.7110716255502547</v>
      </c>
      <c r="G19" s="21">
        <v>2.6124325099999997</v>
      </c>
      <c r="H19" s="24">
        <v>7.3956882799999999</v>
      </c>
      <c r="I19" s="21">
        <v>183.0958599577373</v>
      </c>
      <c r="J19" s="21">
        <v>4.0855932518417353</v>
      </c>
      <c r="K19" s="16"/>
      <c r="L19" s="20">
        <f t="shared" si="0"/>
        <v>136.56197778187558</v>
      </c>
      <c r="M19" s="20">
        <f t="shared" si="1"/>
        <v>2.7110716255502547</v>
      </c>
      <c r="N19" s="20">
        <f t="shared" si="2"/>
        <v>183.09585995773728</v>
      </c>
      <c r="O19" s="20">
        <f t="shared" si="3"/>
        <v>4.0855932518417353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294</v>
      </c>
      <c r="C20" s="21">
        <v>48.067243220000016</v>
      </c>
      <c r="D20" s="24">
        <v>67.534656859999984</v>
      </c>
      <c r="E20" s="21">
        <v>40.500374758126114</v>
      </c>
      <c r="F20" s="21">
        <v>2.6389625589303347</v>
      </c>
      <c r="G20" s="21">
        <v>5.335557399999999</v>
      </c>
      <c r="H20" s="24">
        <v>5.3801632999999995</v>
      </c>
      <c r="I20" s="21">
        <v>0.8360119975468816</v>
      </c>
      <c r="J20" s="21">
        <v>2.9721586470497594</v>
      </c>
      <c r="K20" s="16"/>
      <c r="L20" s="20">
        <f t="shared" si="0"/>
        <v>40.500374758126107</v>
      </c>
      <c r="M20" s="20">
        <f t="shared" si="1"/>
        <v>2.6389625589303347</v>
      </c>
      <c r="N20" s="20">
        <f t="shared" si="2"/>
        <v>0.83601199754688316</v>
      </c>
      <c r="O20" s="20">
        <f t="shared" si="3"/>
        <v>2.9721586470497594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285</v>
      </c>
      <c r="C21" s="21">
        <v>66.080368949999993</v>
      </c>
      <c r="D21" s="24">
        <v>65.737961179999985</v>
      </c>
      <c r="E21" s="21">
        <v>-0.51816867163543279</v>
      </c>
      <c r="F21" s="21">
        <v>2.5687554556479286</v>
      </c>
      <c r="G21" s="21">
        <v>5.7068600499999995</v>
      </c>
      <c r="H21" s="24">
        <v>0</v>
      </c>
      <c r="I21" s="21" t="s">
        <v>120</v>
      </c>
      <c r="J21" s="21">
        <v>0</v>
      </c>
      <c r="K21" s="16"/>
      <c r="L21" s="20">
        <f t="shared" si="0"/>
        <v>-0.51816867163543334</v>
      </c>
      <c r="M21" s="20">
        <f t="shared" si="1"/>
        <v>2.5687554556479286</v>
      </c>
      <c r="N21" s="20">
        <f t="shared" si="2"/>
        <v>-100</v>
      </c>
      <c r="O21" s="20">
        <f t="shared" si="3"/>
        <v>0</v>
      </c>
      <c r="P21" s="20" t="b">
        <f t="shared" si="4"/>
        <v>1</v>
      </c>
      <c r="Q21" s="20" t="b">
        <f t="shared" si="5"/>
        <v>1</v>
      </c>
      <c r="R21" s="20" t="e">
        <f t="shared" si="6"/>
        <v>#VALUE!</v>
      </c>
      <c r="S21" s="20" t="b">
        <f t="shared" si="7"/>
        <v>1</v>
      </c>
    </row>
    <row r="22" spans="1:19" x14ac:dyDescent="0.25">
      <c r="A22" s="14"/>
      <c r="B22" s="114" t="s">
        <v>287</v>
      </c>
      <c r="C22" s="21">
        <v>65.94228244</v>
      </c>
      <c r="D22" s="24">
        <v>63.294937700000013</v>
      </c>
      <c r="E22" s="21">
        <v>-4.0146392300096201</v>
      </c>
      <c r="F22" s="21">
        <v>2.4732926548570338</v>
      </c>
      <c r="G22" s="21">
        <v>4.5039530900000004</v>
      </c>
      <c r="H22" s="24">
        <v>3.2161301699999996</v>
      </c>
      <c r="I22" s="21">
        <v>-28.593169028765363</v>
      </c>
      <c r="J22" s="21">
        <v>1.7766838219953496</v>
      </c>
      <c r="K22" s="16"/>
      <c r="L22" s="20">
        <f t="shared" si="0"/>
        <v>-4.0146392300096236</v>
      </c>
      <c r="M22" s="20">
        <f t="shared" si="1"/>
        <v>2.4732926548570338</v>
      </c>
      <c r="N22" s="20">
        <f t="shared" si="2"/>
        <v>-28.59316902876537</v>
      </c>
      <c r="O22" s="20">
        <f t="shared" si="3"/>
        <v>1.7766838219953496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352</v>
      </c>
      <c r="C23" s="21">
        <v>36.161071650000032</v>
      </c>
      <c r="D23" s="24">
        <v>51.33773173000003</v>
      </c>
      <c r="E23" s="21">
        <v>41.969608165636288</v>
      </c>
      <c r="F23" s="21">
        <v>2.0060567150985587</v>
      </c>
      <c r="G23" s="21">
        <v>3.4970310799999988</v>
      </c>
      <c r="H23" s="24">
        <v>7.3269721599999986</v>
      </c>
      <c r="I23" s="21">
        <v>109.51978956961406</v>
      </c>
      <c r="J23" s="21">
        <v>4.0476324690807894</v>
      </c>
      <c r="K23" s="16"/>
      <c r="L23" s="20">
        <f t="shared" si="0"/>
        <v>41.969608165636274</v>
      </c>
      <c r="M23" s="20">
        <f t="shared" si="1"/>
        <v>2.0060567150985587</v>
      </c>
      <c r="N23" s="20">
        <f t="shared" si="2"/>
        <v>109.51978956961403</v>
      </c>
      <c r="O23" s="20">
        <f t="shared" si="3"/>
        <v>4.0476324690807894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338</v>
      </c>
      <c r="C24" s="21">
        <v>30.107432130000007</v>
      </c>
      <c r="D24" s="24">
        <v>48.15715970000003</v>
      </c>
      <c r="E24" s="21">
        <v>59.951069530153319</v>
      </c>
      <c r="F24" s="21">
        <v>1.8817737040728173</v>
      </c>
      <c r="G24" s="21">
        <v>2.3353625299999994</v>
      </c>
      <c r="H24" s="24">
        <v>2.3942867999999997</v>
      </c>
      <c r="I24" s="21">
        <v>2.5231316013278882</v>
      </c>
      <c r="J24" s="21">
        <v>1.3226736474963683</v>
      </c>
      <c r="K24" s="16"/>
      <c r="L24" s="20">
        <f t="shared" si="0"/>
        <v>59.951069530153312</v>
      </c>
      <c r="M24" s="20">
        <f t="shared" si="1"/>
        <v>1.8817737040728173</v>
      </c>
      <c r="N24" s="20">
        <f t="shared" si="2"/>
        <v>2.5231316013278828</v>
      </c>
      <c r="O24" s="20">
        <f t="shared" si="3"/>
        <v>1.3226736474963683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353</v>
      </c>
      <c r="C25" s="21">
        <v>25.468143699999992</v>
      </c>
      <c r="D25" s="24">
        <v>47.088627440000003</v>
      </c>
      <c r="E25" s="21">
        <v>84.892263820547001</v>
      </c>
      <c r="F25" s="21">
        <v>1.8400200806999347</v>
      </c>
      <c r="G25" s="21">
        <v>0</v>
      </c>
      <c r="H25" s="24">
        <v>2.23855453</v>
      </c>
      <c r="I25" s="21" t="s">
        <v>120</v>
      </c>
      <c r="J25" s="21">
        <v>1.2366426132886916</v>
      </c>
      <c r="K25" s="16"/>
      <c r="L25" s="20">
        <f t="shared" si="0"/>
        <v>84.892263820547001</v>
      </c>
      <c r="M25" s="20">
        <f t="shared" si="1"/>
        <v>1.8400200806999347</v>
      </c>
      <c r="N25" s="20" t="e">
        <f t="shared" si="2"/>
        <v>#DIV/0!</v>
      </c>
      <c r="O25" s="20">
        <f t="shared" si="3"/>
        <v>1.2366426132886916</v>
      </c>
      <c r="P25" s="20" t="b">
        <f t="shared" si="4"/>
        <v>1</v>
      </c>
      <c r="Q25" s="20" t="b">
        <f t="shared" si="5"/>
        <v>1</v>
      </c>
      <c r="R25" s="20" t="e">
        <f t="shared" si="6"/>
        <v>#VALUE!</v>
      </c>
      <c r="S25" s="20" t="b">
        <f t="shared" si="7"/>
        <v>1</v>
      </c>
    </row>
    <row r="26" spans="1:19" x14ac:dyDescent="0.25">
      <c r="A26" s="14"/>
      <c r="B26" s="114" t="s">
        <v>354</v>
      </c>
      <c r="C26" s="21">
        <v>49.491947650000014</v>
      </c>
      <c r="D26" s="24">
        <v>37.891513259999982</v>
      </c>
      <c r="E26" s="21">
        <v>-23.439033905144825</v>
      </c>
      <c r="F26" s="21">
        <v>1.4806366011696988</v>
      </c>
      <c r="G26" s="21">
        <v>5.4986060699999983</v>
      </c>
      <c r="H26" s="24">
        <v>5.1609875699999996</v>
      </c>
      <c r="I26" s="21">
        <v>-6.1400743334209977</v>
      </c>
      <c r="J26" s="21">
        <v>2.8510796007793715</v>
      </c>
      <c r="K26" s="16"/>
      <c r="L26" s="20">
        <f t="shared" si="0"/>
        <v>-23.439033905144825</v>
      </c>
      <c r="M26" s="20">
        <f t="shared" si="1"/>
        <v>1.4806366011696988</v>
      </c>
      <c r="N26" s="20">
        <f t="shared" si="2"/>
        <v>-6.1400743334209942</v>
      </c>
      <c r="O26" s="20">
        <f t="shared" si="3"/>
        <v>2.8510796007793715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355</v>
      </c>
      <c r="C27" s="21">
        <v>28.568418929999975</v>
      </c>
      <c r="D27" s="24">
        <v>35.264516230000034</v>
      </c>
      <c r="E27" s="21">
        <v>23.438809534427605</v>
      </c>
      <c r="F27" s="21">
        <v>1.3779849090323968</v>
      </c>
      <c r="G27" s="21">
        <v>2.3008245399999998</v>
      </c>
      <c r="H27" s="24">
        <v>3.1928038299999999</v>
      </c>
      <c r="I27" s="21">
        <v>38.767810169479503</v>
      </c>
      <c r="J27" s="21">
        <v>1.7637976735144993</v>
      </c>
      <c r="K27" s="16"/>
      <c r="L27" s="20">
        <f t="shared" si="0"/>
        <v>23.438809534427619</v>
      </c>
      <c r="M27" s="20">
        <f t="shared" si="1"/>
        <v>1.3779849090323968</v>
      </c>
      <c r="N27" s="20">
        <f t="shared" si="2"/>
        <v>38.76781016947951</v>
      </c>
      <c r="O27" s="20">
        <f t="shared" si="3"/>
        <v>1.7637976735144993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356</v>
      </c>
      <c r="C28" s="21">
        <v>44.284647460000016</v>
      </c>
      <c r="D28" s="24">
        <v>29.600639989999998</v>
      </c>
      <c r="E28" s="21">
        <v>-33.15823499162618</v>
      </c>
      <c r="F28" s="21">
        <v>1.1566651003486865</v>
      </c>
      <c r="G28" s="21">
        <v>3.113422990000001</v>
      </c>
      <c r="H28" s="24">
        <v>0.3546957</v>
      </c>
      <c r="I28" s="21">
        <v>-88.607532573015405</v>
      </c>
      <c r="J28" s="21">
        <v>0.19594421824080463</v>
      </c>
      <c r="K28" s="16"/>
      <c r="L28" s="20">
        <f t="shared" si="0"/>
        <v>-33.15823499162618</v>
      </c>
      <c r="M28" s="20">
        <f t="shared" si="1"/>
        <v>1.1566651003486865</v>
      </c>
      <c r="N28" s="20">
        <f t="shared" si="2"/>
        <v>-88.607532573015405</v>
      </c>
      <c r="O28" s="20">
        <f t="shared" si="3"/>
        <v>0.19594421824080463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357</v>
      </c>
      <c r="C29" s="21">
        <v>17.185449800000004</v>
      </c>
      <c r="D29" s="24">
        <v>25.524454819999999</v>
      </c>
      <c r="E29" s="21">
        <v>48.523635500072814</v>
      </c>
      <c r="F29" s="21">
        <v>0.99738539794054015</v>
      </c>
      <c r="G29" s="21">
        <v>0</v>
      </c>
      <c r="H29" s="24">
        <v>1.8266868299999999</v>
      </c>
      <c r="I29" s="21" t="s">
        <v>120</v>
      </c>
      <c r="J29" s="21">
        <v>1.0091149198457254</v>
      </c>
      <c r="K29" s="16"/>
      <c r="L29" s="20">
        <f t="shared" si="0"/>
        <v>48.523635500072814</v>
      </c>
      <c r="M29" s="20">
        <f t="shared" si="1"/>
        <v>0.99738539794054015</v>
      </c>
      <c r="N29" s="20" t="e">
        <f t="shared" si="2"/>
        <v>#DIV/0!</v>
      </c>
      <c r="O29" s="20">
        <f t="shared" si="3"/>
        <v>1.0091149198457254</v>
      </c>
      <c r="P29" s="20" t="b">
        <f t="shared" si="4"/>
        <v>1</v>
      </c>
      <c r="Q29" s="20" t="b">
        <f t="shared" si="5"/>
        <v>1</v>
      </c>
      <c r="R29" s="20" t="e">
        <f t="shared" si="6"/>
        <v>#VALUE!</v>
      </c>
      <c r="S29" s="20" t="b">
        <f t="shared" si="7"/>
        <v>1</v>
      </c>
    </row>
    <row r="30" spans="1:19" x14ac:dyDescent="0.25">
      <c r="A30" s="14"/>
      <c r="B30" s="114" t="s">
        <v>358</v>
      </c>
      <c r="C30" s="21">
        <v>2.5466904000000001</v>
      </c>
      <c r="D30" s="24">
        <v>20.691127089999998</v>
      </c>
      <c r="E30" s="21">
        <v>712.47124071304461</v>
      </c>
      <c r="F30" s="21">
        <v>0.80851983605650002</v>
      </c>
      <c r="G30" s="21">
        <v>0.69374056999999989</v>
      </c>
      <c r="H30" s="24">
        <v>1.9066330000000003E-2</v>
      </c>
      <c r="I30" s="21">
        <v>-97.251662822602398</v>
      </c>
      <c r="J30" s="21">
        <v>1.0532795087651755E-2</v>
      </c>
      <c r="K30" s="16"/>
      <c r="L30" s="20">
        <f t="shared" si="0"/>
        <v>712.47124071304461</v>
      </c>
      <c r="M30" s="20">
        <f t="shared" si="1"/>
        <v>0.80851983605650002</v>
      </c>
      <c r="N30" s="20">
        <f t="shared" si="2"/>
        <v>-97.251662822602398</v>
      </c>
      <c r="O30" s="20">
        <f t="shared" si="3"/>
        <v>1.0532795087651755E-2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359</v>
      </c>
      <c r="C31" s="21">
        <v>17.403256879999986</v>
      </c>
      <c r="D31" s="24">
        <v>20.112279070000014</v>
      </c>
      <c r="E31" s="21">
        <v>15.566179415033886</v>
      </c>
      <c r="F31" s="21">
        <v>0.78590095675638638</v>
      </c>
      <c r="G31" s="21">
        <v>1.8697426100000001</v>
      </c>
      <c r="H31" s="24">
        <v>2.5475253600000007</v>
      </c>
      <c r="I31" s="21">
        <v>36.250056364710034</v>
      </c>
      <c r="J31" s="21">
        <v>1.4073270837899203</v>
      </c>
      <c r="K31" s="16"/>
      <c r="L31" s="20">
        <f t="shared" si="0"/>
        <v>15.56617941503389</v>
      </c>
      <c r="M31" s="20">
        <f t="shared" si="1"/>
        <v>0.78590095675638638</v>
      </c>
      <c r="N31" s="20">
        <f t="shared" si="2"/>
        <v>36.250056364710041</v>
      </c>
      <c r="O31" s="20">
        <f t="shared" si="3"/>
        <v>1.4073270837899203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360</v>
      </c>
      <c r="C32" s="21">
        <v>13.676175000000001</v>
      </c>
      <c r="D32" s="24">
        <v>19.48354963000001</v>
      </c>
      <c r="E32" s="21">
        <v>42.463441934605314</v>
      </c>
      <c r="F32" s="21">
        <v>0.76133292711055922</v>
      </c>
      <c r="G32" s="21">
        <v>0.58376823999999994</v>
      </c>
      <c r="H32" s="24">
        <v>1.57623387</v>
      </c>
      <c r="I32" s="21">
        <v>170.01021329971638</v>
      </c>
      <c r="J32" s="21">
        <v>0.87075742226880115</v>
      </c>
      <c r="K32" s="16"/>
      <c r="L32" s="20">
        <f t="shared" si="0"/>
        <v>42.463441934605314</v>
      </c>
      <c r="M32" s="20">
        <f t="shared" si="1"/>
        <v>0.76133292711055922</v>
      </c>
      <c r="N32" s="20">
        <f t="shared" si="2"/>
        <v>170.01021329971638</v>
      </c>
      <c r="O32" s="20">
        <f t="shared" si="3"/>
        <v>0.87075742226880115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361</v>
      </c>
      <c r="C33" s="21">
        <v>20.360605719999999</v>
      </c>
      <c r="D33" s="24">
        <v>18.829308829999988</v>
      </c>
      <c r="E33" s="21">
        <v>-7.5208808178817366</v>
      </c>
      <c r="F33" s="21">
        <v>0.73576802375577111</v>
      </c>
      <c r="G33" s="21">
        <v>1.1980217399999997</v>
      </c>
      <c r="H33" s="24">
        <v>1.8656424199999999</v>
      </c>
      <c r="I33" s="21">
        <v>55.726925289352458</v>
      </c>
      <c r="J33" s="21">
        <v>1.030635120481536</v>
      </c>
      <c r="K33" s="16"/>
      <c r="L33" s="20">
        <f t="shared" si="0"/>
        <v>-7.5208808178817321</v>
      </c>
      <c r="M33" s="20">
        <f t="shared" si="1"/>
        <v>0.73576802375577111</v>
      </c>
      <c r="N33" s="20">
        <f t="shared" si="2"/>
        <v>55.726925289352458</v>
      </c>
      <c r="O33" s="20">
        <f t="shared" si="3"/>
        <v>1.030635120481536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320</v>
      </c>
      <c r="C34" s="21">
        <v>19.906873610000002</v>
      </c>
      <c r="D34" s="24">
        <v>18.824325750000011</v>
      </c>
      <c r="E34" s="21">
        <v>-5.4380606478366627</v>
      </c>
      <c r="F34" s="21">
        <v>0.7355733065222867</v>
      </c>
      <c r="G34" s="21">
        <v>2.1905554500000002</v>
      </c>
      <c r="H34" s="24">
        <v>0.93669106999999996</v>
      </c>
      <c r="I34" s="21">
        <v>-57.239563600181874</v>
      </c>
      <c r="J34" s="21">
        <v>0.51745538342949393</v>
      </c>
      <c r="K34" s="16"/>
      <c r="L34" s="20">
        <f t="shared" si="0"/>
        <v>-5.4380606478366591</v>
      </c>
      <c r="M34" s="20">
        <f t="shared" si="1"/>
        <v>0.7355733065222867</v>
      </c>
      <c r="N34" s="20">
        <f t="shared" si="2"/>
        <v>-57.239563600181867</v>
      </c>
      <c r="O34" s="20">
        <f t="shared" si="3"/>
        <v>0.51745538342949393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362</v>
      </c>
      <c r="C35" s="21">
        <v>28.462516929999985</v>
      </c>
      <c r="D35" s="24">
        <v>17.980260229999995</v>
      </c>
      <c r="E35" s="21">
        <v>-36.828284461911068</v>
      </c>
      <c r="F35" s="21">
        <v>0.70259087338160087</v>
      </c>
      <c r="G35" s="21">
        <v>1.2124230399999998</v>
      </c>
      <c r="H35" s="24">
        <v>1.4304649400000002</v>
      </c>
      <c r="I35" s="21">
        <v>17.983978595457948</v>
      </c>
      <c r="J35" s="21">
        <v>0.7902304267832384</v>
      </c>
      <c r="K35" s="16"/>
      <c r="L35" s="20">
        <f t="shared" si="0"/>
        <v>-36.828284461911061</v>
      </c>
      <c r="M35" s="20">
        <f t="shared" si="1"/>
        <v>0.70259087338160087</v>
      </c>
      <c r="N35" s="20">
        <f t="shared" si="2"/>
        <v>17.983978595457941</v>
      </c>
      <c r="O35" s="20">
        <f t="shared" si="3"/>
        <v>0.7902304267832384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4" t="s">
        <v>363</v>
      </c>
      <c r="C36" s="21">
        <v>17.555794650000003</v>
      </c>
      <c r="D36" s="24">
        <v>16.898607330000004</v>
      </c>
      <c r="E36" s="21">
        <v>-3.7434210931602485</v>
      </c>
      <c r="F36" s="21">
        <v>0.66032455209450702</v>
      </c>
      <c r="G36" s="21">
        <v>1.3874025300000001</v>
      </c>
      <c r="H36" s="24">
        <v>0.53570010999999995</v>
      </c>
      <c r="I36" s="21">
        <v>-61.388270641253627</v>
      </c>
      <c r="J36" s="21">
        <v>0.29593631742776416</v>
      </c>
      <c r="K36" s="16"/>
      <c r="L36" s="20">
        <f t="shared" si="0"/>
        <v>-3.7434210931602476</v>
      </c>
      <c r="M36" s="20">
        <f t="shared" si="1"/>
        <v>0.66032455209450702</v>
      </c>
      <c r="N36" s="20">
        <f t="shared" si="2"/>
        <v>-61.388270641253627</v>
      </c>
      <c r="O36" s="20">
        <f t="shared" si="3"/>
        <v>0.29593631742776416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364</v>
      </c>
      <c r="C37" s="21">
        <v>8.963781759999998</v>
      </c>
      <c r="D37" s="24">
        <v>11.108632219999993</v>
      </c>
      <c r="E37" s="21">
        <v>23.92796385975371</v>
      </c>
      <c r="F37" s="21">
        <v>0.43407734447038032</v>
      </c>
      <c r="G37" s="21">
        <v>1.5899736900000001</v>
      </c>
      <c r="H37" s="24">
        <v>1.07746053</v>
      </c>
      <c r="I37" s="21">
        <v>-32.234065458026549</v>
      </c>
      <c r="J37" s="21">
        <v>0.59522052631642552</v>
      </c>
      <c r="K37" s="16"/>
      <c r="L37" s="20">
        <f t="shared" si="0"/>
        <v>23.927963859753717</v>
      </c>
      <c r="M37" s="20">
        <f t="shared" si="1"/>
        <v>0.43407734447038032</v>
      </c>
      <c r="N37" s="20">
        <f t="shared" si="2"/>
        <v>-32.234065458026542</v>
      </c>
      <c r="O37" s="20">
        <f t="shared" si="3"/>
        <v>0.59522052631642552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365</v>
      </c>
      <c r="C38" s="21">
        <v>16.344572970000009</v>
      </c>
      <c r="D38" s="24">
        <v>10.320172600000003</v>
      </c>
      <c r="E38" s="21">
        <v>-36.858719900835702</v>
      </c>
      <c r="F38" s="21">
        <v>0.40326774961715173</v>
      </c>
      <c r="G38" s="21">
        <v>1.52346972</v>
      </c>
      <c r="H38" s="24">
        <v>2.0624653799999999</v>
      </c>
      <c r="I38" s="21">
        <v>35.379479678795313</v>
      </c>
      <c r="J38" s="21">
        <v>1.1393658466477714</v>
      </c>
      <c r="K38" s="16"/>
      <c r="L38" s="20">
        <f t="shared" si="0"/>
        <v>-36.858719900835702</v>
      </c>
      <c r="M38" s="20">
        <f t="shared" si="1"/>
        <v>0.40326774961715173</v>
      </c>
      <c r="N38" s="20">
        <f t="shared" si="2"/>
        <v>35.379479678795313</v>
      </c>
      <c r="O38" s="20">
        <f t="shared" si="3"/>
        <v>1.1393658466477714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4" t="s">
        <v>2</v>
      </c>
      <c r="C39" s="21">
        <v>590.62965676996805</v>
      </c>
      <c r="D39" s="24">
        <v>638.61754886006815</v>
      </c>
      <c r="E39" s="21">
        <v>8.124870050131916</v>
      </c>
      <c r="F39" s="21">
        <v>24.954414211524046</v>
      </c>
      <c r="G39" s="21">
        <v>47.657069720000337</v>
      </c>
      <c r="H39" s="24">
        <v>49.438043789999313</v>
      </c>
      <c r="I39" s="21">
        <v>3.7370616373661569</v>
      </c>
      <c r="J39" s="21">
        <v>27.311012909900175</v>
      </c>
      <c r="K39" s="16"/>
      <c r="L39" s="20">
        <f t="shared" si="0"/>
        <v>8.1248700501319231</v>
      </c>
      <c r="M39" s="20">
        <f t="shared" si="1"/>
        <v>24.954414211524046</v>
      </c>
      <c r="N39" s="20">
        <f t="shared" si="2"/>
        <v>3.7370616373661578</v>
      </c>
      <c r="O39" s="20">
        <f t="shared" si="3"/>
        <v>27.311012909900175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ignoredErrors>
    <ignoredError sqref="N18:R32" evalError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topLeftCell="A7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8.85546875" style="7" customWidth="1"/>
    <col min="14" max="14" width="7.42578125" style="7" customWidth="1"/>
    <col min="15" max="15" width="10.85546875" style="7"/>
    <col min="16" max="19" width="14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9" x14ac:dyDescent="0.25">
      <c r="A13" s="14"/>
      <c r="B13" s="150" t="s">
        <v>50</v>
      </c>
      <c r="C13" s="157">
        <v>1090.7067046000013</v>
      </c>
      <c r="D13" s="24">
        <v>1389.1811586200158</v>
      </c>
      <c r="E13" s="24">
        <v>27.365235105020737</v>
      </c>
      <c r="F13" s="22">
        <v>100</v>
      </c>
      <c r="G13" s="24">
        <v>81.380200049999928</v>
      </c>
      <c r="H13" s="24">
        <v>141.39006025999998</v>
      </c>
      <c r="I13" s="24">
        <v>73.740123731730861</v>
      </c>
      <c r="J13" s="22">
        <v>100</v>
      </c>
      <c r="K13" s="16"/>
      <c r="L13" s="20">
        <f>+((D13-C13)/C13)*100</f>
        <v>27.365235105020748</v>
      </c>
      <c r="M13" s="20">
        <f>+D13/$D$13*100</f>
        <v>100</v>
      </c>
      <c r="N13" s="20">
        <f>+((H13-G13)/G13)*100</f>
        <v>73.740123731730876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55" t="s">
        <v>330</v>
      </c>
      <c r="C14" s="136">
        <v>65.710214880000009</v>
      </c>
      <c r="D14" s="24">
        <v>188.88782763</v>
      </c>
      <c r="E14" s="21">
        <v>187.45580572966767</v>
      </c>
      <c r="F14" s="21">
        <v>13.597062302344881</v>
      </c>
      <c r="G14" s="21">
        <v>0</v>
      </c>
      <c r="H14" s="24">
        <v>44.141292999999997</v>
      </c>
      <c r="I14" s="21" t="s">
        <v>120</v>
      </c>
      <c r="J14" s="21">
        <v>31.21951636404232</v>
      </c>
      <c r="K14" s="16"/>
      <c r="L14" s="20">
        <f t="shared" ref="L14:L36" si="0">+((D14-C14)/C14)*100</f>
        <v>187.45580572966767</v>
      </c>
      <c r="M14" s="20">
        <f t="shared" ref="M14:M36" si="1">+D14/$D$13*100</f>
        <v>13.597062302344881</v>
      </c>
      <c r="N14" s="20" t="e">
        <f t="shared" ref="N14:N36" si="2">+((H14-G14)/G14)*100</f>
        <v>#DIV/0!</v>
      </c>
      <c r="O14" s="20">
        <f t="shared" ref="O14:O36" si="3">+H14/$H$13*100</f>
        <v>31.21951636404232</v>
      </c>
      <c r="P14" s="20" t="b">
        <f t="shared" ref="P14:P36" si="4">+ROUND(E14,4)=ROUND(L14,4)</f>
        <v>1</v>
      </c>
      <c r="Q14" s="20" t="b">
        <f t="shared" ref="Q14:Q36" si="5">+ROUND(F14,4)=ROUND(M14,4)</f>
        <v>1</v>
      </c>
      <c r="R14" s="20" t="e">
        <f t="shared" ref="R14:R36" si="6">+ROUND(I14,4)=ROUND(N14,4)</f>
        <v>#VALUE!</v>
      </c>
      <c r="S14" s="20" t="b">
        <f t="shared" ref="S14:S36" si="7">+ROUND(J14,4)=ROUND(O14,4)</f>
        <v>1</v>
      </c>
    </row>
    <row r="15" spans="1:19" x14ac:dyDescent="0.25">
      <c r="A15" s="14"/>
      <c r="B15" s="155" t="s">
        <v>287</v>
      </c>
      <c r="C15" s="136">
        <v>142.53019231000025</v>
      </c>
      <c r="D15" s="24">
        <v>145.82084259000013</v>
      </c>
      <c r="E15" s="21">
        <v>2.3087391005849334</v>
      </c>
      <c r="F15" s="21">
        <v>10.496891761392414</v>
      </c>
      <c r="G15" s="21">
        <v>12.711337730000004</v>
      </c>
      <c r="H15" s="24">
        <v>6.5831772400000004</v>
      </c>
      <c r="I15" s="21">
        <v>-48.210193294895653</v>
      </c>
      <c r="J15" s="21">
        <v>4.6560396309997305</v>
      </c>
      <c r="K15" s="16"/>
      <c r="L15" s="20">
        <f t="shared" si="0"/>
        <v>2.3087391005849369</v>
      </c>
      <c r="M15" s="20">
        <f t="shared" si="1"/>
        <v>10.496891761392414</v>
      </c>
      <c r="N15" s="20">
        <f t="shared" si="2"/>
        <v>-48.210193294895653</v>
      </c>
      <c r="O15" s="20">
        <f t="shared" si="3"/>
        <v>4.6560396309997305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55" t="s">
        <v>306</v>
      </c>
      <c r="C16" s="136">
        <v>64.657260220000254</v>
      </c>
      <c r="D16" s="24">
        <v>74.668174379999925</v>
      </c>
      <c r="E16" s="21">
        <v>15.483047264819039</v>
      </c>
      <c r="F16" s="21">
        <v>5.3749774762403026</v>
      </c>
      <c r="G16" s="21">
        <v>3.6235376299999995</v>
      </c>
      <c r="H16" s="24">
        <v>7.8407497600000005</v>
      </c>
      <c r="I16" s="21">
        <v>116.38383702945019</v>
      </c>
      <c r="J16" s="21">
        <v>5.5454745160881664</v>
      </c>
      <c r="K16" s="16"/>
      <c r="L16" s="20">
        <f t="shared" si="0"/>
        <v>15.48304726481903</v>
      </c>
      <c r="M16" s="20">
        <f t="shared" si="1"/>
        <v>5.3749774762403026</v>
      </c>
      <c r="N16" s="20">
        <f t="shared" si="2"/>
        <v>116.38383702945019</v>
      </c>
      <c r="O16" s="20">
        <f t="shared" si="3"/>
        <v>5.5454745160881664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55" t="s">
        <v>331</v>
      </c>
      <c r="C17" s="136">
        <v>42.203450930000002</v>
      </c>
      <c r="D17" s="24">
        <v>59.051846059999981</v>
      </c>
      <c r="E17" s="21">
        <v>39.921842310822562</v>
      </c>
      <c r="F17" s="21">
        <v>4.2508383945158652</v>
      </c>
      <c r="G17" s="21">
        <v>3.3857663499999999</v>
      </c>
      <c r="H17" s="24">
        <v>2.4382074200000003</v>
      </c>
      <c r="I17" s="21">
        <v>-27.986542249142488</v>
      </c>
      <c r="J17" s="21">
        <v>1.7244546154916538</v>
      </c>
      <c r="K17" s="16"/>
      <c r="L17" s="20">
        <f t="shared" si="0"/>
        <v>39.921842310822562</v>
      </c>
      <c r="M17" s="20">
        <f t="shared" si="1"/>
        <v>4.2508383945158652</v>
      </c>
      <c r="N17" s="20">
        <f t="shared" si="2"/>
        <v>-27.986542249142488</v>
      </c>
      <c r="O17" s="20">
        <f t="shared" si="3"/>
        <v>1.7244546154916538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55" t="s">
        <v>332</v>
      </c>
      <c r="C18" s="136">
        <v>31.729390789999997</v>
      </c>
      <c r="D18" s="24">
        <v>42.787810659999984</v>
      </c>
      <c r="E18" s="21">
        <v>34.85229181735572</v>
      </c>
      <c r="F18" s="21">
        <v>3.0800742145469724</v>
      </c>
      <c r="G18" s="21">
        <v>0.66986506000000001</v>
      </c>
      <c r="H18" s="24">
        <v>0.41121433000000002</v>
      </c>
      <c r="I18" s="21">
        <v>-38.612363212375932</v>
      </c>
      <c r="J18" s="21">
        <v>0.29083680227862152</v>
      </c>
      <c r="K18" s="16"/>
      <c r="L18" s="20">
        <f t="shared" si="0"/>
        <v>34.85229181735572</v>
      </c>
      <c r="M18" s="20">
        <f t="shared" si="1"/>
        <v>3.0800742145469724</v>
      </c>
      <c r="N18" s="20">
        <f t="shared" si="2"/>
        <v>-38.612363212375939</v>
      </c>
      <c r="O18" s="20">
        <f t="shared" si="3"/>
        <v>0.29083680227862152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55" t="s">
        <v>333</v>
      </c>
      <c r="C19" s="136">
        <v>37.965613549999993</v>
      </c>
      <c r="D19" s="24">
        <v>41.517864909999986</v>
      </c>
      <c r="E19" s="21">
        <v>9.3564966501114011</v>
      </c>
      <c r="F19" s="21">
        <v>2.9886573577806788</v>
      </c>
      <c r="G19" s="21">
        <v>3.1927883099999996</v>
      </c>
      <c r="H19" s="24">
        <v>3.8832693800000002</v>
      </c>
      <c r="I19" s="21">
        <v>21.626271551965214</v>
      </c>
      <c r="J19" s="21">
        <v>2.7464938998251478</v>
      </c>
      <c r="K19" s="16"/>
      <c r="L19" s="20">
        <f t="shared" si="0"/>
        <v>9.35649665011141</v>
      </c>
      <c r="M19" s="20">
        <f t="shared" si="1"/>
        <v>2.9886573577806788</v>
      </c>
      <c r="N19" s="20">
        <f t="shared" si="2"/>
        <v>21.626271551965207</v>
      </c>
      <c r="O19" s="20">
        <f t="shared" si="3"/>
        <v>2.7464938998251478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55" t="s">
        <v>334</v>
      </c>
      <c r="C20" s="136">
        <v>29.745366420000014</v>
      </c>
      <c r="D20" s="24">
        <v>33.160418509999964</v>
      </c>
      <c r="E20" s="21">
        <v>11.480954854547566</v>
      </c>
      <c r="F20" s="21">
        <v>2.3870478162071276</v>
      </c>
      <c r="G20" s="21">
        <v>3.9127148199999993</v>
      </c>
      <c r="H20" s="24">
        <v>2.1240180200000007</v>
      </c>
      <c r="I20" s="21">
        <v>-45.71498006593793</v>
      </c>
      <c r="J20" s="21">
        <v>1.5022399849707802</v>
      </c>
      <c r="K20" s="16"/>
      <c r="L20" s="20">
        <f t="shared" si="0"/>
        <v>11.480954854547555</v>
      </c>
      <c r="M20" s="20">
        <f t="shared" si="1"/>
        <v>2.3870478162071276</v>
      </c>
      <c r="N20" s="20">
        <f t="shared" si="2"/>
        <v>-45.714980065937922</v>
      </c>
      <c r="O20" s="20">
        <f t="shared" si="3"/>
        <v>1.5022399849707802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55" t="s">
        <v>335</v>
      </c>
      <c r="C21" s="136">
        <v>18.700441970000004</v>
      </c>
      <c r="D21" s="24">
        <v>31.043306279999999</v>
      </c>
      <c r="E21" s="21">
        <v>66.00306201212203</v>
      </c>
      <c r="F21" s="21">
        <v>2.2346478058223727</v>
      </c>
      <c r="G21" s="21">
        <v>0.98948162999999989</v>
      </c>
      <c r="H21" s="24">
        <v>10.795824800000002</v>
      </c>
      <c r="I21" s="21">
        <v>991.05863845092335</v>
      </c>
      <c r="J21" s="21">
        <v>7.6354906279463552</v>
      </c>
      <c r="K21" s="16"/>
      <c r="L21" s="20">
        <f t="shared" si="0"/>
        <v>66.00306201212203</v>
      </c>
      <c r="M21" s="20">
        <f t="shared" si="1"/>
        <v>2.2346478058223727</v>
      </c>
      <c r="N21" s="20">
        <f t="shared" si="2"/>
        <v>991.05863845092335</v>
      </c>
      <c r="O21" s="20">
        <f t="shared" si="3"/>
        <v>7.6354906279463552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55" t="s">
        <v>336</v>
      </c>
      <c r="C22" s="136">
        <v>1.6475099999999999E-2</v>
      </c>
      <c r="D22" s="24">
        <v>20.05239778</v>
      </c>
      <c r="E22" s="21">
        <v>121613.36004030325</v>
      </c>
      <c r="F22" s="21">
        <v>1.44346888493072</v>
      </c>
      <c r="G22" s="21">
        <v>0</v>
      </c>
      <c r="H22" s="24">
        <v>0</v>
      </c>
      <c r="I22" s="21" t="s">
        <v>120</v>
      </c>
      <c r="J22" s="21">
        <v>0</v>
      </c>
      <c r="K22" s="16"/>
      <c r="L22" s="20">
        <f t="shared" si="0"/>
        <v>121613.36004030325</v>
      </c>
      <c r="M22" s="20">
        <f t="shared" si="1"/>
        <v>1.44346888493072</v>
      </c>
      <c r="N22" s="20" t="e">
        <f t="shared" si="2"/>
        <v>#DIV/0!</v>
      </c>
      <c r="O22" s="20">
        <f t="shared" si="3"/>
        <v>0</v>
      </c>
      <c r="P22" s="20" t="b">
        <f t="shared" si="4"/>
        <v>1</v>
      </c>
      <c r="Q22" s="20" t="b">
        <f t="shared" si="5"/>
        <v>1</v>
      </c>
      <c r="R22" s="20" t="e">
        <f t="shared" si="6"/>
        <v>#VALUE!</v>
      </c>
      <c r="S22" s="20" t="b">
        <f t="shared" si="7"/>
        <v>1</v>
      </c>
    </row>
    <row r="23" spans="1:19" x14ac:dyDescent="0.25">
      <c r="A23" s="14"/>
      <c r="B23" s="155" t="s">
        <v>337</v>
      </c>
      <c r="C23" s="136">
        <v>12.244533189999999</v>
      </c>
      <c r="D23" s="24">
        <v>17.300077390000013</v>
      </c>
      <c r="E23" s="21">
        <v>41.288174253378898</v>
      </c>
      <c r="F23" s="21">
        <v>1.2453435092069314</v>
      </c>
      <c r="G23" s="21">
        <v>1.0390249399999998</v>
      </c>
      <c r="H23" s="24">
        <v>1.19321728</v>
      </c>
      <c r="I23" s="21">
        <v>14.840099988360267</v>
      </c>
      <c r="J23" s="21">
        <v>0.84391878594988301</v>
      </c>
      <c r="K23" s="16"/>
      <c r="L23" s="20">
        <f t="shared" si="0"/>
        <v>41.288174253378905</v>
      </c>
      <c r="M23" s="20">
        <f t="shared" si="1"/>
        <v>1.2453435092069314</v>
      </c>
      <c r="N23" s="20">
        <f t="shared" si="2"/>
        <v>14.84009998836027</v>
      </c>
      <c r="O23" s="20">
        <f t="shared" si="3"/>
        <v>0.84391878594988301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55" t="s">
        <v>338</v>
      </c>
      <c r="C24" s="136">
        <v>14.903852280000013</v>
      </c>
      <c r="D24" s="24">
        <v>16.224653890000003</v>
      </c>
      <c r="E24" s="21">
        <v>8.8621490953209268</v>
      </c>
      <c r="F24" s="21">
        <v>1.167929307802968</v>
      </c>
      <c r="G24" s="21">
        <v>0.88805539999999983</v>
      </c>
      <c r="H24" s="24">
        <v>1.7019055699999996</v>
      </c>
      <c r="I24" s="21">
        <v>91.644076484417525</v>
      </c>
      <c r="J24" s="21">
        <v>1.2036953424239243</v>
      </c>
      <c r="K24" s="16"/>
      <c r="L24" s="20">
        <f t="shared" si="0"/>
        <v>8.8621490953209339</v>
      </c>
      <c r="M24" s="20">
        <f t="shared" si="1"/>
        <v>1.167929307802968</v>
      </c>
      <c r="N24" s="20">
        <f t="shared" si="2"/>
        <v>91.644076484417525</v>
      </c>
      <c r="O24" s="20">
        <f t="shared" si="3"/>
        <v>1.2036953424239243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55" t="s">
        <v>339</v>
      </c>
      <c r="C25" s="136">
        <v>14.976907760000001</v>
      </c>
      <c r="D25" s="24">
        <v>14.92354301999999</v>
      </c>
      <c r="E25" s="21">
        <v>-0.35631347174706063</v>
      </c>
      <c r="F25" s="21">
        <v>1.0742690344882544</v>
      </c>
      <c r="G25" s="21">
        <v>0.18062366999999999</v>
      </c>
      <c r="H25" s="24">
        <v>0.2001666</v>
      </c>
      <c r="I25" s="21">
        <v>10.819694893808784</v>
      </c>
      <c r="J25" s="21">
        <v>0.14157048920689103</v>
      </c>
      <c r="K25" s="16"/>
      <c r="L25" s="20">
        <f t="shared" si="0"/>
        <v>-0.35631347174706557</v>
      </c>
      <c r="M25" s="20">
        <f t="shared" si="1"/>
        <v>1.0742690344882544</v>
      </c>
      <c r="N25" s="20">
        <f t="shared" si="2"/>
        <v>10.819694893808776</v>
      </c>
      <c r="O25" s="20">
        <f t="shared" si="3"/>
        <v>0.14157048920689103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55" t="s">
        <v>340</v>
      </c>
      <c r="C26" s="136">
        <v>8.7924550400000037</v>
      </c>
      <c r="D26" s="24">
        <v>13.829350699999999</v>
      </c>
      <c r="E26" s="21">
        <v>57.286567142912489</v>
      </c>
      <c r="F26" s="21">
        <v>0.99550376235578908</v>
      </c>
      <c r="G26" s="21">
        <v>0.58802740999999981</v>
      </c>
      <c r="H26" s="24">
        <v>1.6007123299999999</v>
      </c>
      <c r="I26" s="21">
        <v>172.21729850994541</v>
      </c>
      <c r="J26" s="21">
        <v>1.1321250779980396</v>
      </c>
      <c r="K26" s="16"/>
      <c r="L26" s="20">
        <f t="shared" si="0"/>
        <v>57.286567142912489</v>
      </c>
      <c r="M26" s="20">
        <f t="shared" si="1"/>
        <v>0.99550376235578908</v>
      </c>
      <c r="N26" s="20">
        <f t="shared" si="2"/>
        <v>172.21729850994538</v>
      </c>
      <c r="O26" s="20">
        <f t="shared" si="3"/>
        <v>1.1321250779980396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55" t="s">
        <v>341</v>
      </c>
      <c r="C27" s="136">
        <v>4.8675750400000029</v>
      </c>
      <c r="D27" s="24">
        <v>13.405441569999972</v>
      </c>
      <c r="E27" s="21">
        <v>175.40287432322694</v>
      </c>
      <c r="F27" s="21">
        <v>0.96498872640316136</v>
      </c>
      <c r="G27" s="21">
        <v>0.31595089999999998</v>
      </c>
      <c r="H27" s="24">
        <v>1.6112739300000014</v>
      </c>
      <c r="I27" s="21">
        <v>409.9760532411845</v>
      </c>
      <c r="J27" s="21">
        <v>1.139594910022002</v>
      </c>
      <c r="K27" s="16"/>
      <c r="L27" s="20">
        <f t="shared" si="0"/>
        <v>175.402874323227</v>
      </c>
      <c r="M27" s="20">
        <f t="shared" si="1"/>
        <v>0.96498872640316136</v>
      </c>
      <c r="N27" s="20">
        <f t="shared" si="2"/>
        <v>409.97605324118445</v>
      </c>
      <c r="O27" s="20">
        <f t="shared" si="3"/>
        <v>1.139594910022002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55" t="s">
        <v>319</v>
      </c>
      <c r="C28" s="136">
        <v>0.13745291000000001</v>
      </c>
      <c r="D28" s="24">
        <v>10.512233389999997</v>
      </c>
      <c r="E28" s="21">
        <v>7547.8798375385413</v>
      </c>
      <c r="F28" s="21">
        <v>0.75672156397820967</v>
      </c>
      <c r="G28" s="21">
        <v>0</v>
      </c>
      <c r="H28" s="24">
        <v>1.6928552899999998</v>
      </c>
      <c r="I28" s="21" t="s">
        <v>120</v>
      </c>
      <c r="J28" s="21">
        <v>1.1972944115640338</v>
      </c>
      <c r="K28" s="16"/>
      <c r="L28" s="20">
        <f t="shared" si="0"/>
        <v>7547.8798375385395</v>
      </c>
      <c r="M28" s="20">
        <f t="shared" si="1"/>
        <v>0.75672156397820967</v>
      </c>
      <c r="N28" s="20" t="e">
        <f t="shared" si="2"/>
        <v>#DIV/0!</v>
      </c>
      <c r="O28" s="20">
        <f t="shared" si="3"/>
        <v>1.1972944115640338</v>
      </c>
      <c r="P28" s="20" t="b">
        <f t="shared" si="4"/>
        <v>1</v>
      </c>
      <c r="Q28" s="20" t="b">
        <f t="shared" si="5"/>
        <v>1</v>
      </c>
      <c r="R28" s="20" t="e">
        <f t="shared" si="6"/>
        <v>#VALUE!</v>
      </c>
      <c r="S28" s="20" t="b">
        <f t="shared" si="7"/>
        <v>1</v>
      </c>
    </row>
    <row r="29" spans="1:19" x14ac:dyDescent="0.25">
      <c r="A29" s="14"/>
      <c r="B29" s="155" t="s">
        <v>342</v>
      </c>
      <c r="C29" s="136">
        <v>13.737980349999999</v>
      </c>
      <c r="D29" s="24">
        <v>9.8842627600000004</v>
      </c>
      <c r="E29" s="21">
        <v>-28.05155846652524</v>
      </c>
      <c r="F29" s="21">
        <v>0.71151719116452927</v>
      </c>
      <c r="G29" s="21">
        <v>1.1956108400000001</v>
      </c>
      <c r="H29" s="24">
        <v>4.5857729999999999E-2</v>
      </c>
      <c r="I29" s="21">
        <v>-96.164493624029035</v>
      </c>
      <c r="J29" s="21">
        <v>3.2433489253539421E-2</v>
      </c>
      <c r="K29" s="16"/>
      <c r="L29" s="20">
        <f t="shared" si="0"/>
        <v>-28.05155846652524</v>
      </c>
      <c r="M29" s="20">
        <f t="shared" si="1"/>
        <v>0.71151719116452927</v>
      </c>
      <c r="N29" s="20">
        <f t="shared" si="2"/>
        <v>-96.164493624029035</v>
      </c>
      <c r="O29" s="20">
        <f t="shared" si="3"/>
        <v>3.2433489253539421E-2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55" t="s">
        <v>343</v>
      </c>
      <c r="C30" s="136">
        <v>7.9451002099999979</v>
      </c>
      <c r="D30" s="24">
        <v>8.9968041700000008</v>
      </c>
      <c r="E30" s="21">
        <v>13.237139019043331</v>
      </c>
      <c r="F30" s="21">
        <v>0.64763361597397728</v>
      </c>
      <c r="G30" s="21">
        <v>0.61223670000000008</v>
      </c>
      <c r="H30" s="24">
        <v>0.54951584999999981</v>
      </c>
      <c r="I30" s="21">
        <v>-10.244542674426448</v>
      </c>
      <c r="J30" s="21">
        <v>0.38865239111540351</v>
      </c>
      <c r="K30" s="16"/>
      <c r="L30" s="20">
        <f t="shared" si="0"/>
        <v>13.237139019043326</v>
      </c>
      <c r="M30" s="20">
        <f t="shared" si="1"/>
        <v>0.64763361597397728</v>
      </c>
      <c r="N30" s="20">
        <f t="shared" si="2"/>
        <v>-10.244542674426453</v>
      </c>
      <c r="O30" s="20">
        <f t="shared" si="3"/>
        <v>0.38865239111540351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55" t="s">
        <v>344</v>
      </c>
      <c r="C31" s="136">
        <v>1.2472195699999999</v>
      </c>
      <c r="D31" s="24">
        <v>7.4282513099999994</v>
      </c>
      <c r="E31" s="21">
        <v>495.58489047762453</v>
      </c>
      <c r="F31" s="21">
        <v>0.53472157061063741</v>
      </c>
      <c r="G31" s="21">
        <v>0.34297348999999999</v>
      </c>
      <c r="H31" s="24">
        <v>2.5820999999999998E-4</v>
      </c>
      <c r="I31" s="21">
        <v>-99.924714297889324</v>
      </c>
      <c r="J31" s="21">
        <v>1.8262245558505432E-4</v>
      </c>
      <c r="K31" s="16"/>
      <c r="L31" s="20">
        <f t="shared" si="0"/>
        <v>495.58489047762453</v>
      </c>
      <c r="M31" s="20">
        <f t="shared" si="1"/>
        <v>0.53472157061063741</v>
      </c>
      <c r="N31" s="20">
        <f t="shared" si="2"/>
        <v>-99.924714297889324</v>
      </c>
      <c r="O31" s="20">
        <f t="shared" si="3"/>
        <v>1.8262245558505432E-4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55" t="s">
        <v>345</v>
      </c>
      <c r="C32" s="136">
        <v>5.5819165300000018</v>
      </c>
      <c r="D32" s="24">
        <v>7.1950584099999997</v>
      </c>
      <c r="E32" s="21">
        <v>28.899426770897939</v>
      </c>
      <c r="F32" s="21">
        <v>0.51793521423422006</v>
      </c>
      <c r="G32" s="21">
        <v>0.33614391000000005</v>
      </c>
      <c r="H32" s="24">
        <v>1.04697189</v>
      </c>
      <c r="I32" s="21">
        <v>211.46537505320265</v>
      </c>
      <c r="J32" s="21">
        <v>0.74048478943621621</v>
      </c>
      <c r="K32" s="16"/>
      <c r="L32" s="20">
        <f t="shared" si="0"/>
        <v>28.899426770897939</v>
      </c>
      <c r="M32" s="20">
        <f t="shared" si="1"/>
        <v>0.51793521423422006</v>
      </c>
      <c r="N32" s="20">
        <f t="shared" si="2"/>
        <v>211.46537505320259</v>
      </c>
      <c r="O32" s="20">
        <f t="shared" si="3"/>
        <v>0.74048478943621621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55" t="s">
        <v>346</v>
      </c>
      <c r="C33" s="136">
        <v>10.03223981</v>
      </c>
      <c r="D33" s="24">
        <v>6.9071596600000014</v>
      </c>
      <c r="E33" s="21">
        <v>-31.150373288375356</v>
      </c>
      <c r="F33" s="21">
        <v>0.49721086534613185</v>
      </c>
      <c r="G33" s="21">
        <v>1.952E-4</v>
      </c>
      <c r="H33" s="24">
        <v>0.47301423999999997</v>
      </c>
      <c r="I33" s="21">
        <v>242222.86885245898</v>
      </c>
      <c r="J33" s="21">
        <v>0.33454561029974911</v>
      </c>
      <c r="K33" s="16"/>
      <c r="L33" s="20">
        <f t="shared" si="0"/>
        <v>-31.150373288375356</v>
      </c>
      <c r="M33" s="20">
        <f t="shared" si="1"/>
        <v>0.49721086534613185</v>
      </c>
      <c r="N33" s="20">
        <f t="shared" si="2"/>
        <v>242222.86885245898</v>
      </c>
      <c r="O33" s="20">
        <f t="shared" si="3"/>
        <v>0.33454561029974911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55" t="s">
        <v>347</v>
      </c>
      <c r="C34" s="136">
        <v>4.7249123699999993</v>
      </c>
      <c r="D34" s="24">
        <v>6.6886382399999933</v>
      </c>
      <c r="E34" s="21">
        <v>41.561106666619388</v>
      </c>
      <c r="F34" s="21">
        <v>0.48148063328503171</v>
      </c>
      <c r="G34" s="21">
        <v>0.15212603</v>
      </c>
      <c r="H34" s="24">
        <v>0.25869369000000003</v>
      </c>
      <c r="I34" s="21">
        <v>70.052219202722938</v>
      </c>
      <c r="J34" s="21">
        <v>0.18296455176855589</v>
      </c>
      <c r="K34" s="16"/>
      <c r="L34" s="20">
        <f t="shared" si="0"/>
        <v>41.561106666619388</v>
      </c>
      <c r="M34" s="20">
        <f t="shared" si="1"/>
        <v>0.48148063328503171</v>
      </c>
      <c r="N34" s="20">
        <f t="shared" si="2"/>
        <v>70.052219202722924</v>
      </c>
      <c r="O34" s="20">
        <f t="shared" si="3"/>
        <v>0.18296455176855589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55" t="s">
        <v>348</v>
      </c>
      <c r="C35" s="136">
        <v>6.0420412000000043</v>
      </c>
      <c r="D35" s="24">
        <v>6.272890379999982</v>
      </c>
      <c r="E35" s="21">
        <v>3.8207150921112154</v>
      </c>
      <c r="F35" s="21">
        <v>0.45155308514487363</v>
      </c>
      <c r="G35" s="21">
        <v>0.75505977000000002</v>
      </c>
      <c r="H35" s="24">
        <v>0.34418501000000001</v>
      </c>
      <c r="I35" s="21">
        <v>-54.41619012492216</v>
      </c>
      <c r="J35" s="21">
        <v>0.24342942450627969</v>
      </c>
      <c r="K35" s="16"/>
      <c r="L35" s="20">
        <f t="shared" si="0"/>
        <v>3.8207150921112141</v>
      </c>
      <c r="M35" s="20">
        <f t="shared" si="1"/>
        <v>0.45155308514487363</v>
      </c>
      <c r="N35" s="20">
        <f t="shared" si="2"/>
        <v>-54.41619012492216</v>
      </c>
      <c r="O35" s="20">
        <f t="shared" si="3"/>
        <v>0.24342942450627969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54" t="s">
        <v>2</v>
      </c>
      <c r="C36" s="136">
        <v>552.2141121700007</v>
      </c>
      <c r="D36" s="24">
        <v>612.62230493001562</v>
      </c>
      <c r="E36" s="21">
        <v>10.939270009350665</v>
      </c>
      <c r="F36" s="21">
        <v>44.099525906223931</v>
      </c>
      <c r="G36" s="21">
        <v>46.488680259999931</v>
      </c>
      <c r="H36" s="24">
        <v>52.453678690000018</v>
      </c>
      <c r="I36" s="21">
        <v>12.831077149618553</v>
      </c>
      <c r="J36" s="21">
        <v>37.098561662357142</v>
      </c>
      <c r="K36" s="16"/>
      <c r="L36" s="20">
        <f t="shared" si="0"/>
        <v>10.939270009350663</v>
      </c>
      <c r="M36" s="20">
        <f t="shared" si="1"/>
        <v>44.099525906223931</v>
      </c>
      <c r="N36" s="20">
        <f t="shared" si="2"/>
        <v>12.831077149618563</v>
      </c>
      <c r="O36" s="20">
        <f t="shared" si="3"/>
        <v>37.098561662357142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9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9" x14ac:dyDescent="0.25">
      <c r="B39" s="20"/>
      <c r="C39" s="20"/>
      <c r="D39" s="75"/>
      <c r="E39" s="20"/>
    </row>
    <row r="40" spans="1:19" x14ac:dyDescent="0.25">
      <c r="B40" s="20"/>
      <c r="C40" s="20"/>
      <c r="D40" s="75"/>
      <c r="E40" s="20"/>
    </row>
    <row r="41" spans="1:19" x14ac:dyDescent="0.25">
      <c r="C41" s="20"/>
      <c r="D41" s="75"/>
    </row>
    <row r="42" spans="1:19" x14ac:dyDescent="0.25">
      <c r="C42" s="20"/>
      <c r="D42" s="75"/>
    </row>
    <row r="43" spans="1:19" x14ac:dyDescent="0.25">
      <c r="C43" s="20"/>
      <c r="D43" s="75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ignoredErrors>
    <ignoredError sqref="N14:R28" evalError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1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46.28515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8.140625" style="7" customWidth="1"/>
    <col min="13" max="13" width="10.42578125" style="7" customWidth="1"/>
    <col min="14" max="14" width="8.140625" style="7" customWidth="1"/>
    <col min="15" max="15" width="10.85546875" style="7"/>
    <col min="16" max="19" width="12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164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9" x14ac:dyDescent="0.25">
      <c r="A13" s="14"/>
      <c r="B13" s="10" t="s">
        <v>50</v>
      </c>
      <c r="C13" s="24">
        <v>924.68576458996029</v>
      </c>
      <c r="D13" s="24">
        <v>1249.8641512099998</v>
      </c>
      <c r="E13" s="24">
        <v>35.16636668071078</v>
      </c>
      <c r="F13" s="22">
        <v>100</v>
      </c>
      <c r="G13" s="24">
        <v>78.678496290000922</v>
      </c>
      <c r="H13" s="24">
        <v>125.82199260000044</v>
      </c>
      <c r="I13" s="24">
        <v>59.91916283736969</v>
      </c>
      <c r="J13" s="22">
        <v>100</v>
      </c>
      <c r="K13" s="16"/>
      <c r="L13" s="20">
        <f>+((D13-C13)/C13)*100</f>
        <v>35.16636668071078</v>
      </c>
      <c r="M13" s="20">
        <f>+D13/$D$13*100</f>
        <v>100</v>
      </c>
      <c r="N13" s="20">
        <f>+((H13-G13)/G13)*100</f>
        <v>59.91916283736969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55" t="s">
        <v>306</v>
      </c>
      <c r="C14" s="21">
        <v>79.683240650000172</v>
      </c>
      <c r="D14" s="24">
        <v>116.83858517000053</v>
      </c>
      <c r="E14" s="21">
        <v>46.628807032586806</v>
      </c>
      <c r="F14" s="21">
        <v>9.3481027563586405</v>
      </c>
      <c r="G14" s="21">
        <v>9.5727592900000005</v>
      </c>
      <c r="H14" s="24">
        <v>14.111236059999984</v>
      </c>
      <c r="I14" s="21">
        <v>47.410330005278787</v>
      </c>
      <c r="J14" s="21">
        <v>11.215238106155962</v>
      </c>
      <c r="K14" s="16"/>
      <c r="L14" s="20">
        <f t="shared" ref="L14:L40" si="0">+((D14-C14)/C14)*100</f>
        <v>46.628807032586813</v>
      </c>
      <c r="M14" s="20">
        <f t="shared" ref="M14:M40" si="1">+D14/$D$13*100</f>
        <v>9.3481027563586405</v>
      </c>
      <c r="N14" s="20">
        <f t="shared" ref="N14:N40" si="2">+((H14-G14)/G14)*100</f>
        <v>47.410330005278787</v>
      </c>
      <c r="O14" s="20">
        <f t="shared" ref="O14:O40" si="3">+H14/$H$13*100</f>
        <v>11.215238106155962</v>
      </c>
      <c r="P14" s="20" t="b">
        <f t="shared" ref="P14:P40" si="4">+ROUND(E14,4)=ROUND(L14,4)</f>
        <v>1</v>
      </c>
      <c r="Q14" s="20" t="b">
        <f t="shared" ref="Q14:Q40" si="5">+ROUND(F14,4)=ROUND(M14,4)</f>
        <v>1</v>
      </c>
      <c r="R14" s="20" t="b">
        <f t="shared" ref="R14:R40" si="6">+ROUND(I14,4)=ROUND(N14,4)</f>
        <v>1</v>
      </c>
      <c r="S14" s="20" t="b">
        <f t="shared" ref="S14:S40" si="7">+ROUND(J14,4)=ROUND(O14,4)</f>
        <v>1</v>
      </c>
    </row>
    <row r="15" spans="1:19" x14ac:dyDescent="0.25">
      <c r="A15" s="14"/>
      <c r="B15" s="155" t="s">
        <v>307</v>
      </c>
      <c r="C15" s="21">
        <v>100.61529972</v>
      </c>
      <c r="D15" s="24">
        <v>93.621500190000035</v>
      </c>
      <c r="E15" s="21">
        <v>-6.9510298627175393</v>
      </c>
      <c r="F15" s="21">
        <v>7.4905340791928943</v>
      </c>
      <c r="G15" s="21">
        <v>3.7062556300000002</v>
      </c>
      <c r="H15" s="24">
        <v>7.1265058000000012</v>
      </c>
      <c r="I15" s="21">
        <v>92.283169631232397</v>
      </c>
      <c r="J15" s="21">
        <v>5.6639587823535837</v>
      </c>
      <c r="K15" s="16"/>
      <c r="L15" s="20">
        <f t="shared" si="0"/>
        <v>-6.9510298627175446</v>
      </c>
      <c r="M15" s="20">
        <f t="shared" si="1"/>
        <v>7.4905340791928943</v>
      </c>
      <c r="N15" s="20">
        <f t="shared" si="2"/>
        <v>92.283169631232383</v>
      </c>
      <c r="O15" s="20">
        <f t="shared" si="3"/>
        <v>5.6639587823535837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55" t="s">
        <v>308</v>
      </c>
      <c r="C16" s="21">
        <v>33.020105660000027</v>
      </c>
      <c r="D16" s="24">
        <v>86.384308970000049</v>
      </c>
      <c r="E16" s="21">
        <v>161.61124334209651</v>
      </c>
      <c r="F16" s="21">
        <v>6.9114958522789021</v>
      </c>
      <c r="G16" s="21">
        <v>1.38489106</v>
      </c>
      <c r="H16" s="24">
        <v>14.399542100000001</v>
      </c>
      <c r="I16" s="21">
        <v>939.75991440077621</v>
      </c>
      <c r="J16" s="21">
        <v>11.44437614001032</v>
      </c>
      <c r="K16" s="16"/>
      <c r="L16" s="20">
        <f t="shared" si="0"/>
        <v>161.61124334209649</v>
      </c>
      <c r="M16" s="20">
        <f t="shared" si="1"/>
        <v>6.9114958522789021</v>
      </c>
      <c r="N16" s="20">
        <f t="shared" si="2"/>
        <v>939.75991440077621</v>
      </c>
      <c r="O16" s="20">
        <f t="shared" si="3"/>
        <v>11.44437614001032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55" t="s">
        <v>309</v>
      </c>
      <c r="C17" s="21">
        <v>44.221969099999953</v>
      </c>
      <c r="D17" s="24">
        <v>38.905973689999975</v>
      </c>
      <c r="E17" s="21">
        <v>-12.021163955813051</v>
      </c>
      <c r="F17" s="21">
        <v>3.1128161930506533</v>
      </c>
      <c r="G17" s="21">
        <v>3.1483314500000006</v>
      </c>
      <c r="H17" s="24">
        <v>2.6684660400000002</v>
      </c>
      <c r="I17" s="21">
        <v>-15.241896147878597</v>
      </c>
      <c r="J17" s="21">
        <v>2.1208264031259594</v>
      </c>
      <c r="K17" s="16"/>
      <c r="L17" s="20">
        <f t="shared" si="0"/>
        <v>-12.021163955813048</v>
      </c>
      <c r="M17" s="20">
        <f t="shared" si="1"/>
        <v>3.1128161930506533</v>
      </c>
      <c r="N17" s="20">
        <f t="shared" si="2"/>
        <v>-15.241896147878595</v>
      </c>
      <c r="O17" s="20">
        <f t="shared" si="3"/>
        <v>2.1208264031259594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55" t="s">
        <v>310</v>
      </c>
      <c r="C18" s="21">
        <v>21.175258889999991</v>
      </c>
      <c r="D18" s="24">
        <v>27.757870150000002</v>
      </c>
      <c r="E18" s="21">
        <v>31.086331903638008</v>
      </c>
      <c r="F18" s="21">
        <v>2.2208709741076635</v>
      </c>
      <c r="G18" s="21">
        <v>1.55205288</v>
      </c>
      <c r="H18" s="24">
        <v>2.9946028500000006</v>
      </c>
      <c r="I18" s="21">
        <v>92.944640520237982</v>
      </c>
      <c r="J18" s="21">
        <v>2.3800313348399396</v>
      </c>
      <c r="K18" s="16"/>
      <c r="L18" s="20">
        <f t="shared" si="0"/>
        <v>31.086331903638008</v>
      </c>
      <c r="M18" s="20">
        <f t="shared" si="1"/>
        <v>2.2208709741076635</v>
      </c>
      <c r="N18" s="20">
        <f t="shared" si="2"/>
        <v>92.944640520237982</v>
      </c>
      <c r="O18" s="20">
        <f t="shared" si="3"/>
        <v>2.3800313348399396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55" t="s">
        <v>311</v>
      </c>
      <c r="C19" s="21">
        <v>3.0464906599999995</v>
      </c>
      <c r="D19" s="24">
        <v>27.670153689999996</v>
      </c>
      <c r="E19" s="21">
        <v>808.26320439137669</v>
      </c>
      <c r="F19" s="21">
        <v>2.2138528945895746</v>
      </c>
      <c r="G19" s="21">
        <v>1.6125608399999998</v>
      </c>
      <c r="H19" s="24">
        <v>8.3517057500000007</v>
      </c>
      <c r="I19" s="21">
        <v>417.91569923030016</v>
      </c>
      <c r="J19" s="21">
        <v>6.6377153766359696</v>
      </c>
      <c r="K19" s="16"/>
      <c r="L19" s="20">
        <f t="shared" si="0"/>
        <v>808.26320439137669</v>
      </c>
      <c r="M19" s="20">
        <f t="shared" si="1"/>
        <v>2.2138528945895746</v>
      </c>
      <c r="N19" s="20">
        <f t="shared" si="2"/>
        <v>417.91569923030016</v>
      </c>
      <c r="O19" s="20">
        <f t="shared" si="3"/>
        <v>6.6377153766359696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55" t="s">
        <v>287</v>
      </c>
      <c r="C20" s="21">
        <v>30.924454199999996</v>
      </c>
      <c r="D20" s="24">
        <v>26.338424110000027</v>
      </c>
      <c r="E20" s="21">
        <v>-14.829785063756983</v>
      </c>
      <c r="F20" s="21">
        <v>2.1073029484445702</v>
      </c>
      <c r="G20" s="21">
        <v>2.10838876</v>
      </c>
      <c r="H20" s="24">
        <v>1.8614101400000005</v>
      </c>
      <c r="I20" s="21">
        <v>-11.714092992982916</v>
      </c>
      <c r="J20" s="21">
        <v>1.4793996673678445</v>
      </c>
      <c r="K20" s="16"/>
      <c r="L20" s="20">
        <f t="shared" si="0"/>
        <v>-14.829785063756987</v>
      </c>
      <c r="M20" s="20">
        <f t="shared" si="1"/>
        <v>2.1073029484445702</v>
      </c>
      <c r="N20" s="20">
        <f t="shared" si="2"/>
        <v>-11.71409299298292</v>
      </c>
      <c r="O20" s="20">
        <f t="shared" si="3"/>
        <v>1.4793996673678445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55" t="s">
        <v>312</v>
      </c>
      <c r="C21" s="21">
        <v>16.658912229999991</v>
      </c>
      <c r="D21" s="24">
        <v>24.366609270000005</v>
      </c>
      <c r="E21" s="21">
        <v>46.267709041168395</v>
      </c>
      <c r="F21" s="21">
        <v>1.949540615786969</v>
      </c>
      <c r="G21" s="21">
        <v>0.27437708</v>
      </c>
      <c r="H21" s="24">
        <v>1.8141584499999999</v>
      </c>
      <c r="I21" s="21">
        <v>561.191689189199</v>
      </c>
      <c r="J21" s="21">
        <v>1.4418452708560852</v>
      </c>
      <c r="K21" s="16"/>
      <c r="L21" s="20">
        <f t="shared" si="0"/>
        <v>46.267709041168395</v>
      </c>
      <c r="M21" s="20">
        <f t="shared" si="1"/>
        <v>1.949540615786969</v>
      </c>
      <c r="N21" s="20">
        <f t="shared" si="2"/>
        <v>561.191689189199</v>
      </c>
      <c r="O21" s="20">
        <f t="shared" si="3"/>
        <v>1.4418452708560852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55" t="s">
        <v>313</v>
      </c>
      <c r="C22" s="21">
        <v>4.733028710000001</v>
      </c>
      <c r="D22" s="24">
        <v>20.691720259999997</v>
      </c>
      <c r="E22" s="21">
        <v>337.1771550061016</v>
      </c>
      <c r="F22" s="21">
        <v>1.6555175408437979</v>
      </c>
      <c r="G22" s="21">
        <v>0.72791675</v>
      </c>
      <c r="H22" s="24">
        <v>2.16722393</v>
      </c>
      <c r="I22" s="21">
        <v>197.72964147342398</v>
      </c>
      <c r="J22" s="21">
        <v>1.7224523989933953</v>
      </c>
      <c r="K22" s="16"/>
      <c r="L22" s="20">
        <f t="shared" si="0"/>
        <v>337.1771550061016</v>
      </c>
      <c r="M22" s="20">
        <f t="shared" si="1"/>
        <v>1.6555175408437979</v>
      </c>
      <c r="N22" s="20">
        <f t="shared" si="2"/>
        <v>197.72964147342401</v>
      </c>
      <c r="O22" s="20">
        <f t="shared" si="3"/>
        <v>1.7224523989933953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55" t="s">
        <v>314</v>
      </c>
      <c r="C23" s="21">
        <v>0</v>
      </c>
      <c r="D23" s="24">
        <v>17.731087769999998</v>
      </c>
      <c r="E23" s="21" t="s">
        <v>120</v>
      </c>
      <c r="F23" s="21">
        <v>1.4186411981521705</v>
      </c>
      <c r="G23" s="21">
        <v>0</v>
      </c>
      <c r="H23" s="24">
        <v>0</v>
      </c>
      <c r="I23" s="21" t="s">
        <v>120</v>
      </c>
      <c r="J23" s="21">
        <v>0</v>
      </c>
      <c r="K23" s="16"/>
      <c r="L23" s="20" t="e">
        <f t="shared" si="0"/>
        <v>#DIV/0!</v>
      </c>
      <c r="M23" s="20">
        <f t="shared" si="1"/>
        <v>1.4186411981521705</v>
      </c>
      <c r="N23" s="20" t="e">
        <f t="shared" si="2"/>
        <v>#DIV/0!</v>
      </c>
      <c r="O23" s="20">
        <f t="shared" si="3"/>
        <v>0</v>
      </c>
      <c r="P23" s="20" t="e">
        <f t="shared" si="4"/>
        <v>#VALUE!</v>
      </c>
      <c r="Q23" s="20" t="b">
        <f t="shared" si="5"/>
        <v>1</v>
      </c>
      <c r="R23" s="20" t="e">
        <f t="shared" si="6"/>
        <v>#VALUE!</v>
      </c>
      <c r="S23" s="20" t="b">
        <f t="shared" si="7"/>
        <v>1</v>
      </c>
    </row>
    <row r="24" spans="1:19" x14ac:dyDescent="0.25">
      <c r="A24" s="14"/>
      <c r="B24" s="155" t="s">
        <v>315</v>
      </c>
      <c r="C24" s="21">
        <v>0.12790702000000001</v>
      </c>
      <c r="D24" s="24">
        <v>16.996854960000004</v>
      </c>
      <c r="E24" s="21">
        <v>13188.445747543805</v>
      </c>
      <c r="F24" s="21">
        <v>1.3598961890014416</v>
      </c>
      <c r="G24" s="21">
        <v>0</v>
      </c>
      <c r="H24" s="24">
        <v>6.0213575799999992</v>
      </c>
      <c r="I24" s="21" t="s">
        <v>120</v>
      </c>
      <c r="J24" s="21">
        <v>4.7856161356007476</v>
      </c>
      <c r="K24" s="16"/>
      <c r="L24" s="20">
        <f t="shared" si="0"/>
        <v>13188.445747543805</v>
      </c>
      <c r="M24" s="20">
        <f t="shared" si="1"/>
        <v>1.3598961890014416</v>
      </c>
      <c r="N24" s="20" t="e">
        <f t="shared" si="2"/>
        <v>#DIV/0!</v>
      </c>
      <c r="O24" s="20">
        <f t="shared" si="3"/>
        <v>4.7856161356007476</v>
      </c>
      <c r="P24" s="20" t="b">
        <f t="shared" si="4"/>
        <v>1</v>
      </c>
      <c r="Q24" s="20" t="b">
        <f t="shared" si="5"/>
        <v>1</v>
      </c>
      <c r="R24" s="20" t="e">
        <f t="shared" si="6"/>
        <v>#VALUE!</v>
      </c>
      <c r="S24" s="20" t="b">
        <f t="shared" si="7"/>
        <v>1</v>
      </c>
    </row>
    <row r="25" spans="1:19" x14ac:dyDescent="0.25">
      <c r="A25" s="14"/>
      <c r="B25" s="155" t="s">
        <v>316</v>
      </c>
      <c r="C25" s="21">
        <v>5.8587900000000009E-3</v>
      </c>
      <c r="D25" s="24">
        <v>15.191200609999999</v>
      </c>
      <c r="E25" s="21">
        <v>259189.04449553569</v>
      </c>
      <c r="F25" s="21">
        <v>1.2154281403537592</v>
      </c>
      <c r="G25" s="21">
        <v>0</v>
      </c>
      <c r="H25" s="24">
        <v>0</v>
      </c>
      <c r="I25" s="21" t="s">
        <v>120</v>
      </c>
      <c r="J25" s="21">
        <v>0</v>
      </c>
      <c r="K25" s="16"/>
      <c r="L25" s="20">
        <f t="shared" si="0"/>
        <v>259189.04449553575</v>
      </c>
      <c r="M25" s="20">
        <f t="shared" si="1"/>
        <v>1.2154281403537592</v>
      </c>
      <c r="N25" s="20" t="e">
        <f t="shared" si="2"/>
        <v>#DIV/0!</v>
      </c>
      <c r="O25" s="20">
        <f t="shared" si="3"/>
        <v>0</v>
      </c>
      <c r="P25" s="20" t="b">
        <f t="shared" si="4"/>
        <v>1</v>
      </c>
      <c r="Q25" s="20" t="b">
        <f t="shared" si="5"/>
        <v>1</v>
      </c>
      <c r="R25" s="20" t="e">
        <f t="shared" si="6"/>
        <v>#VALUE!</v>
      </c>
      <c r="S25" s="20" t="b">
        <f t="shared" si="7"/>
        <v>1</v>
      </c>
    </row>
    <row r="26" spans="1:19" x14ac:dyDescent="0.25">
      <c r="A26" s="14"/>
      <c r="B26" s="155" t="s">
        <v>317</v>
      </c>
      <c r="C26" s="21">
        <v>6.1962154899999922</v>
      </c>
      <c r="D26" s="24">
        <v>14.53636462999995</v>
      </c>
      <c r="E26" s="21">
        <v>134.60069543191383</v>
      </c>
      <c r="F26" s="21">
        <v>1.1630355679797058</v>
      </c>
      <c r="G26" s="21">
        <v>1.03615104</v>
      </c>
      <c r="H26" s="24">
        <v>2.0257376000000011</v>
      </c>
      <c r="I26" s="21">
        <v>95.506014258307474</v>
      </c>
      <c r="J26" s="21">
        <v>1.6100027969196173</v>
      </c>
      <c r="K26" s="16"/>
      <c r="L26" s="20">
        <f t="shared" si="0"/>
        <v>134.60069543191386</v>
      </c>
      <c r="M26" s="20">
        <f t="shared" si="1"/>
        <v>1.1630355679797058</v>
      </c>
      <c r="N26" s="20">
        <f t="shared" si="2"/>
        <v>95.506014258307474</v>
      </c>
      <c r="O26" s="20">
        <f t="shared" si="3"/>
        <v>1.6100027969196173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55" t="s">
        <v>318</v>
      </c>
      <c r="C27" s="21">
        <v>0.34307505999999999</v>
      </c>
      <c r="D27" s="24">
        <v>14.373203159999997</v>
      </c>
      <c r="E27" s="21">
        <v>4089.5214300917119</v>
      </c>
      <c r="F27" s="21">
        <v>1.1499812316470734</v>
      </c>
      <c r="G27" s="21">
        <v>0</v>
      </c>
      <c r="H27" s="24">
        <v>0</v>
      </c>
      <c r="I27" s="21" t="s">
        <v>120</v>
      </c>
      <c r="J27" s="21">
        <v>0</v>
      </c>
      <c r="K27" s="16"/>
      <c r="L27" s="20">
        <f t="shared" si="0"/>
        <v>4089.5214300917119</v>
      </c>
      <c r="M27" s="20">
        <f t="shared" si="1"/>
        <v>1.1499812316470734</v>
      </c>
      <c r="N27" s="20" t="e">
        <f t="shared" si="2"/>
        <v>#DIV/0!</v>
      </c>
      <c r="O27" s="20">
        <f t="shared" si="3"/>
        <v>0</v>
      </c>
      <c r="P27" s="20" t="b">
        <f t="shared" si="4"/>
        <v>1</v>
      </c>
      <c r="Q27" s="20" t="b">
        <f t="shared" si="5"/>
        <v>1</v>
      </c>
      <c r="R27" s="20" t="e">
        <f t="shared" si="6"/>
        <v>#VALUE!</v>
      </c>
      <c r="S27" s="20" t="b">
        <f t="shared" si="7"/>
        <v>1</v>
      </c>
    </row>
    <row r="28" spans="1:19" x14ac:dyDescent="0.25">
      <c r="A28" s="14"/>
      <c r="B28" s="155" t="s">
        <v>319</v>
      </c>
      <c r="C28" s="21">
        <v>2.1200891600000005</v>
      </c>
      <c r="D28" s="24">
        <v>13.424533939999998</v>
      </c>
      <c r="E28" s="21">
        <v>533.20610252070696</v>
      </c>
      <c r="F28" s="21">
        <v>1.0740794451143862</v>
      </c>
      <c r="G28" s="21">
        <v>0.56311047000000003</v>
      </c>
      <c r="H28" s="24">
        <v>1.1327662000000001</v>
      </c>
      <c r="I28" s="21">
        <v>101.16234031308279</v>
      </c>
      <c r="J28" s="21">
        <v>0.9002926885772401</v>
      </c>
      <c r="K28" s="16"/>
      <c r="L28" s="20">
        <f t="shared" si="0"/>
        <v>533.20610252070696</v>
      </c>
      <c r="M28" s="20">
        <f t="shared" si="1"/>
        <v>1.0740794451143862</v>
      </c>
      <c r="N28" s="20">
        <f t="shared" si="2"/>
        <v>101.16234031308279</v>
      </c>
      <c r="O28" s="20">
        <f t="shared" si="3"/>
        <v>0.9002926885772401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55" t="s">
        <v>320</v>
      </c>
      <c r="C29" s="21">
        <v>17.004896759999998</v>
      </c>
      <c r="D29" s="24">
        <v>13.374090190000006</v>
      </c>
      <c r="E29" s="21">
        <v>-21.351535509116449</v>
      </c>
      <c r="F29" s="21">
        <v>1.070043506492484</v>
      </c>
      <c r="G29" s="21">
        <v>1.4239027800000001</v>
      </c>
      <c r="H29" s="24">
        <v>0.18739686999999999</v>
      </c>
      <c r="I29" s="21">
        <v>-86.839208924081177</v>
      </c>
      <c r="J29" s="21">
        <v>0.14893808795077002</v>
      </c>
      <c r="K29" s="16"/>
      <c r="L29" s="20">
        <f t="shared" si="0"/>
        <v>-21.351535509116449</v>
      </c>
      <c r="M29" s="20">
        <f t="shared" si="1"/>
        <v>1.070043506492484</v>
      </c>
      <c r="N29" s="20">
        <f t="shared" si="2"/>
        <v>-86.839208924081191</v>
      </c>
      <c r="O29" s="20">
        <f t="shared" si="3"/>
        <v>0.14893808795077002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55" t="s">
        <v>321</v>
      </c>
      <c r="C30" s="21">
        <v>2.0729145199999999</v>
      </c>
      <c r="D30" s="24">
        <v>12.555355780000003</v>
      </c>
      <c r="E30" s="21">
        <v>505.68613219999071</v>
      </c>
      <c r="F30" s="21">
        <v>1.0045376345777339</v>
      </c>
      <c r="G30" s="21">
        <v>0</v>
      </c>
      <c r="H30" s="24">
        <v>1.96373924</v>
      </c>
      <c r="I30" s="21" t="s">
        <v>120</v>
      </c>
      <c r="J30" s="21">
        <v>1.5607281361716356</v>
      </c>
      <c r="K30" s="16"/>
      <c r="L30" s="20">
        <f t="shared" si="0"/>
        <v>505.68613219999082</v>
      </c>
      <c r="M30" s="20">
        <f t="shared" si="1"/>
        <v>1.0045376345777339</v>
      </c>
      <c r="N30" s="20" t="e">
        <f t="shared" si="2"/>
        <v>#DIV/0!</v>
      </c>
      <c r="O30" s="20">
        <f t="shared" si="3"/>
        <v>1.5607281361716356</v>
      </c>
      <c r="P30" s="20" t="b">
        <f t="shared" si="4"/>
        <v>1</v>
      </c>
      <c r="Q30" s="20" t="b">
        <f t="shared" si="5"/>
        <v>1</v>
      </c>
      <c r="R30" s="20" t="e">
        <f t="shared" si="6"/>
        <v>#VALUE!</v>
      </c>
      <c r="S30" s="20" t="b">
        <f t="shared" si="7"/>
        <v>1</v>
      </c>
    </row>
    <row r="31" spans="1:19" x14ac:dyDescent="0.25">
      <c r="A31" s="14"/>
      <c r="B31" s="155" t="s">
        <v>322</v>
      </c>
      <c r="C31" s="21">
        <v>14.098514750000003</v>
      </c>
      <c r="D31" s="24">
        <v>12.107561090000001</v>
      </c>
      <c r="E31" s="21">
        <v>-14.121726261980905</v>
      </c>
      <c r="F31" s="21">
        <v>0.9687101656830952</v>
      </c>
      <c r="G31" s="21">
        <v>4.2857669199999995</v>
      </c>
      <c r="H31" s="24">
        <v>3.5650898600000005</v>
      </c>
      <c r="I31" s="21">
        <v>-16.81559154878164</v>
      </c>
      <c r="J31" s="21">
        <v>2.8334393585179862</v>
      </c>
      <c r="K31" s="16"/>
      <c r="L31" s="20">
        <f t="shared" si="0"/>
        <v>-14.121726261980907</v>
      </c>
      <c r="M31" s="20">
        <f t="shared" si="1"/>
        <v>0.9687101656830952</v>
      </c>
      <c r="N31" s="20">
        <f t="shared" si="2"/>
        <v>-16.815591548781637</v>
      </c>
      <c r="O31" s="20">
        <f t="shared" si="3"/>
        <v>2.8334393585179862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55" t="s">
        <v>323</v>
      </c>
      <c r="C32" s="21">
        <v>4.4008224599999997</v>
      </c>
      <c r="D32" s="24">
        <v>11.540298229999999</v>
      </c>
      <c r="E32" s="21">
        <v>162.23048838920894</v>
      </c>
      <c r="F32" s="21">
        <v>0.92332420438075435</v>
      </c>
      <c r="G32" s="21">
        <v>0.64907649000000001</v>
      </c>
      <c r="H32" s="24">
        <v>0.69461874000000001</v>
      </c>
      <c r="I32" s="21">
        <v>7.016468891054739</v>
      </c>
      <c r="J32" s="21">
        <v>0.5520646475598715</v>
      </c>
      <c r="K32" s="16"/>
      <c r="L32" s="20">
        <f t="shared" si="0"/>
        <v>162.23048838920897</v>
      </c>
      <c r="M32" s="20">
        <f t="shared" si="1"/>
        <v>0.92332420438075435</v>
      </c>
      <c r="N32" s="20">
        <f t="shared" si="2"/>
        <v>7.0164688910547364</v>
      </c>
      <c r="O32" s="20">
        <f t="shared" si="3"/>
        <v>0.5520646475598715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55" t="s">
        <v>324</v>
      </c>
      <c r="C33" s="21">
        <v>7.2500109999999971</v>
      </c>
      <c r="D33" s="24">
        <v>11.267225509999989</v>
      </c>
      <c r="E33" s="21">
        <v>55.409771240346984</v>
      </c>
      <c r="F33" s="21">
        <v>0.90147601234039154</v>
      </c>
      <c r="G33" s="21">
        <v>1.5160019299999996</v>
      </c>
      <c r="H33" s="24">
        <v>1.5782854799999997</v>
      </c>
      <c r="I33" s="21">
        <v>4.1084083580289477</v>
      </c>
      <c r="J33" s="21">
        <v>1.2543796576306916</v>
      </c>
      <c r="K33" s="16"/>
      <c r="L33" s="20">
        <f t="shared" si="0"/>
        <v>55.409771240346991</v>
      </c>
      <c r="M33" s="20">
        <f t="shared" si="1"/>
        <v>0.90147601234039154</v>
      </c>
      <c r="N33" s="20">
        <f t="shared" si="2"/>
        <v>4.1084083580289432</v>
      </c>
      <c r="O33" s="20">
        <f t="shared" si="3"/>
        <v>1.2543796576306916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55" t="s">
        <v>325</v>
      </c>
      <c r="C34" s="21">
        <v>6.8780398499999986</v>
      </c>
      <c r="D34" s="24">
        <v>10.803194869999999</v>
      </c>
      <c r="E34" s="21">
        <v>57.067930771003027</v>
      </c>
      <c r="F34" s="21">
        <v>0.86434952626982464</v>
      </c>
      <c r="G34" s="21">
        <v>0.92423047000000003</v>
      </c>
      <c r="H34" s="24">
        <v>2.922394E-2</v>
      </c>
      <c r="I34" s="21">
        <v>-96.838024610896028</v>
      </c>
      <c r="J34" s="21">
        <v>2.322641646036044E-2</v>
      </c>
      <c r="K34" s="16"/>
      <c r="L34" s="20">
        <f t="shared" si="0"/>
        <v>57.067930771003027</v>
      </c>
      <c r="M34" s="20">
        <f t="shared" si="1"/>
        <v>0.86434952626982464</v>
      </c>
      <c r="N34" s="20">
        <f t="shared" si="2"/>
        <v>-96.838024610896028</v>
      </c>
      <c r="O34" s="20">
        <f t="shared" si="3"/>
        <v>2.322641646036044E-2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55" t="s">
        <v>326</v>
      </c>
      <c r="C35" s="21">
        <v>12.121167629999983</v>
      </c>
      <c r="D35" s="24">
        <v>10.501062330000005</v>
      </c>
      <c r="E35" s="21">
        <v>-13.36591778493521</v>
      </c>
      <c r="F35" s="21">
        <v>0.8401762959465533</v>
      </c>
      <c r="G35" s="21">
        <v>0.60150730999999991</v>
      </c>
      <c r="H35" s="24">
        <v>1.2827626599999999</v>
      </c>
      <c r="I35" s="21">
        <v>113.25803338948619</v>
      </c>
      <c r="J35" s="21">
        <v>1.0195059174416503</v>
      </c>
      <c r="K35" s="16"/>
      <c r="L35" s="20">
        <f t="shared" si="0"/>
        <v>-13.36591778493521</v>
      </c>
      <c r="M35" s="20">
        <f t="shared" si="1"/>
        <v>0.8401762959465533</v>
      </c>
      <c r="N35" s="20">
        <f t="shared" si="2"/>
        <v>113.25803338948619</v>
      </c>
      <c r="O35" s="20">
        <f t="shared" si="3"/>
        <v>1.0195059174416503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55" t="s">
        <v>327</v>
      </c>
      <c r="C36" s="21">
        <v>0.23787151000000001</v>
      </c>
      <c r="D36" s="24">
        <v>10.448313389999999</v>
      </c>
      <c r="E36" s="21">
        <v>4292.4189954484245</v>
      </c>
      <c r="F36" s="21">
        <v>0.83595592208040648</v>
      </c>
      <c r="G36" s="21">
        <v>0.23787151000000001</v>
      </c>
      <c r="H36" s="24">
        <v>0</v>
      </c>
      <c r="I36" s="21" t="s">
        <v>120</v>
      </c>
      <c r="J36" s="21">
        <v>0</v>
      </c>
      <c r="K36" s="16"/>
      <c r="L36" s="20">
        <f t="shared" si="0"/>
        <v>4292.4189954484245</v>
      </c>
      <c r="M36" s="20">
        <f t="shared" si="1"/>
        <v>0.83595592208040648</v>
      </c>
      <c r="N36" s="20">
        <f t="shared" si="2"/>
        <v>-100</v>
      </c>
      <c r="O36" s="20">
        <f t="shared" si="3"/>
        <v>0</v>
      </c>
      <c r="P36" s="20" t="b">
        <f t="shared" si="4"/>
        <v>1</v>
      </c>
      <c r="Q36" s="20" t="b">
        <f t="shared" si="5"/>
        <v>1</v>
      </c>
      <c r="R36" s="20" t="e">
        <f t="shared" si="6"/>
        <v>#VALUE!</v>
      </c>
      <c r="S36" s="20" t="b">
        <f t="shared" si="7"/>
        <v>1</v>
      </c>
    </row>
    <row r="37" spans="1:19" x14ac:dyDescent="0.25">
      <c r="A37" s="14"/>
      <c r="B37" s="155" t="s">
        <v>328</v>
      </c>
      <c r="C37" s="21">
        <v>1.09895422</v>
      </c>
      <c r="D37" s="24">
        <v>10.19437909</v>
      </c>
      <c r="E37" s="21">
        <v>827.64365471020267</v>
      </c>
      <c r="F37" s="21">
        <v>0.8156389700537271</v>
      </c>
      <c r="G37" s="21">
        <v>0</v>
      </c>
      <c r="H37" s="24">
        <v>0</v>
      </c>
      <c r="I37" s="21" t="s">
        <v>120</v>
      </c>
      <c r="J37" s="21">
        <v>0</v>
      </c>
      <c r="K37" s="16"/>
      <c r="L37" s="20">
        <f t="shared" si="0"/>
        <v>827.64365471020267</v>
      </c>
      <c r="M37" s="20">
        <f t="shared" si="1"/>
        <v>0.8156389700537271</v>
      </c>
      <c r="N37" s="20" t="e">
        <f t="shared" si="2"/>
        <v>#DIV/0!</v>
      </c>
      <c r="O37" s="20">
        <f t="shared" si="3"/>
        <v>0</v>
      </c>
      <c r="P37" s="20" t="b">
        <f t="shared" si="4"/>
        <v>1</v>
      </c>
      <c r="Q37" s="20" t="b">
        <f t="shared" si="5"/>
        <v>1</v>
      </c>
      <c r="R37" s="20" t="e">
        <f t="shared" si="6"/>
        <v>#VALUE!</v>
      </c>
      <c r="S37" s="20" t="b">
        <f t="shared" si="7"/>
        <v>1</v>
      </c>
    </row>
    <row r="38" spans="1:19" x14ac:dyDescent="0.25">
      <c r="A38" s="14"/>
      <c r="B38" s="155" t="s">
        <v>329</v>
      </c>
      <c r="C38" s="21">
        <v>4.7000603300000012</v>
      </c>
      <c r="D38" s="24">
        <v>9.2859583099999981</v>
      </c>
      <c r="E38" s="21">
        <v>97.57104500826685</v>
      </c>
      <c r="F38" s="21">
        <v>0.74295740869199389</v>
      </c>
      <c r="G38" s="21">
        <v>8.5238519999999998E-2</v>
      </c>
      <c r="H38" s="24">
        <v>0.57730392000000008</v>
      </c>
      <c r="I38" s="21">
        <v>577.28055343992378</v>
      </c>
      <c r="J38" s="21">
        <v>0.45882592388701215</v>
      </c>
      <c r="K38" s="16"/>
      <c r="L38" s="20">
        <f t="shared" si="0"/>
        <v>97.57104500826685</v>
      </c>
      <c r="M38" s="20">
        <f t="shared" si="1"/>
        <v>0.74295740869199389</v>
      </c>
      <c r="N38" s="20">
        <f t="shared" si="2"/>
        <v>577.28055343992378</v>
      </c>
      <c r="O38" s="20">
        <f t="shared" si="3"/>
        <v>0.45882592388701215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55" t="s">
        <v>321</v>
      </c>
      <c r="C39" s="21">
        <v>3.5658832200000004</v>
      </c>
      <c r="D39" s="24">
        <v>8.8764465000000001</v>
      </c>
      <c r="E39" s="21">
        <v>148.92701057103039</v>
      </c>
      <c r="F39" s="21">
        <v>0.71019290307723981</v>
      </c>
      <c r="G39" s="21">
        <v>5.4576680000000002E-2</v>
      </c>
      <c r="H39" s="24">
        <v>0.71790409999999993</v>
      </c>
      <c r="I39" s="21">
        <v>1215.4044914421322</v>
      </c>
      <c r="J39" s="21">
        <v>0.57057123732119097</v>
      </c>
      <c r="K39" s="16"/>
      <c r="L39" s="20">
        <f t="shared" si="0"/>
        <v>148.92701057103042</v>
      </c>
      <c r="M39" s="20">
        <f t="shared" si="1"/>
        <v>0.71019290307723981</v>
      </c>
      <c r="N39" s="20">
        <f t="shared" si="2"/>
        <v>1215.4044914421322</v>
      </c>
      <c r="O39" s="20">
        <f t="shared" si="3"/>
        <v>0.57057123732119097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4" t="s">
        <v>2</v>
      </c>
      <c r="C40" s="21">
        <v>508.38472299996022</v>
      </c>
      <c r="D40" s="24">
        <v>574.08187534999934</v>
      </c>
      <c r="E40" s="21">
        <v>12.922723555177384</v>
      </c>
      <c r="F40" s="21">
        <v>45.931541823503601</v>
      </c>
      <c r="G40" s="21">
        <v>43.21352843000092</v>
      </c>
      <c r="H40" s="24">
        <v>50.550955290000445</v>
      </c>
      <c r="I40" s="21">
        <v>16.979467140446538</v>
      </c>
      <c r="J40" s="21">
        <v>40.176565515622158</v>
      </c>
      <c r="K40" s="16"/>
      <c r="L40" s="20">
        <f t="shared" si="0"/>
        <v>12.922723555177376</v>
      </c>
      <c r="M40" s="20">
        <f t="shared" si="1"/>
        <v>45.931541823503601</v>
      </c>
      <c r="N40" s="20">
        <f t="shared" si="2"/>
        <v>16.979467140446527</v>
      </c>
      <c r="O40" s="20">
        <f t="shared" si="3"/>
        <v>40.176565515622158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9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9" x14ac:dyDescent="0.25">
      <c r="B43" s="20"/>
      <c r="C43" s="20"/>
      <c r="D43" s="75"/>
      <c r="E43" s="20"/>
    </row>
    <row r="44" spans="1:19" x14ac:dyDescent="0.25">
      <c r="B44" s="20"/>
      <c r="C44" s="20"/>
      <c r="D44" s="75"/>
      <c r="E44" s="20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16</oddFooter>
  </headerFooter>
  <ignoredErrors>
    <ignoredError sqref="N23:R32 N33:R33 N34:R37" evalError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1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5" width="9.28515625" style="7" customWidth="1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116">
        <v>100</v>
      </c>
      <c r="G13" s="116">
        <v>1818.2283710599995</v>
      </c>
      <c r="H13" s="116">
        <v>2186.4439636799971</v>
      </c>
      <c r="I13" s="29">
        <v>20.251339077133281</v>
      </c>
      <c r="J13" s="116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301</v>
      </c>
      <c r="C14" s="21">
        <v>3670.9389988200664</v>
      </c>
      <c r="D14" s="24">
        <v>4044.1289574600896</v>
      </c>
      <c r="E14" s="21">
        <v>10.166062654813279</v>
      </c>
      <c r="F14" s="21">
        <v>16.058027393212619</v>
      </c>
      <c r="G14" s="21">
        <v>268.68160536000227</v>
      </c>
      <c r="H14" s="24">
        <v>276.94149702999806</v>
      </c>
      <c r="I14" s="21">
        <v>3.0742304293323253</v>
      </c>
      <c r="J14" s="21">
        <v>12.666297496318116</v>
      </c>
      <c r="K14" s="16"/>
      <c r="L14" s="20">
        <f t="shared" ref="L14:L50" si="0">+((D14-C14)/C14)*100</f>
        <v>10.166062654813276</v>
      </c>
      <c r="M14" s="20">
        <f t="shared" ref="M14:M50" si="1">+D14/$D$13*100</f>
        <v>16.058027393212619</v>
      </c>
      <c r="N14" s="20">
        <f t="shared" ref="N14:N50" si="2">+((H14-G14)/G14)*100</f>
        <v>3.0742304293323306</v>
      </c>
      <c r="O14" s="20">
        <f t="shared" ref="O14:O50" si="3">+H14/$H$13*100</f>
        <v>12.666297496318116</v>
      </c>
      <c r="P14" s="20" t="b">
        <f t="shared" ref="P14:P50" si="4">+ROUND(E14,4)=ROUND(L14,4)</f>
        <v>1</v>
      </c>
      <c r="Q14" s="20" t="b">
        <f t="shared" ref="Q14:Q50" si="5">+ROUND(F14,4)=ROUND(M14,4)</f>
        <v>1</v>
      </c>
      <c r="R14" s="20" t="b">
        <f t="shared" ref="R14:R50" si="6">+ROUND(I14,4)=ROUND(N14,4)</f>
        <v>1</v>
      </c>
      <c r="S14" s="20" t="b">
        <f t="shared" ref="S14:S50" si="7">+ROUND(J14,4)=ROUND(O14,4)</f>
        <v>1</v>
      </c>
    </row>
    <row r="15" spans="1:19" x14ac:dyDescent="0.25">
      <c r="A15" s="14"/>
      <c r="B15" s="114" t="s">
        <v>192</v>
      </c>
      <c r="C15" s="21">
        <v>2068.8625604599806</v>
      </c>
      <c r="D15" s="24">
        <v>2770.7847108399646</v>
      </c>
      <c r="E15" s="21">
        <v>33.927925604875476</v>
      </c>
      <c r="F15" s="21">
        <v>11.001957963107794</v>
      </c>
      <c r="G15" s="21">
        <v>191.64959506999861</v>
      </c>
      <c r="H15" s="24">
        <v>246.56149827999843</v>
      </c>
      <c r="I15" s="21">
        <v>28.652240663458571</v>
      </c>
      <c r="J15" s="21">
        <v>11.276826773324276</v>
      </c>
      <c r="K15" s="16"/>
      <c r="L15" s="20">
        <f t="shared" si="0"/>
        <v>33.927925604875469</v>
      </c>
      <c r="M15" s="20">
        <f t="shared" si="1"/>
        <v>11.001957963107794</v>
      </c>
      <c r="N15" s="20">
        <f t="shared" si="2"/>
        <v>28.65224066345856</v>
      </c>
      <c r="O15" s="20">
        <f t="shared" si="3"/>
        <v>11.276826773324276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193</v>
      </c>
      <c r="C16" s="21">
        <v>2567.1486721000074</v>
      </c>
      <c r="D16" s="24">
        <v>2526.1079881099954</v>
      </c>
      <c r="E16" s="21">
        <v>-1.5986874634899673</v>
      </c>
      <c r="F16" s="21">
        <v>10.030419825375668</v>
      </c>
      <c r="G16" s="21">
        <v>251.95227125000034</v>
      </c>
      <c r="H16" s="24">
        <v>306.1399084900001</v>
      </c>
      <c r="I16" s="21">
        <v>21.507104092041285</v>
      </c>
      <c r="J16" s="21">
        <v>14.001726711291376</v>
      </c>
      <c r="K16" s="16"/>
      <c r="L16" s="20">
        <f t="shared" si="0"/>
        <v>-1.5986874634899673</v>
      </c>
      <c r="M16" s="20">
        <f t="shared" si="1"/>
        <v>10.030419825375668</v>
      </c>
      <c r="N16" s="20">
        <f t="shared" si="2"/>
        <v>21.507104092041278</v>
      </c>
      <c r="O16" s="20">
        <f t="shared" si="3"/>
        <v>14.001726711291376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194</v>
      </c>
      <c r="C17" s="21">
        <v>2065.4637241099999</v>
      </c>
      <c r="D17" s="24">
        <v>2412.0451388499846</v>
      </c>
      <c r="E17" s="21">
        <v>16.779835476864903</v>
      </c>
      <c r="F17" s="21">
        <v>9.5775103417187779</v>
      </c>
      <c r="G17" s="21">
        <v>163.07024720999968</v>
      </c>
      <c r="H17" s="24">
        <v>172.4166958699999</v>
      </c>
      <c r="I17" s="21">
        <v>5.7315474894472862</v>
      </c>
      <c r="J17" s="21">
        <v>7.8857129994681365</v>
      </c>
      <c r="K17" s="16"/>
      <c r="L17" s="20">
        <f t="shared" si="0"/>
        <v>16.779835476864896</v>
      </c>
      <c r="M17" s="20">
        <f t="shared" si="1"/>
        <v>9.5775103417187779</v>
      </c>
      <c r="N17" s="20">
        <f t="shared" si="2"/>
        <v>5.7315474894472862</v>
      </c>
      <c r="O17" s="20">
        <f t="shared" si="3"/>
        <v>7.8857129994681365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89</v>
      </c>
      <c r="C18" s="21">
        <v>2057.3548497899974</v>
      </c>
      <c r="D18" s="24">
        <v>2257.4906293900031</v>
      </c>
      <c r="E18" s="21">
        <v>9.7278201483051987</v>
      </c>
      <c r="F18" s="21">
        <v>8.9638205774310329</v>
      </c>
      <c r="G18" s="21">
        <v>166.03393924999989</v>
      </c>
      <c r="H18" s="24">
        <v>177.17446861000042</v>
      </c>
      <c r="I18" s="21">
        <v>6.7097904261766983</v>
      </c>
      <c r="J18" s="21">
        <v>8.1033162318872609</v>
      </c>
      <c r="K18" s="16"/>
      <c r="L18" s="20">
        <f t="shared" si="0"/>
        <v>9.7278201483052058</v>
      </c>
      <c r="M18" s="20">
        <f t="shared" si="1"/>
        <v>8.9638205774310329</v>
      </c>
      <c r="N18" s="20">
        <f t="shared" si="2"/>
        <v>6.7097904261766983</v>
      </c>
      <c r="O18" s="20">
        <f t="shared" si="3"/>
        <v>8.1033162318872609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195</v>
      </c>
      <c r="C19" s="21">
        <v>1633.8027636300312</v>
      </c>
      <c r="D19" s="24">
        <v>1711.9998753999992</v>
      </c>
      <c r="E19" s="21">
        <v>4.7862026868058072</v>
      </c>
      <c r="F19" s="21">
        <v>6.7978398279405203</v>
      </c>
      <c r="G19" s="21">
        <v>132.50531227999949</v>
      </c>
      <c r="H19" s="24">
        <v>143.32050487999985</v>
      </c>
      <c r="I19" s="21">
        <v>8.1620822696878434</v>
      </c>
      <c r="J19" s="21">
        <v>6.5549589772599308</v>
      </c>
      <c r="K19" s="16"/>
      <c r="L19" s="20">
        <f t="shared" si="0"/>
        <v>4.7862026868057983</v>
      </c>
      <c r="M19" s="20">
        <f t="shared" si="1"/>
        <v>6.7978398279405203</v>
      </c>
      <c r="N19" s="20">
        <f t="shared" si="2"/>
        <v>8.1620822696878523</v>
      </c>
      <c r="O19" s="20">
        <f t="shared" si="3"/>
        <v>6.5549589772599308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196</v>
      </c>
      <c r="C20" s="21">
        <v>1031.0150400200014</v>
      </c>
      <c r="D20" s="24">
        <v>1157.1733346400099</v>
      </c>
      <c r="E20" s="21">
        <v>12.236319522318606</v>
      </c>
      <c r="F20" s="21">
        <v>4.5947894594377185</v>
      </c>
      <c r="G20" s="21">
        <v>87.330341629999836</v>
      </c>
      <c r="H20" s="24">
        <v>90.378920620000187</v>
      </c>
      <c r="I20" s="21">
        <v>3.4908588848953981</v>
      </c>
      <c r="J20" s="21">
        <v>4.1336033358880915</v>
      </c>
      <c r="K20" s="16"/>
      <c r="L20" s="20">
        <f t="shared" si="0"/>
        <v>12.236319522318615</v>
      </c>
      <c r="M20" s="20">
        <f t="shared" si="1"/>
        <v>4.5947894594377185</v>
      </c>
      <c r="N20" s="20">
        <f t="shared" si="2"/>
        <v>3.4908588848953945</v>
      </c>
      <c r="O20" s="20">
        <f t="shared" si="3"/>
        <v>4.1336033358880915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197</v>
      </c>
      <c r="C21" s="21">
        <v>679.9399312400011</v>
      </c>
      <c r="D21" s="24">
        <v>917.66811230000326</v>
      </c>
      <c r="E21" s="21">
        <v>34.963115142606661</v>
      </c>
      <c r="F21" s="21">
        <v>3.6437858041119568</v>
      </c>
      <c r="G21" s="21">
        <v>45.576237389999918</v>
      </c>
      <c r="H21" s="24">
        <v>60.459476509999895</v>
      </c>
      <c r="I21" s="21">
        <v>32.655699487965137</v>
      </c>
      <c r="J21" s="21">
        <v>2.7651967081855022</v>
      </c>
      <c r="K21" s="16"/>
      <c r="L21" s="20">
        <f t="shared" si="0"/>
        <v>34.963115142606668</v>
      </c>
      <c r="M21" s="20">
        <f t="shared" si="1"/>
        <v>3.6437858041119568</v>
      </c>
      <c r="N21" s="20">
        <f t="shared" si="2"/>
        <v>32.655699487965137</v>
      </c>
      <c r="O21" s="20">
        <f t="shared" si="3"/>
        <v>2.7651967081855022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4" t="s">
        <v>199</v>
      </c>
      <c r="C22" s="21">
        <v>824.80845675000012</v>
      </c>
      <c r="D22" s="24">
        <v>917.66182712998534</v>
      </c>
      <c r="E22" s="21">
        <v>11.25756769588131</v>
      </c>
      <c r="F22" s="21">
        <v>3.6437608475803089</v>
      </c>
      <c r="G22" s="21">
        <v>63.985514690000066</v>
      </c>
      <c r="H22" s="24">
        <v>76.379188480000025</v>
      </c>
      <c r="I22" s="21">
        <v>19.369499253144085</v>
      </c>
      <c r="J22" s="21">
        <v>3.4933064715478213</v>
      </c>
      <c r="K22" s="16"/>
      <c r="L22" s="20">
        <f t="shared" si="0"/>
        <v>11.257567695881315</v>
      </c>
      <c r="M22" s="20">
        <f t="shared" si="1"/>
        <v>3.6437608475803089</v>
      </c>
      <c r="N22" s="20">
        <f t="shared" si="2"/>
        <v>19.369499253144077</v>
      </c>
      <c r="O22" s="20">
        <f t="shared" si="3"/>
        <v>3.4933064715478213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198</v>
      </c>
      <c r="C23" s="21">
        <v>671.23732021000228</v>
      </c>
      <c r="D23" s="24">
        <v>915.93304893999891</v>
      </c>
      <c r="E23" s="21">
        <v>36.454428465545007</v>
      </c>
      <c r="F23" s="21">
        <v>3.6368963860797967</v>
      </c>
      <c r="G23" s="21">
        <v>32.382179790000045</v>
      </c>
      <c r="H23" s="24">
        <v>146.55131025999975</v>
      </c>
      <c r="I23" s="21">
        <v>352.56777403618867</v>
      </c>
      <c r="J23" s="21">
        <v>6.7027242725827607</v>
      </c>
      <c r="K23" s="16"/>
      <c r="L23" s="20">
        <f t="shared" si="0"/>
        <v>36.454428465545021</v>
      </c>
      <c r="M23" s="20">
        <f t="shared" si="1"/>
        <v>3.6368963860797967</v>
      </c>
      <c r="N23" s="20">
        <f t="shared" si="2"/>
        <v>352.56777403618867</v>
      </c>
      <c r="O23" s="20">
        <f t="shared" si="3"/>
        <v>6.7027242725827607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200</v>
      </c>
      <c r="C24" s="21">
        <v>751.00242620000529</v>
      </c>
      <c r="D24" s="24">
        <v>811.28076556000121</v>
      </c>
      <c r="E24" s="21">
        <v>8.0263841043760831</v>
      </c>
      <c r="F24" s="21">
        <v>3.2213534469313641</v>
      </c>
      <c r="G24" s="21">
        <v>66.105857750000055</v>
      </c>
      <c r="H24" s="24">
        <v>67.425364060000163</v>
      </c>
      <c r="I24" s="21">
        <v>1.9960505088523872</v>
      </c>
      <c r="J24" s="21">
        <v>3.0837910863499443</v>
      </c>
      <c r="K24" s="16"/>
      <c r="L24" s="20">
        <f t="shared" si="0"/>
        <v>8.0263841043760795</v>
      </c>
      <c r="M24" s="20">
        <f t="shared" si="1"/>
        <v>3.2213534469313641</v>
      </c>
      <c r="N24" s="20">
        <f t="shared" si="2"/>
        <v>1.9960505088523821</v>
      </c>
      <c r="O24" s="20">
        <f t="shared" si="3"/>
        <v>3.0837910863499443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302</v>
      </c>
      <c r="C25" s="21">
        <v>665.89417596999976</v>
      </c>
      <c r="D25" s="24">
        <v>730.07971972000121</v>
      </c>
      <c r="E25" s="21">
        <v>9.6390006199563505</v>
      </c>
      <c r="F25" s="21">
        <v>2.8989283630202993</v>
      </c>
      <c r="G25" s="21">
        <v>46.547164480000042</v>
      </c>
      <c r="H25" s="24">
        <v>48.898080649999997</v>
      </c>
      <c r="I25" s="21">
        <v>5.0506109153223955</v>
      </c>
      <c r="J25" s="21">
        <v>2.236420482860205</v>
      </c>
      <c r="K25" s="16"/>
      <c r="L25" s="20">
        <f t="shared" si="0"/>
        <v>9.6390006199563416</v>
      </c>
      <c r="M25" s="20">
        <f t="shared" si="1"/>
        <v>2.8989283630202993</v>
      </c>
      <c r="N25" s="20">
        <f t="shared" si="2"/>
        <v>5.0506109153224044</v>
      </c>
      <c r="O25" s="20">
        <f t="shared" si="3"/>
        <v>2.236420482860205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201</v>
      </c>
      <c r="C26" s="21">
        <v>612.1594039999984</v>
      </c>
      <c r="D26" s="24">
        <v>670.0442183900044</v>
      </c>
      <c r="E26" s="21">
        <v>9.4558400984731339</v>
      </c>
      <c r="F26" s="21">
        <v>2.6605453304654199</v>
      </c>
      <c r="G26" s="21">
        <v>49.681483979999854</v>
      </c>
      <c r="H26" s="24">
        <v>54.695108539999978</v>
      </c>
      <c r="I26" s="21">
        <v>10.091535434043086</v>
      </c>
      <c r="J26" s="21">
        <v>2.5015554685400128</v>
      </c>
      <c r="K26" s="16"/>
      <c r="L26" s="20">
        <f t="shared" si="0"/>
        <v>9.4558400984731339</v>
      </c>
      <c r="M26" s="20">
        <f t="shared" si="1"/>
        <v>2.6605453304654199</v>
      </c>
      <c r="N26" s="20">
        <f t="shared" si="2"/>
        <v>10.091535434043086</v>
      </c>
      <c r="O26" s="20">
        <f t="shared" si="3"/>
        <v>2.5015554685400128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202</v>
      </c>
      <c r="C27" s="21">
        <v>410.99232045000139</v>
      </c>
      <c r="D27" s="24">
        <v>499.67183943001396</v>
      </c>
      <c r="E27" s="21">
        <v>21.576928464968901</v>
      </c>
      <c r="F27" s="21">
        <v>1.984047533989471</v>
      </c>
      <c r="G27" s="21">
        <v>41.693987599999971</v>
      </c>
      <c r="H27" s="24">
        <v>48.357094759999882</v>
      </c>
      <c r="I27" s="21">
        <v>15.980978418096692</v>
      </c>
      <c r="J27" s="21">
        <v>2.2116777545311614</v>
      </c>
      <c r="K27" s="16"/>
      <c r="L27" s="20">
        <f t="shared" si="0"/>
        <v>21.576928464968905</v>
      </c>
      <c r="M27" s="20">
        <f t="shared" si="1"/>
        <v>1.984047533989471</v>
      </c>
      <c r="N27" s="20">
        <f t="shared" si="2"/>
        <v>15.980978418096701</v>
      </c>
      <c r="O27" s="20">
        <f t="shared" si="3"/>
        <v>2.2116777545311614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204</v>
      </c>
      <c r="C28" s="21">
        <v>386.76477146999912</v>
      </c>
      <c r="D28" s="24">
        <v>494.61003657000532</v>
      </c>
      <c r="E28" s="21">
        <v>27.883942141398379</v>
      </c>
      <c r="F28" s="21">
        <v>1.9639486276884932</v>
      </c>
      <c r="G28" s="21">
        <v>29.305604280000008</v>
      </c>
      <c r="H28" s="24">
        <v>39.132310320000052</v>
      </c>
      <c r="I28" s="21">
        <v>33.531832157804729</v>
      </c>
      <c r="J28" s="21">
        <v>1.7897696428559084</v>
      </c>
      <c r="K28" s="16"/>
      <c r="L28" s="20">
        <f t="shared" si="0"/>
        <v>27.883942141398379</v>
      </c>
      <c r="M28" s="20">
        <f t="shared" si="1"/>
        <v>1.9639486276884932</v>
      </c>
      <c r="N28" s="20">
        <f t="shared" si="2"/>
        <v>33.531832157804736</v>
      </c>
      <c r="O28" s="20">
        <f t="shared" si="3"/>
        <v>1.7897696428559084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203</v>
      </c>
      <c r="C29" s="21">
        <v>450.88307569000233</v>
      </c>
      <c r="D29" s="24">
        <v>469.4448790900073</v>
      </c>
      <c r="E29" s="21">
        <v>4.1167664968571271</v>
      </c>
      <c r="F29" s="21">
        <v>1.8640253086205192</v>
      </c>
      <c r="G29" s="21">
        <v>47.203083609999844</v>
      </c>
      <c r="H29" s="24">
        <v>40.990440270000164</v>
      </c>
      <c r="I29" s="21">
        <v>-13.161520106037205</v>
      </c>
      <c r="J29" s="21">
        <v>1.8747537531677363</v>
      </c>
      <c r="K29" s="16"/>
      <c r="L29" s="20">
        <f t="shared" si="0"/>
        <v>4.1167664968571263</v>
      </c>
      <c r="M29" s="20">
        <f t="shared" si="1"/>
        <v>1.8640253086205192</v>
      </c>
      <c r="N29" s="20">
        <f t="shared" si="2"/>
        <v>-13.1615201060372</v>
      </c>
      <c r="O29" s="20">
        <f t="shared" si="3"/>
        <v>1.8747537531677363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205</v>
      </c>
      <c r="C30" s="21">
        <v>316.26232268000149</v>
      </c>
      <c r="D30" s="24">
        <v>360.96937371000024</v>
      </c>
      <c r="E30" s="21">
        <v>14.136066114721469</v>
      </c>
      <c r="F30" s="21">
        <v>1.4333014975829168</v>
      </c>
      <c r="G30" s="21">
        <v>28.87585907000004</v>
      </c>
      <c r="H30" s="24">
        <v>34.264023800000004</v>
      </c>
      <c r="I30" s="21">
        <v>18.659755600476259</v>
      </c>
      <c r="J30" s="21">
        <v>1.567111911815491</v>
      </c>
      <c r="K30" s="16"/>
      <c r="L30" s="20">
        <f t="shared" si="0"/>
        <v>14.136066114721466</v>
      </c>
      <c r="M30" s="20">
        <f t="shared" si="1"/>
        <v>1.4333014975829168</v>
      </c>
      <c r="N30" s="20">
        <f t="shared" si="2"/>
        <v>18.659755600476259</v>
      </c>
      <c r="O30" s="20">
        <f t="shared" si="3"/>
        <v>1.567111911815491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207</v>
      </c>
      <c r="C31" s="21">
        <v>253.56673248999937</v>
      </c>
      <c r="D31" s="24">
        <v>256.40727733000062</v>
      </c>
      <c r="E31" s="21">
        <v>1.1202356129715429</v>
      </c>
      <c r="F31" s="21">
        <v>1.0181166640566623</v>
      </c>
      <c r="G31" s="21">
        <v>23.73123875000006</v>
      </c>
      <c r="H31" s="24">
        <v>24.684026819999968</v>
      </c>
      <c r="I31" s="21">
        <v>4.0149108103339382</v>
      </c>
      <c r="J31" s="21">
        <v>1.1289576696241672</v>
      </c>
      <c r="K31" s="16"/>
      <c r="L31" s="20">
        <f t="shared" si="0"/>
        <v>1.1202356129715432</v>
      </c>
      <c r="M31" s="20">
        <f t="shared" si="1"/>
        <v>1.0181166640566623</v>
      </c>
      <c r="N31" s="20">
        <f t="shared" si="2"/>
        <v>4.0149108103339346</v>
      </c>
      <c r="O31" s="20">
        <f t="shared" si="3"/>
        <v>1.1289576696241672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206</v>
      </c>
      <c r="C32" s="21">
        <v>206.93860298000004</v>
      </c>
      <c r="D32" s="24">
        <v>241.728037139999</v>
      </c>
      <c r="E32" s="21">
        <v>16.811476282828309</v>
      </c>
      <c r="F32" s="21">
        <v>0.95982978854845979</v>
      </c>
      <c r="G32" s="21">
        <v>15.901808949999984</v>
      </c>
      <c r="H32" s="24">
        <v>19.464313800000003</v>
      </c>
      <c r="I32" s="21">
        <v>22.403142065167515</v>
      </c>
      <c r="J32" s="21">
        <v>0.89022696777646559</v>
      </c>
      <c r="K32" s="16"/>
      <c r="L32" s="20">
        <f t="shared" si="0"/>
        <v>16.811476282828316</v>
      </c>
      <c r="M32" s="20">
        <f t="shared" si="1"/>
        <v>0.95982978854845979</v>
      </c>
      <c r="N32" s="20">
        <f t="shared" si="2"/>
        <v>22.403142065167518</v>
      </c>
      <c r="O32" s="20">
        <f t="shared" si="3"/>
        <v>0.89022696777646559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208</v>
      </c>
      <c r="C33" s="21">
        <v>197.65674456000096</v>
      </c>
      <c r="D33" s="24">
        <v>224.98541431000007</v>
      </c>
      <c r="E33" s="21">
        <v>13.82632796610852</v>
      </c>
      <c r="F33" s="21">
        <v>0.89334983727430373</v>
      </c>
      <c r="G33" s="21">
        <v>15.574342579999982</v>
      </c>
      <c r="H33" s="24">
        <v>22.749872229999994</v>
      </c>
      <c r="I33" s="21">
        <v>46.072761101419289</v>
      </c>
      <c r="J33" s="21">
        <v>1.0404964685996232</v>
      </c>
      <c r="K33" s="16"/>
      <c r="L33" s="20">
        <f t="shared" si="0"/>
        <v>13.826327966108529</v>
      </c>
      <c r="M33" s="20">
        <f t="shared" si="1"/>
        <v>0.89334983727430373</v>
      </c>
      <c r="N33" s="20">
        <f t="shared" si="2"/>
        <v>46.072761101419282</v>
      </c>
      <c r="O33" s="20">
        <f t="shared" si="3"/>
        <v>1.0404964685996232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73</v>
      </c>
      <c r="C34" s="21">
        <v>174.51912763999974</v>
      </c>
      <c r="D34" s="24">
        <v>222.60580763000041</v>
      </c>
      <c r="E34" s="21">
        <v>27.553816386931796</v>
      </c>
      <c r="F34" s="21">
        <v>0.88390113035757256</v>
      </c>
      <c r="G34" s="21">
        <v>11.804743099999987</v>
      </c>
      <c r="H34" s="24">
        <v>22.551236179999993</v>
      </c>
      <c r="I34" s="21">
        <v>91.035382887748042</v>
      </c>
      <c r="J34" s="21">
        <v>1.0314115776397066</v>
      </c>
      <c r="K34" s="16"/>
      <c r="L34" s="20">
        <f t="shared" si="0"/>
        <v>27.5538163869318</v>
      </c>
      <c r="M34" s="20">
        <f t="shared" si="1"/>
        <v>0.88390113035757256</v>
      </c>
      <c r="N34" s="20">
        <f t="shared" si="2"/>
        <v>91.035382887748042</v>
      </c>
      <c r="O34" s="20">
        <f t="shared" si="3"/>
        <v>1.0314115776397066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210</v>
      </c>
      <c r="C35" s="21">
        <v>102.2690658299999</v>
      </c>
      <c r="D35" s="24">
        <v>109.89949537000027</v>
      </c>
      <c r="E35" s="21">
        <v>7.4611315533910316</v>
      </c>
      <c r="F35" s="21">
        <v>0.43637804969010396</v>
      </c>
      <c r="G35" s="21">
        <v>7.1854003700000089</v>
      </c>
      <c r="H35" s="24">
        <v>9.8792235899999934</v>
      </c>
      <c r="I35" s="21">
        <v>37.490231320262282</v>
      </c>
      <c r="J35" s="21">
        <v>0.45183977975691186</v>
      </c>
      <c r="K35" s="16"/>
      <c r="L35" s="20">
        <f t="shared" si="0"/>
        <v>7.4611315533910272</v>
      </c>
      <c r="M35" s="20">
        <f t="shared" si="1"/>
        <v>0.43637804969010396</v>
      </c>
      <c r="N35" s="20">
        <f t="shared" si="2"/>
        <v>37.490231320262275</v>
      </c>
      <c r="O35" s="20">
        <f t="shared" si="3"/>
        <v>0.45183977975691186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4" t="s">
        <v>209</v>
      </c>
      <c r="C36" s="21">
        <v>81.325932870000173</v>
      </c>
      <c r="D36" s="24">
        <v>98.750717169999916</v>
      </c>
      <c r="E36" s="21">
        <v>21.425864647446868</v>
      </c>
      <c r="F36" s="21">
        <v>0.39210958357054304</v>
      </c>
      <c r="G36" s="21">
        <v>6.456032239999999</v>
      </c>
      <c r="H36" s="24">
        <v>8.8796440899999975</v>
      </c>
      <c r="I36" s="21">
        <v>37.540268696055932</v>
      </c>
      <c r="J36" s="21">
        <v>0.40612264652118946</v>
      </c>
      <c r="K36" s="16"/>
      <c r="L36" s="20">
        <f t="shared" si="0"/>
        <v>21.425864647446875</v>
      </c>
      <c r="M36" s="20">
        <f t="shared" si="1"/>
        <v>0.39210958357054304</v>
      </c>
      <c r="N36" s="20">
        <f t="shared" si="2"/>
        <v>37.540268696055939</v>
      </c>
      <c r="O36" s="20">
        <f t="shared" si="3"/>
        <v>0.40612264652118946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119</v>
      </c>
      <c r="C37" s="21">
        <v>113.15996690000057</v>
      </c>
      <c r="D37" s="24">
        <v>97.707569890000244</v>
      </c>
      <c r="E37" s="21">
        <v>-13.655356601204737</v>
      </c>
      <c r="F37" s="21">
        <v>0.3879675574943246</v>
      </c>
      <c r="G37" s="21">
        <v>4.6969848399999972</v>
      </c>
      <c r="H37" s="24">
        <v>11.205226410000002</v>
      </c>
      <c r="I37" s="21">
        <v>138.56211573380355</v>
      </c>
      <c r="J37" s="21">
        <v>0.51248632922384707</v>
      </c>
      <c r="K37" s="16"/>
      <c r="L37" s="20">
        <f t="shared" si="0"/>
        <v>-13.655356601204737</v>
      </c>
      <c r="M37" s="20">
        <f t="shared" si="1"/>
        <v>0.3879675574943246</v>
      </c>
      <c r="N37" s="20">
        <f t="shared" si="2"/>
        <v>138.56211573380358</v>
      </c>
      <c r="O37" s="20">
        <f t="shared" si="3"/>
        <v>0.51248632922384707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211</v>
      </c>
      <c r="C38" s="21">
        <v>2.8857640000000004E-2</v>
      </c>
      <c r="D38" s="24">
        <v>79.569184119999989</v>
      </c>
      <c r="E38" s="21">
        <v>275630.04625464859</v>
      </c>
      <c r="F38" s="21">
        <v>0.31594544874677077</v>
      </c>
      <c r="G38" s="21">
        <v>2.9483299999999999E-3</v>
      </c>
      <c r="H38" s="24">
        <v>17.476283339999998</v>
      </c>
      <c r="I38" s="21">
        <v>592651.94228597207</v>
      </c>
      <c r="J38" s="21">
        <v>0.79930168027657655</v>
      </c>
      <c r="K38" s="16"/>
      <c r="L38" s="20">
        <f t="shared" si="0"/>
        <v>275630.04625464859</v>
      </c>
      <c r="M38" s="20">
        <f t="shared" si="1"/>
        <v>0.31594544874677077</v>
      </c>
      <c r="N38" s="20">
        <f t="shared" si="2"/>
        <v>592651.94228597207</v>
      </c>
      <c r="O38" s="20">
        <f t="shared" si="3"/>
        <v>0.79930168027657655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4" t="s">
        <v>212</v>
      </c>
      <c r="C39" s="21">
        <v>54.599004039999954</v>
      </c>
      <c r="D39" s="24">
        <v>79.384018409999811</v>
      </c>
      <c r="E39" s="21">
        <v>45.394627257013752</v>
      </c>
      <c r="F39" s="21">
        <v>0.31521021105411962</v>
      </c>
      <c r="G39" s="21">
        <v>6.3655045699999997</v>
      </c>
      <c r="H39" s="24">
        <v>6.5237876399999921</v>
      </c>
      <c r="I39" s="21">
        <v>2.4865753886339936</v>
      </c>
      <c r="J39" s="21">
        <v>0.29837433514736988</v>
      </c>
      <c r="K39" s="16"/>
      <c r="L39" s="20">
        <f t="shared" si="0"/>
        <v>45.394627257013745</v>
      </c>
      <c r="M39" s="20">
        <f t="shared" si="1"/>
        <v>0.31521021105411962</v>
      </c>
      <c r="N39" s="20">
        <f t="shared" si="2"/>
        <v>2.4865753886339985</v>
      </c>
      <c r="O39" s="20">
        <f t="shared" si="3"/>
        <v>0.29837433514736988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4" t="s">
        <v>74</v>
      </c>
      <c r="C40" s="21">
        <v>60.663671239999893</v>
      </c>
      <c r="D40" s="24">
        <v>46.505597790000039</v>
      </c>
      <c r="E40" s="21">
        <v>-23.338636057793394</v>
      </c>
      <c r="F40" s="21">
        <v>0.18465982937363307</v>
      </c>
      <c r="G40" s="21">
        <v>9.5935179699999988</v>
      </c>
      <c r="H40" s="24">
        <v>6.9066001699999999</v>
      </c>
      <c r="I40" s="21">
        <v>-28.00763816154085</v>
      </c>
      <c r="J40" s="21">
        <v>0.31588278889048327</v>
      </c>
      <c r="K40" s="16"/>
      <c r="L40" s="20">
        <f t="shared" si="0"/>
        <v>-23.338636057793391</v>
      </c>
      <c r="M40" s="20">
        <f t="shared" si="1"/>
        <v>0.18465982937363307</v>
      </c>
      <c r="N40" s="20">
        <f t="shared" si="2"/>
        <v>-28.007638161540854</v>
      </c>
      <c r="O40" s="20">
        <f t="shared" si="3"/>
        <v>0.31588278889048327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114" t="s">
        <v>213</v>
      </c>
      <c r="C41" s="21">
        <v>26.837911999999999</v>
      </c>
      <c r="D41" s="24">
        <v>28.983701039999971</v>
      </c>
      <c r="E41" s="21">
        <v>7.9953650641673368</v>
      </c>
      <c r="F41" s="21">
        <v>0.11508561427015218</v>
      </c>
      <c r="G41" s="21">
        <v>1.88777292</v>
      </c>
      <c r="H41" s="24">
        <v>2.4932448200000001</v>
      </c>
      <c r="I41" s="21">
        <v>32.073343863837202</v>
      </c>
      <c r="J41" s="21">
        <v>0.11403195606273978</v>
      </c>
      <c r="K41" s="16"/>
      <c r="L41" s="20">
        <f t="shared" si="0"/>
        <v>7.9953650641673315</v>
      </c>
      <c r="M41" s="20">
        <f t="shared" si="1"/>
        <v>0.11508561427015218</v>
      </c>
      <c r="N41" s="20">
        <f t="shared" si="2"/>
        <v>32.073343863837195</v>
      </c>
      <c r="O41" s="20">
        <f t="shared" si="3"/>
        <v>0.11403195606273978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114" t="s">
        <v>214</v>
      </c>
      <c r="C42" s="21">
        <v>17.699570469999987</v>
      </c>
      <c r="D42" s="24">
        <v>18.985508739999982</v>
      </c>
      <c r="E42" s="21">
        <v>7.2653642763795157</v>
      </c>
      <c r="F42" s="21">
        <v>7.538578087590718E-2</v>
      </c>
      <c r="G42" s="21">
        <v>0.94810340000000004</v>
      </c>
      <c r="H42" s="24">
        <v>2.2748591100000009</v>
      </c>
      <c r="I42" s="21">
        <v>139.93787070060088</v>
      </c>
      <c r="J42" s="21">
        <v>0.10404378743698478</v>
      </c>
      <c r="K42" s="16"/>
      <c r="L42" s="20">
        <f t="shared" si="0"/>
        <v>7.2653642763795077</v>
      </c>
      <c r="M42" s="20">
        <f t="shared" si="1"/>
        <v>7.538578087590718E-2</v>
      </c>
      <c r="N42" s="20">
        <f t="shared" si="2"/>
        <v>139.93787070060088</v>
      </c>
      <c r="O42" s="20">
        <f t="shared" si="3"/>
        <v>0.10404378743698478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4" t="s">
        <v>215</v>
      </c>
      <c r="C43" s="21">
        <v>6.035664399999991</v>
      </c>
      <c r="D43" s="24">
        <v>5.3108707700000046</v>
      </c>
      <c r="E43" s="21">
        <v>-12.008514423034978</v>
      </c>
      <c r="F43" s="21">
        <v>2.1087880530900178E-2</v>
      </c>
      <c r="G43" s="21">
        <v>0.92645633000000005</v>
      </c>
      <c r="H43" s="24">
        <v>0.46165470999999952</v>
      </c>
      <c r="I43" s="21">
        <v>-50.169835851842095</v>
      </c>
      <c r="J43" s="21">
        <v>2.1114408494740926E-2</v>
      </c>
      <c r="K43" s="16"/>
      <c r="L43" s="20">
        <f t="shared" si="0"/>
        <v>-12.008514423034978</v>
      </c>
      <c r="M43" s="20">
        <f t="shared" si="1"/>
        <v>2.1087880530900178E-2</v>
      </c>
      <c r="N43" s="20">
        <f t="shared" si="2"/>
        <v>-50.169835851842095</v>
      </c>
      <c r="O43" s="20">
        <f t="shared" si="3"/>
        <v>2.1114408494740926E-2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4" t="s">
        <v>303</v>
      </c>
      <c r="C44" s="21">
        <v>2.4832561399999991</v>
      </c>
      <c r="D44" s="24">
        <v>2.6285405000000051</v>
      </c>
      <c r="E44" s="21">
        <v>5.8505587748191701</v>
      </c>
      <c r="F44" s="21">
        <v>1.0437148715375854E-2</v>
      </c>
      <c r="G44" s="21">
        <v>0.24374732999999998</v>
      </c>
      <c r="H44" s="24">
        <v>0.31030600000000003</v>
      </c>
      <c r="I44" s="21">
        <v>27.306420135966224</v>
      </c>
      <c r="J44" s="21">
        <v>1.4192268594788266E-2</v>
      </c>
      <c r="K44" s="16"/>
      <c r="L44" s="20">
        <f t="shared" si="0"/>
        <v>5.8505587748191799</v>
      </c>
      <c r="M44" s="20">
        <f t="shared" si="1"/>
        <v>1.0437148715375854E-2</v>
      </c>
      <c r="N44" s="20">
        <f t="shared" si="2"/>
        <v>27.306420135966224</v>
      </c>
      <c r="O44" s="20">
        <f t="shared" si="3"/>
        <v>1.4192268594788266E-2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114" t="s">
        <v>216</v>
      </c>
      <c r="C45" s="21">
        <v>0.95611767000000014</v>
      </c>
      <c r="D45" s="24">
        <v>1.3879465400000002</v>
      </c>
      <c r="E45" s="21">
        <v>45.164824743799571</v>
      </c>
      <c r="F45" s="21">
        <v>5.5111208851342927E-3</v>
      </c>
      <c r="G45" s="21">
        <v>9.2204410000000014E-2</v>
      </c>
      <c r="H45" s="24">
        <v>0.20692761000000001</v>
      </c>
      <c r="I45" s="21">
        <v>124.42268216888972</v>
      </c>
      <c r="J45" s="21">
        <v>9.4641167776246503E-3</v>
      </c>
      <c r="K45" s="16"/>
      <c r="L45" s="20">
        <f t="shared" si="0"/>
        <v>45.164824743799578</v>
      </c>
      <c r="M45" s="20">
        <f t="shared" si="1"/>
        <v>5.5111208851342927E-3</v>
      </c>
      <c r="N45" s="20">
        <f t="shared" si="2"/>
        <v>124.42268216888972</v>
      </c>
      <c r="O45" s="20">
        <f t="shared" si="3"/>
        <v>9.4641167776246503E-3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114" t="s">
        <v>217</v>
      </c>
      <c r="C46" s="21">
        <v>1.3305917000000009</v>
      </c>
      <c r="D46" s="24">
        <v>1.1737206</v>
      </c>
      <c r="E46" s="21">
        <v>-11.789574517863056</v>
      </c>
      <c r="F46" s="21">
        <v>4.6604937045863111E-3</v>
      </c>
      <c r="G46" s="21">
        <v>3.2012719999999995E-2</v>
      </c>
      <c r="H46" s="24">
        <v>7.3441730000000011E-2</v>
      </c>
      <c r="I46" s="21">
        <v>129.41421409989539</v>
      </c>
      <c r="J46" s="21">
        <v>3.3589577972257044E-3</v>
      </c>
      <c r="K46" s="16"/>
      <c r="L46" s="20">
        <f t="shared" si="0"/>
        <v>-11.789574517863056</v>
      </c>
      <c r="M46" s="20">
        <f t="shared" si="1"/>
        <v>4.6604937045863111E-3</v>
      </c>
      <c r="N46" s="20">
        <f t="shared" si="2"/>
        <v>129.41421409989539</v>
      </c>
      <c r="O46" s="20">
        <f t="shared" si="3"/>
        <v>3.3589577972257044E-3</v>
      </c>
      <c r="P46" s="20" t="b">
        <f t="shared" si="4"/>
        <v>1</v>
      </c>
      <c r="Q46" s="20" t="b">
        <f t="shared" si="5"/>
        <v>1</v>
      </c>
      <c r="R46" s="20" t="b">
        <f t="shared" si="6"/>
        <v>1</v>
      </c>
      <c r="S46" s="20" t="b">
        <f t="shared" si="7"/>
        <v>1</v>
      </c>
    </row>
    <row r="47" spans="1:19" x14ac:dyDescent="0.25">
      <c r="A47" s="14"/>
      <c r="B47" s="114" t="s">
        <v>304</v>
      </c>
      <c r="C47" s="21">
        <v>1.2408187099999997</v>
      </c>
      <c r="D47" s="24">
        <v>1.0503066799999998</v>
      </c>
      <c r="E47" s="21">
        <v>-15.353736082848069</v>
      </c>
      <c r="F47" s="21">
        <v>4.1704539138402684E-3</v>
      </c>
      <c r="G47" s="21">
        <v>0.19544614000000002</v>
      </c>
      <c r="H47" s="24">
        <v>0.16077916</v>
      </c>
      <c r="I47" s="21">
        <v>-17.737357207463912</v>
      </c>
      <c r="J47" s="21">
        <v>7.3534544068256432E-3</v>
      </c>
      <c r="K47" s="16"/>
      <c r="L47" s="20">
        <f t="shared" si="0"/>
        <v>-15.353736082848066</v>
      </c>
      <c r="M47" s="20">
        <f t="shared" si="1"/>
        <v>4.1704539138402684E-3</v>
      </c>
      <c r="N47" s="20">
        <f t="shared" si="2"/>
        <v>-17.737357207463912</v>
      </c>
      <c r="O47" s="20">
        <f t="shared" si="3"/>
        <v>7.3534544068256432E-3</v>
      </c>
      <c r="P47" s="20" t="b">
        <f t="shared" si="4"/>
        <v>1</v>
      </c>
      <c r="Q47" s="20" t="b">
        <f t="shared" si="5"/>
        <v>1</v>
      </c>
      <c r="R47" s="20" t="b">
        <f t="shared" si="6"/>
        <v>1</v>
      </c>
      <c r="S47" s="20" t="b">
        <f t="shared" si="7"/>
        <v>1</v>
      </c>
    </row>
    <row r="48" spans="1:19" x14ac:dyDescent="0.25">
      <c r="A48" s="14"/>
      <c r="B48" s="114" t="s">
        <v>305</v>
      </c>
      <c r="C48" s="21">
        <v>0.10269250000000001</v>
      </c>
      <c r="D48" s="24">
        <v>0.19660844000000002</v>
      </c>
      <c r="E48" s="21">
        <v>91.453553083233928</v>
      </c>
      <c r="F48" s="21">
        <v>7.8067335351235671E-4</v>
      </c>
      <c r="G48" s="21">
        <v>9.34456E-3</v>
      </c>
      <c r="H48" s="24">
        <v>3.715682E-2</v>
      </c>
      <c r="I48" s="21">
        <v>297.63049303552009</v>
      </c>
      <c r="J48" s="21">
        <v>1.6994178957809407E-3</v>
      </c>
      <c r="K48" s="16"/>
      <c r="L48" s="20">
        <f t="shared" si="0"/>
        <v>91.453553083233942</v>
      </c>
      <c r="M48" s="20">
        <f t="shared" si="1"/>
        <v>7.8067335351235671E-4</v>
      </c>
      <c r="N48" s="20">
        <f t="shared" si="2"/>
        <v>297.63049303552009</v>
      </c>
      <c r="O48" s="20">
        <f t="shared" si="3"/>
        <v>1.6994178957809407E-3</v>
      </c>
      <c r="P48" s="20" t="b">
        <f t="shared" si="4"/>
        <v>1</v>
      </c>
      <c r="Q48" s="20" t="b">
        <f t="shared" si="5"/>
        <v>1</v>
      </c>
      <c r="R48" s="20" t="b">
        <f t="shared" si="6"/>
        <v>1</v>
      </c>
      <c r="S48" s="20" t="b">
        <f t="shared" si="7"/>
        <v>1</v>
      </c>
    </row>
    <row r="49" spans="1:19" x14ac:dyDescent="0.25">
      <c r="A49" s="14"/>
      <c r="B49" s="114" t="s">
        <v>218</v>
      </c>
      <c r="C49" s="21">
        <v>0</v>
      </c>
      <c r="D49" s="24">
        <v>6.4903020000000006E-2</v>
      </c>
      <c r="E49" s="21" t="s">
        <v>120</v>
      </c>
      <c r="F49" s="21">
        <v>2.5771049440440888E-4</v>
      </c>
      <c r="G49" s="21">
        <v>0</v>
      </c>
      <c r="H49" s="24">
        <v>0</v>
      </c>
      <c r="I49" s="21" t="s">
        <v>120</v>
      </c>
      <c r="J49" s="21">
        <v>0</v>
      </c>
      <c r="K49" s="16"/>
      <c r="L49" s="20" t="e">
        <f t="shared" si="0"/>
        <v>#DIV/0!</v>
      </c>
      <c r="M49" s="20">
        <f t="shared" si="1"/>
        <v>2.5771049440440888E-4</v>
      </c>
      <c r="N49" s="20" t="e">
        <f t="shared" si="2"/>
        <v>#DIV/0!</v>
      </c>
      <c r="O49" s="20">
        <f t="shared" si="3"/>
        <v>0</v>
      </c>
      <c r="P49" s="20" t="e">
        <f t="shared" si="4"/>
        <v>#VALUE!</v>
      </c>
      <c r="Q49" s="20" t="b">
        <f t="shared" si="5"/>
        <v>1</v>
      </c>
      <c r="R49" s="20" t="e">
        <f t="shared" si="6"/>
        <v>#VALUE!</v>
      </c>
      <c r="S49" s="20" t="b">
        <f t="shared" si="7"/>
        <v>1</v>
      </c>
    </row>
    <row r="50" spans="1:19" x14ac:dyDescent="0.25">
      <c r="A50" s="14"/>
      <c r="B50" s="114" t="s">
        <v>223</v>
      </c>
      <c r="C50" s="21">
        <v>0</v>
      </c>
      <c r="D50" s="24">
        <v>3.2797199999999999E-2</v>
      </c>
      <c r="E50" s="21" t="s">
        <v>120</v>
      </c>
      <c r="F50" s="21">
        <v>1.3022787887343731E-4</v>
      </c>
      <c r="G50" s="21">
        <v>0</v>
      </c>
      <c r="H50" s="24">
        <v>1.6867200000000002E-2</v>
      </c>
      <c r="I50" s="21" t="s">
        <v>120</v>
      </c>
      <c r="J50" s="21">
        <v>7.7144442209307169E-4</v>
      </c>
      <c r="K50" s="16"/>
      <c r="L50" s="20" t="e">
        <f t="shared" si="0"/>
        <v>#DIV/0!</v>
      </c>
      <c r="M50" s="20">
        <f t="shared" si="1"/>
        <v>1.3022787887343731E-4</v>
      </c>
      <c r="N50" s="20" t="e">
        <f t="shared" si="2"/>
        <v>#DIV/0!</v>
      </c>
      <c r="O50" s="20">
        <f t="shared" si="3"/>
        <v>7.7144442209307169E-4</v>
      </c>
      <c r="P50" s="20" t="e">
        <f t="shared" si="4"/>
        <v>#VALUE!</v>
      </c>
      <c r="Q50" s="20" t="b">
        <f t="shared" si="5"/>
        <v>1</v>
      </c>
      <c r="R50" s="20" t="e">
        <f t="shared" si="6"/>
        <v>#VALUE!</v>
      </c>
      <c r="S50" s="20" t="b">
        <f t="shared" si="7"/>
        <v>1</v>
      </c>
    </row>
    <row r="51" spans="1:19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9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9" x14ac:dyDescent="0.25">
      <c r="B53" s="20"/>
      <c r="C53" s="20"/>
      <c r="D53" s="75"/>
      <c r="E53" s="20"/>
    </row>
    <row r="54" spans="1:19" x14ac:dyDescent="0.25">
      <c r="B54" s="20"/>
      <c r="C54" s="20"/>
      <c r="D54" s="75"/>
      <c r="E54" s="20"/>
    </row>
    <row r="55" spans="1:19" x14ac:dyDescent="0.25">
      <c r="C55" s="20"/>
      <c r="D55" s="75"/>
    </row>
    <row r="56" spans="1:19" x14ac:dyDescent="0.25">
      <c r="C56" s="20"/>
      <c r="D56" s="75"/>
    </row>
    <row r="57" spans="1:19" x14ac:dyDescent="0.25">
      <c r="C57" s="20"/>
      <c r="D57" s="75"/>
    </row>
    <row r="58" spans="1:19" x14ac:dyDescent="0.25">
      <c r="C58" s="20"/>
      <c r="D58" s="75"/>
    </row>
    <row r="59" spans="1:19" x14ac:dyDescent="0.25">
      <c r="C59" s="20"/>
      <c r="D59" s="75"/>
    </row>
    <row r="60" spans="1:19" x14ac:dyDescent="0.25">
      <c r="C60" s="20"/>
      <c r="D60" s="75"/>
    </row>
    <row r="61" spans="1:19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18</oddFooter>
  </headerFooter>
  <ignoredErrors>
    <ignoredError sqref="L49:S50" evalError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7.85546875" style="7" customWidth="1"/>
    <col min="14" max="14" width="10.85546875" style="7" customWidth="1"/>
    <col min="15" max="15" width="7.42578125" style="7" customWidth="1"/>
    <col min="16" max="19" width="14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9" x14ac:dyDescent="0.25">
      <c r="A13" s="14"/>
      <c r="B13" s="10" t="s">
        <v>50</v>
      </c>
      <c r="C13" s="116">
        <v>22166.010817310093</v>
      </c>
      <c r="D13" s="116">
        <v>25184.469165680064</v>
      </c>
      <c r="E13" s="29">
        <v>13.617508234782449</v>
      </c>
      <c r="F13" s="29">
        <v>100</v>
      </c>
      <c r="G13" s="116">
        <v>1818.2283710599995</v>
      </c>
      <c r="H13" s="116">
        <v>2186.4439636799971</v>
      </c>
      <c r="I13" s="29">
        <v>20.251339077133281</v>
      </c>
      <c r="J13" s="29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4" t="s">
        <v>284</v>
      </c>
      <c r="C14" s="106">
        <v>1413.9773134499978</v>
      </c>
      <c r="D14" s="22">
        <v>1593.4435903200065</v>
      </c>
      <c r="E14" s="21">
        <v>12.692302426841939</v>
      </c>
      <c r="F14" s="21">
        <v>6.3270882536267985</v>
      </c>
      <c r="G14" s="106">
        <v>86.621185400000087</v>
      </c>
      <c r="H14" s="22">
        <v>90.367721390000071</v>
      </c>
      <c r="I14" s="21">
        <v>4.3251959352659464</v>
      </c>
      <c r="J14" s="21">
        <v>4.1330911238128616</v>
      </c>
      <c r="K14" s="16"/>
      <c r="L14" s="20">
        <f t="shared" ref="L14:L32" si="0">+((D14-C14)/C14)*100</f>
        <v>12.692302426841948</v>
      </c>
      <c r="M14" s="20">
        <f t="shared" ref="M14:M32" si="1">+D14/$D$13*100</f>
        <v>6.3270882536267985</v>
      </c>
      <c r="N14" s="20">
        <f t="shared" ref="N14:N32" si="2">+((H14-G14)/G14)*100</f>
        <v>4.3251959352659473</v>
      </c>
      <c r="O14" s="20">
        <f t="shared" ref="O14:O32" si="3">+H14/$H$13*100</f>
        <v>4.1330911238128616</v>
      </c>
      <c r="P14" s="20" t="b">
        <f t="shared" ref="P14:P32" si="4">+ROUND(E14,4)=ROUND(L14,4)</f>
        <v>1</v>
      </c>
      <c r="Q14" s="20" t="b">
        <f t="shared" ref="Q14:Q32" si="5">+ROUND(F14,4)=ROUND(M14,4)</f>
        <v>1</v>
      </c>
      <c r="R14" s="20" t="b">
        <f t="shared" ref="R14:R32" si="6">+ROUND(I14,4)=ROUND(N14,4)</f>
        <v>1</v>
      </c>
      <c r="S14" s="20" t="b">
        <f t="shared" ref="S14:S32" si="7">+ROUND(J14,4)=ROUND(O14,4)</f>
        <v>1</v>
      </c>
    </row>
    <row r="15" spans="1:19" x14ac:dyDescent="0.25">
      <c r="A15" s="14"/>
      <c r="B15" s="114" t="s">
        <v>285</v>
      </c>
      <c r="C15" s="106">
        <v>1015.2762797100003</v>
      </c>
      <c r="D15" s="22">
        <v>1238.4934469699992</v>
      </c>
      <c r="E15" s="21">
        <v>21.985854660542039</v>
      </c>
      <c r="F15" s="21">
        <v>4.917687320794303</v>
      </c>
      <c r="G15" s="106">
        <v>118.15288028000002</v>
      </c>
      <c r="H15" s="22">
        <v>137.44409777999999</v>
      </c>
      <c r="I15" s="21">
        <v>16.327335782490813</v>
      </c>
      <c r="J15" s="21">
        <v>6.2861934750282025</v>
      </c>
      <c r="K15" s="16"/>
      <c r="L15" s="20">
        <f t="shared" si="0"/>
        <v>21.985854660542046</v>
      </c>
      <c r="M15" s="20">
        <f t="shared" si="1"/>
        <v>4.917687320794303</v>
      </c>
      <c r="N15" s="20">
        <f t="shared" si="2"/>
        <v>16.327335782490813</v>
      </c>
      <c r="O15" s="20">
        <f t="shared" si="3"/>
        <v>6.2861934750282025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4" t="s">
        <v>286</v>
      </c>
      <c r="C16" s="106">
        <v>654.39423284999668</v>
      </c>
      <c r="D16" s="22">
        <v>775.03800638000246</v>
      </c>
      <c r="E16" s="21">
        <v>18.435946937457249</v>
      </c>
      <c r="F16" s="21">
        <v>3.0774442823523129</v>
      </c>
      <c r="G16" s="106">
        <v>53.482799430000163</v>
      </c>
      <c r="H16" s="22">
        <v>57.469778329999897</v>
      </c>
      <c r="I16" s="21">
        <v>7.4546937379708522</v>
      </c>
      <c r="J16" s="21">
        <v>2.6284587798569827</v>
      </c>
      <c r="K16" s="16"/>
      <c r="L16" s="20">
        <f t="shared" si="0"/>
        <v>18.435946937457242</v>
      </c>
      <c r="M16" s="20">
        <f t="shared" si="1"/>
        <v>3.0774442823523129</v>
      </c>
      <c r="N16" s="20">
        <f t="shared" si="2"/>
        <v>7.4546937379708549</v>
      </c>
      <c r="O16" s="20">
        <f t="shared" si="3"/>
        <v>2.6284587798569827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287</v>
      </c>
      <c r="C17" s="106">
        <v>719.66092483999773</v>
      </c>
      <c r="D17" s="22">
        <v>748.93486221999933</v>
      </c>
      <c r="E17" s="21">
        <v>4.0677402884573777</v>
      </c>
      <c r="F17" s="21">
        <v>2.9737964985206213</v>
      </c>
      <c r="G17" s="106">
        <v>50.125803650000023</v>
      </c>
      <c r="H17" s="22">
        <v>47.432638969999985</v>
      </c>
      <c r="I17" s="21">
        <v>-5.3728109753708342</v>
      </c>
      <c r="J17" s="21">
        <v>2.1693965067445067</v>
      </c>
      <c r="K17" s="16"/>
      <c r="L17" s="20">
        <f t="shared" si="0"/>
        <v>4.0677402884573839</v>
      </c>
      <c r="M17" s="20">
        <f t="shared" si="1"/>
        <v>2.9737964985206213</v>
      </c>
      <c r="N17" s="20">
        <f t="shared" si="2"/>
        <v>-5.3728109753708386</v>
      </c>
      <c r="O17" s="20">
        <f t="shared" si="3"/>
        <v>2.1693965067445067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288</v>
      </c>
      <c r="C18" s="106">
        <v>885.1503639199999</v>
      </c>
      <c r="D18" s="22">
        <v>703.21360612999979</v>
      </c>
      <c r="E18" s="21">
        <v>-20.554333501516087</v>
      </c>
      <c r="F18" s="21">
        <v>2.7922510556160485</v>
      </c>
      <c r="G18" s="106">
        <v>64.905563540000003</v>
      </c>
      <c r="H18" s="22">
        <v>52.658215609999992</v>
      </c>
      <c r="I18" s="21">
        <v>-18.869488626275022</v>
      </c>
      <c r="J18" s="21">
        <v>2.4083953892589642</v>
      </c>
      <c r="K18" s="16"/>
      <c r="L18" s="20">
        <f t="shared" si="0"/>
        <v>-20.554333501516091</v>
      </c>
      <c r="M18" s="20">
        <f t="shared" si="1"/>
        <v>2.7922510556160485</v>
      </c>
      <c r="N18" s="20">
        <f t="shared" si="2"/>
        <v>-18.869488626275029</v>
      </c>
      <c r="O18" s="20">
        <f t="shared" si="3"/>
        <v>2.4083953892589642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289</v>
      </c>
      <c r="C19" s="106">
        <v>424.30653292999983</v>
      </c>
      <c r="D19" s="22">
        <v>493.12420876999897</v>
      </c>
      <c r="E19" s="21">
        <v>16.218858419357019</v>
      </c>
      <c r="F19" s="21">
        <v>1.9580488495743245</v>
      </c>
      <c r="G19" s="106">
        <v>25.877963539999989</v>
      </c>
      <c r="H19" s="22">
        <v>16.015976650000002</v>
      </c>
      <c r="I19" s="21">
        <v>-38.109594191042703</v>
      </c>
      <c r="J19" s="21">
        <v>0.73251255993972797</v>
      </c>
      <c r="K19" s="16"/>
      <c r="L19" s="20">
        <f t="shared" si="0"/>
        <v>16.218858419357019</v>
      </c>
      <c r="M19" s="20">
        <f t="shared" si="1"/>
        <v>1.9580488495743245</v>
      </c>
      <c r="N19" s="20">
        <f t="shared" si="2"/>
        <v>-38.10959419104271</v>
      </c>
      <c r="O19" s="20">
        <f t="shared" si="3"/>
        <v>0.73251255993972797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290</v>
      </c>
      <c r="C20" s="106">
        <v>230.32348037000006</v>
      </c>
      <c r="D20" s="22">
        <v>476.27439206000003</v>
      </c>
      <c r="E20" s="21">
        <v>106.78499269587948</v>
      </c>
      <c r="F20" s="21">
        <v>1.8911432634404666</v>
      </c>
      <c r="G20" s="106">
        <v>0</v>
      </c>
      <c r="H20" s="22">
        <v>53.117459820000001</v>
      </c>
      <c r="I20" s="21" t="s">
        <v>120</v>
      </c>
      <c r="J20" s="21">
        <v>2.4293995502449635</v>
      </c>
      <c r="K20" s="16"/>
      <c r="L20" s="20">
        <f t="shared" si="0"/>
        <v>106.78499269587948</v>
      </c>
      <c r="M20" s="20">
        <f t="shared" si="1"/>
        <v>1.8911432634404666</v>
      </c>
      <c r="N20" s="20" t="e">
        <f t="shared" si="2"/>
        <v>#DIV/0!</v>
      </c>
      <c r="O20" s="20">
        <f t="shared" si="3"/>
        <v>2.4293995502449635</v>
      </c>
      <c r="P20" s="20" t="b">
        <f t="shared" si="4"/>
        <v>1</v>
      </c>
      <c r="Q20" s="20" t="b">
        <f t="shared" si="5"/>
        <v>1</v>
      </c>
      <c r="R20" s="20" t="e">
        <f t="shared" si="6"/>
        <v>#VALUE!</v>
      </c>
      <c r="S20" s="20" t="b">
        <f t="shared" si="7"/>
        <v>1</v>
      </c>
    </row>
    <row r="21" spans="1:19" x14ac:dyDescent="0.25">
      <c r="A21" s="14"/>
      <c r="B21" s="114" t="s">
        <v>291</v>
      </c>
      <c r="C21" s="106">
        <v>216.94715438000026</v>
      </c>
      <c r="D21" s="22">
        <v>384.87282319000133</v>
      </c>
      <c r="E21" s="21">
        <v>77.403950879146294</v>
      </c>
      <c r="F21" s="21">
        <v>1.5282149512783207</v>
      </c>
      <c r="G21" s="106">
        <v>17.683926689999975</v>
      </c>
      <c r="H21" s="22">
        <v>40.725179490000031</v>
      </c>
      <c r="I21" s="21">
        <v>130.2948898393114</v>
      </c>
      <c r="J21" s="21">
        <v>1.8626216892133656</v>
      </c>
      <c r="K21" s="16"/>
      <c r="L21" s="20">
        <f t="shared" si="0"/>
        <v>77.403950879146294</v>
      </c>
      <c r="M21" s="20">
        <f t="shared" si="1"/>
        <v>1.5282149512783207</v>
      </c>
      <c r="N21" s="20">
        <f t="shared" si="2"/>
        <v>130.29488983931142</v>
      </c>
      <c r="O21" s="20">
        <f t="shared" si="3"/>
        <v>1.8626216892133656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4" t="s">
        <v>292</v>
      </c>
      <c r="C22" s="106">
        <v>348.77547557000128</v>
      </c>
      <c r="D22" s="22">
        <v>384.86423887999854</v>
      </c>
      <c r="E22" s="21">
        <v>10.347276640084191</v>
      </c>
      <c r="F22" s="21">
        <v>1.5281808655489519</v>
      </c>
      <c r="G22" s="106">
        <v>27.48992166999998</v>
      </c>
      <c r="H22" s="22">
        <v>28.520407639999995</v>
      </c>
      <c r="I22" s="21">
        <v>3.7485955120948766</v>
      </c>
      <c r="J22" s="21">
        <v>1.3044197845343992</v>
      </c>
      <c r="K22" s="16"/>
      <c r="L22" s="20">
        <f t="shared" si="0"/>
        <v>10.347276640084184</v>
      </c>
      <c r="M22" s="20">
        <f t="shared" si="1"/>
        <v>1.5281808655489519</v>
      </c>
      <c r="N22" s="20">
        <f t="shared" si="2"/>
        <v>3.7485955120948726</v>
      </c>
      <c r="O22" s="20">
        <f t="shared" si="3"/>
        <v>1.3044197845343992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293</v>
      </c>
      <c r="C23" s="106">
        <v>195.37303901999837</v>
      </c>
      <c r="D23" s="22">
        <v>297.70944043999958</v>
      </c>
      <c r="E23" s="21">
        <v>52.380001833070764</v>
      </c>
      <c r="F23" s="21">
        <v>1.182115209502612</v>
      </c>
      <c r="G23" s="106">
        <v>17.737888420000012</v>
      </c>
      <c r="H23" s="22">
        <v>23.887913239999964</v>
      </c>
      <c r="I23" s="21">
        <v>34.67168512045442</v>
      </c>
      <c r="J23" s="21">
        <v>1.0925463280474059</v>
      </c>
      <c r="K23" s="16"/>
      <c r="L23" s="20">
        <f t="shared" si="0"/>
        <v>52.380001833070764</v>
      </c>
      <c r="M23" s="20">
        <f t="shared" si="1"/>
        <v>1.182115209502612</v>
      </c>
      <c r="N23" s="20">
        <f t="shared" si="2"/>
        <v>34.671685120454427</v>
      </c>
      <c r="O23" s="20">
        <f t="shared" si="3"/>
        <v>1.0925463280474059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294</v>
      </c>
      <c r="C24" s="106">
        <v>164.43713387999955</v>
      </c>
      <c r="D24" s="22">
        <v>266.87156213999981</v>
      </c>
      <c r="E24" s="21">
        <v>62.293975723727527</v>
      </c>
      <c r="F24" s="21">
        <v>1.0596672115038139</v>
      </c>
      <c r="G24" s="106">
        <v>23.406830020000019</v>
      </c>
      <c r="H24" s="22">
        <v>23.793427749999992</v>
      </c>
      <c r="I24" s="21">
        <v>1.651644967172583</v>
      </c>
      <c r="J24" s="21">
        <v>1.0882249051539079</v>
      </c>
      <c r="K24" s="16"/>
      <c r="L24" s="20">
        <f t="shared" si="0"/>
        <v>62.293975723727534</v>
      </c>
      <c r="M24" s="20">
        <f t="shared" si="1"/>
        <v>1.0596672115038139</v>
      </c>
      <c r="N24" s="20">
        <f t="shared" si="2"/>
        <v>1.6516449671725906</v>
      </c>
      <c r="O24" s="20">
        <f t="shared" si="3"/>
        <v>1.0882249051539079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295</v>
      </c>
      <c r="C25" s="106">
        <v>270.20527621999997</v>
      </c>
      <c r="D25" s="22">
        <v>261.45477335000163</v>
      </c>
      <c r="E25" s="21">
        <v>-3.2384648414021777</v>
      </c>
      <c r="F25" s="21">
        <v>1.0381587621719541</v>
      </c>
      <c r="G25" s="106">
        <v>23.501435609999984</v>
      </c>
      <c r="H25" s="22">
        <v>21.176125059999983</v>
      </c>
      <c r="I25" s="21">
        <v>-9.8943340678752776</v>
      </c>
      <c r="J25" s="21">
        <v>0.96851899302091016</v>
      </c>
      <c r="K25" s="16"/>
      <c r="L25" s="20">
        <f t="shared" si="0"/>
        <v>-3.2384648414021791</v>
      </c>
      <c r="M25" s="20">
        <f t="shared" si="1"/>
        <v>1.0381587621719541</v>
      </c>
      <c r="N25" s="20">
        <f t="shared" si="2"/>
        <v>-9.8943340678752811</v>
      </c>
      <c r="O25" s="20">
        <f t="shared" si="3"/>
        <v>0.96851899302091016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296</v>
      </c>
      <c r="C26" s="106">
        <v>415.58419225999984</v>
      </c>
      <c r="D26" s="22">
        <v>247.07285686</v>
      </c>
      <c r="E26" s="21">
        <v>-40.548061870114381</v>
      </c>
      <c r="F26" s="21">
        <v>0.98105247021325581</v>
      </c>
      <c r="G26" s="106">
        <v>43.188537820000001</v>
      </c>
      <c r="H26" s="22">
        <v>67.116819129999996</v>
      </c>
      <c r="I26" s="21">
        <v>55.404240379073791</v>
      </c>
      <c r="J26" s="21">
        <v>3.0696793626961236</v>
      </c>
      <c r="K26" s="16"/>
      <c r="L26" s="20">
        <f t="shared" si="0"/>
        <v>-40.548061870114381</v>
      </c>
      <c r="M26" s="20">
        <f t="shared" si="1"/>
        <v>0.98105247021325581</v>
      </c>
      <c r="N26" s="20">
        <f t="shared" si="2"/>
        <v>55.404240379073791</v>
      </c>
      <c r="O26" s="20">
        <f t="shared" si="3"/>
        <v>3.0696793626961236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4" t="s">
        <v>297</v>
      </c>
      <c r="C27" s="106">
        <v>160.29648633999986</v>
      </c>
      <c r="D27" s="22">
        <v>230.55541784999988</v>
      </c>
      <c r="E27" s="21">
        <v>43.830612332310267</v>
      </c>
      <c r="F27" s="21">
        <v>0.91546665658606563</v>
      </c>
      <c r="G27" s="106">
        <v>15.578653740000002</v>
      </c>
      <c r="H27" s="22">
        <v>16.92134725</v>
      </c>
      <c r="I27" s="21">
        <v>8.6188032188717187</v>
      </c>
      <c r="J27" s="21">
        <v>0.77392092050325101</v>
      </c>
      <c r="K27" s="16"/>
      <c r="L27" s="20">
        <f t="shared" si="0"/>
        <v>43.830612332310267</v>
      </c>
      <c r="M27" s="20">
        <f t="shared" si="1"/>
        <v>0.91546665658606563</v>
      </c>
      <c r="N27" s="20">
        <f t="shared" si="2"/>
        <v>8.6188032188717116</v>
      </c>
      <c r="O27" s="20">
        <f t="shared" si="3"/>
        <v>0.77392092050325101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298</v>
      </c>
      <c r="C28" s="106">
        <v>165.27144235999998</v>
      </c>
      <c r="D28" s="22">
        <v>218.47828995999993</v>
      </c>
      <c r="E28" s="21">
        <v>32.193612423435482</v>
      </c>
      <c r="F28" s="21">
        <v>0.8675119913098247</v>
      </c>
      <c r="G28" s="106">
        <v>8.5845758199999977</v>
      </c>
      <c r="H28" s="22">
        <v>7.6832030200000014</v>
      </c>
      <c r="I28" s="21">
        <v>-10.499910757384356</v>
      </c>
      <c r="J28" s="21">
        <v>0.35140178059118543</v>
      </c>
      <c r="K28" s="16"/>
      <c r="L28" s="20">
        <f t="shared" si="0"/>
        <v>32.193612423435468</v>
      </c>
      <c r="M28" s="20">
        <f t="shared" si="1"/>
        <v>0.8675119913098247</v>
      </c>
      <c r="N28" s="20">
        <f t="shared" si="2"/>
        <v>-10.49991075738436</v>
      </c>
      <c r="O28" s="20">
        <f t="shared" si="3"/>
        <v>0.35140178059118543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299</v>
      </c>
      <c r="C29" s="106">
        <v>146.84995291999999</v>
      </c>
      <c r="D29" s="22">
        <v>187.80998256000007</v>
      </c>
      <c r="E29" s="21">
        <v>27.892436344405258</v>
      </c>
      <c r="F29" s="21">
        <v>0.74573730867409593</v>
      </c>
      <c r="G29" s="106">
        <v>13.886250170000011</v>
      </c>
      <c r="H29" s="22">
        <v>21.843681500000002</v>
      </c>
      <c r="I29" s="21">
        <v>57.304392709208884</v>
      </c>
      <c r="J29" s="21">
        <v>0.99905059827076337</v>
      </c>
      <c r="K29" s="16"/>
      <c r="L29" s="20">
        <f t="shared" si="0"/>
        <v>27.892436344405247</v>
      </c>
      <c r="M29" s="20">
        <f t="shared" si="1"/>
        <v>0.74573730867409593</v>
      </c>
      <c r="N29" s="20">
        <f t="shared" si="2"/>
        <v>57.304392709208877</v>
      </c>
      <c r="O29" s="20">
        <f t="shared" si="3"/>
        <v>0.99905059827076337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285</v>
      </c>
      <c r="C30" s="106">
        <v>71.540794289999994</v>
      </c>
      <c r="D30" s="22">
        <v>149.99634481000001</v>
      </c>
      <c r="E30" s="21">
        <v>109.66547310331802</v>
      </c>
      <c r="F30" s="21">
        <v>0.59559065479294016</v>
      </c>
      <c r="G30" s="106">
        <v>9.4740987600000004</v>
      </c>
      <c r="H30" s="22">
        <v>23.42118893</v>
      </c>
      <c r="I30" s="21">
        <v>147.21284338817679</v>
      </c>
      <c r="J30" s="21">
        <v>1.0712000544747495</v>
      </c>
      <c r="K30" s="16"/>
      <c r="L30" s="20">
        <f t="shared" si="0"/>
        <v>109.66547310331802</v>
      </c>
      <c r="M30" s="20">
        <f t="shared" si="1"/>
        <v>0.59559065479294016</v>
      </c>
      <c r="N30" s="20">
        <f t="shared" si="2"/>
        <v>147.21284338817676</v>
      </c>
      <c r="O30" s="20">
        <f t="shared" si="3"/>
        <v>1.0712000544747495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300</v>
      </c>
      <c r="C31" s="106">
        <v>130.59305689000001</v>
      </c>
      <c r="D31" s="22">
        <v>139.60818817999993</v>
      </c>
      <c r="E31" s="21">
        <v>6.9032240340261453</v>
      </c>
      <c r="F31" s="21">
        <v>0.55434238959560789</v>
      </c>
      <c r="G31" s="106">
        <v>7.8134669000000008</v>
      </c>
      <c r="H31" s="22">
        <v>2.6479724300000003</v>
      </c>
      <c r="I31" s="21">
        <v>-66.11014721262849</v>
      </c>
      <c r="J31" s="21">
        <v>0.12110863456766603</v>
      </c>
      <c r="K31" s="16"/>
      <c r="L31" s="20">
        <f t="shared" si="0"/>
        <v>6.9032240340261426</v>
      </c>
      <c r="M31" s="20">
        <f t="shared" si="1"/>
        <v>0.55434238959560789</v>
      </c>
      <c r="N31" s="20">
        <f t="shared" si="2"/>
        <v>-66.11014721262849</v>
      </c>
      <c r="O31" s="20">
        <f t="shared" si="3"/>
        <v>0.12110863456766603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30</v>
      </c>
      <c r="C32" s="106">
        <v>14537.047685110101</v>
      </c>
      <c r="D32" s="22">
        <v>16386.65313461006</v>
      </c>
      <c r="E32" s="21">
        <v>12.723391224715176</v>
      </c>
      <c r="F32" s="21">
        <v>65.0665020048977</v>
      </c>
      <c r="G32" s="106">
        <v>1210.7165895999992</v>
      </c>
      <c r="H32" s="22">
        <v>1454.2008096899972</v>
      </c>
      <c r="I32" s="21">
        <v>20.110752770839714</v>
      </c>
      <c r="J32" s="21">
        <v>66.50985956404007</v>
      </c>
      <c r="K32" s="16"/>
      <c r="L32" s="20">
        <f t="shared" si="0"/>
        <v>12.723391224715176</v>
      </c>
      <c r="M32" s="20">
        <f t="shared" si="1"/>
        <v>65.0665020048977</v>
      </c>
      <c r="N32" s="20">
        <f t="shared" si="2"/>
        <v>20.110752770839717</v>
      </c>
      <c r="O32" s="20">
        <f t="shared" si="3"/>
        <v>66.50985956404007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19</oddFooter>
  </headerFooter>
  <ignoredErrors>
    <ignoredError sqref="N20:R21" evalError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7" style="7" customWidth="1"/>
    <col min="14" max="14" width="10.85546875" style="7" customWidth="1"/>
    <col min="15" max="15" width="5.7109375" style="7" customWidth="1"/>
    <col min="16" max="19" width="13.85546875" style="7" customWidth="1"/>
    <col min="20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20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22166.010817310093</v>
      </c>
      <c r="D13" s="29">
        <v>25184.469165680064</v>
      </c>
      <c r="E13" s="29">
        <v>13.617508234782449</v>
      </c>
      <c r="F13" s="116">
        <v>100</v>
      </c>
      <c r="G13" s="29">
        <v>1818.2283710599995</v>
      </c>
      <c r="H13" s="29">
        <v>2186.4439636799971</v>
      </c>
      <c r="I13" s="29">
        <v>20.251339077133281</v>
      </c>
      <c r="J13" s="116">
        <v>100</v>
      </c>
      <c r="K13" s="16"/>
      <c r="L13" s="20">
        <f>+((D13-C13)/C13)*100</f>
        <v>13.617508234782456</v>
      </c>
      <c r="M13" s="20">
        <f>+D13/$D$13*100</f>
        <v>100</v>
      </c>
      <c r="N13" s="20">
        <f>+((H13-G13)/G13)*100</f>
        <v>20.251339077133281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20" x14ac:dyDescent="0.25">
      <c r="A14" s="14"/>
      <c r="B14" s="10" t="s">
        <v>71</v>
      </c>
      <c r="C14" s="113">
        <v>6206.2363160099922</v>
      </c>
      <c r="D14" s="29">
        <v>7055.0109361900249</v>
      </c>
      <c r="E14" s="113">
        <v>13.676156964736919</v>
      </c>
      <c r="F14" s="113">
        <v>28.013339847576319</v>
      </c>
      <c r="G14" s="113">
        <v>526.13311055999952</v>
      </c>
      <c r="H14" s="29">
        <v>565.34231132999946</v>
      </c>
      <c r="I14" s="113">
        <v>7.4523347767006864</v>
      </c>
      <c r="J14" s="113">
        <v>25.856702514272239</v>
      </c>
      <c r="K14" s="16"/>
      <c r="L14" s="20">
        <f t="shared" ref="L14:L49" si="0">+((D14-C14)/C14)*100</f>
        <v>13.676156964736924</v>
      </c>
      <c r="M14" s="20">
        <f t="shared" ref="M14:M49" si="1">+D14/$D$13*100</f>
        <v>28.013339847576319</v>
      </c>
      <c r="N14" s="20">
        <f t="shared" ref="N14:N49" si="2">+((H14-G14)/G14)*100</f>
        <v>7.4523347767006909</v>
      </c>
      <c r="O14" s="20">
        <f t="shared" ref="O14:O49" si="3">+H14/$H$13*100</f>
        <v>25.856702514272239</v>
      </c>
      <c r="P14" s="20" t="b">
        <f t="shared" ref="P14:P49" si="4">+ROUND(E14,4)=ROUND(L14,4)</f>
        <v>1</v>
      </c>
      <c r="Q14" s="20" t="b">
        <f t="shared" ref="Q14:Q49" si="5">+ROUND(F14,4)=ROUND(M14,4)</f>
        <v>1</v>
      </c>
      <c r="R14" s="20" t="b">
        <f t="shared" ref="R14:R49" si="6">+ROUND(I14,4)=ROUND(N14,4)</f>
        <v>1</v>
      </c>
      <c r="S14" s="20" t="b">
        <f t="shared" ref="S14:S49" si="7">+ROUND(J14,4)=ROUND(O14,4)</f>
        <v>1</v>
      </c>
      <c r="T14" s="123"/>
    </row>
    <row r="15" spans="1:20" x14ac:dyDescent="0.25">
      <c r="A15" s="14"/>
      <c r="B15" s="114" t="s">
        <v>72</v>
      </c>
      <c r="C15" s="21">
        <v>690.72486614999957</v>
      </c>
      <c r="D15" s="24">
        <v>707.22239920000391</v>
      </c>
      <c r="E15" s="21">
        <v>2.3884376918351213</v>
      </c>
      <c r="F15" s="21">
        <v>2.8081687747612549</v>
      </c>
      <c r="G15" s="21">
        <v>61.748398609999867</v>
      </c>
      <c r="H15" s="24">
        <v>52.29839625000001</v>
      </c>
      <c r="I15" s="21">
        <v>-15.304044433096397</v>
      </c>
      <c r="J15" s="21">
        <v>2.3919385595401561</v>
      </c>
      <c r="K15" s="16"/>
      <c r="L15" s="20">
        <f t="shared" si="0"/>
        <v>2.3884376918351293</v>
      </c>
      <c r="M15" s="20">
        <f t="shared" si="1"/>
        <v>2.8081687747612549</v>
      </c>
      <c r="N15" s="20">
        <f t="shared" si="2"/>
        <v>-15.304044433096395</v>
      </c>
      <c r="O15" s="20">
        <f t="shared" si="3"/>
        <v>2.3919385595401561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20" x14ac:dyDescent="0.25">
      <c r="A16" s="14"/>
      <c r="B16" s="114" t="s">
        <v>73</v>
      </c>
      <c r="C16" s="21">
        <v>135.15083341000033</v>
      </c>
      <c r="D16" s="24">
        <v>180.46112107000096</v>
      </c>
      <c r="E16" s="21">
        <v>33.52571827844011</v>
      </c>
      <c r="F16" s="21">
        <v>0.71655717610249614</v>
      </c>
      <c r="G16" s="21">
        <v>7.8973208500000007</v>
      </c>
      <c r="H16" s="24">
        <v>17.028841339999992</v>
      </c>
      <c r="I16" s="21">
        <v>115.62808024951892</v>
      </c>
      <c r="J16" s="21">
        <v>0.77883730947939789</v>
      </c>
      <c r="K16" s="16"/>
      <c r="L16" s="20">
        <f t="shared" si="0"/>
        <v>33.52571827844011</v>
      </c>
      <c r="M16" s="20">
        <f t="shared" si="1"/>
        <v>0.71655717610249614</v>
      </c>
      <c r="N16" s="20">
        <f t="shared" si="2"/>
        <v>115.62808024951894</v>
      </c>
      <c r="O16" s="20">
        <f t="shared" si="3"/>
        <v>0.77883730947939789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4" t="s">
        <v>74</v>
      </c>
      <c r="C17" s="21">
        <v>60.61101117999992</v>
      </c>
      <c r="D17" s="24">
        <v>46.505597789999975</v>
      </c>
      <c r="E17" s="21">
        <v>-23.272031129971271</v>
      </c>
      <c r="F17" s="21">
        <v>0.18465982937363282</v>
      </c>
      <c r="G17" s="21">
        <v>9.5408579100000015</v>
      </c>
      <c r="H17" s="24">
        <v>6.9066001699999999</v>
      </c>
      <c r="I17" s="21">
        <v>-27.610281641852907</v>
      </c>
      <c r="J17" s="21">
        <v>0.31588278889048327</v>
      </c>
      <c r="K17" s="16"/>
      <c r="L17" s="20">
        <f t="shared" si="0"/>
        <v>-23.272031129971264</v>
      </c>
      <c r="M17" s="20">
        <f t="shared" si="1"/>
        <v>0.18465982937363282</v>
      </c>
      <c r="N17" s="20">
        <f t="shared" si="2"/>
        <v>-27.610281641852907</v>
      </c>
      <c r="O17" s="20">
        <f t="shared" si="3"/>
        <v>0.31588278889048327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4" t="s">
        <v>89</v>
      </c>
      <c r="C18" s="21">
        <v>1496.8182040600022</v>
      </c>
      <c r="D18" s="24">
        <v>1569.3346767599887</v>
      </c>
      <c r="E18" s="21">
        <v>4.8447080950305921</v>
      </c>
      <c r="F18" s="21">
        <v>6.2313589634781232</v>
      </c>
      <c r="G18" s="21">
        <v>110.36655398999969</v>
      </c>
      <c r="H18" s="24">
        <v>117.92604833000009</v>
      </c>
      <c r="I18" s="21">
        <v>6.8494431208619311</v>
      </c>
      <c r="J18" s="21">
        <v>5.3935088339295518</v>
      </c>
      <c r="K18" s="16"/>
      <c r="L18" s="20">
        <f t="shared" si="0"/>
        <v>4.8447080950305939</v>
      </c>
      <c r="M18" s="20">
        <f t="shared" si="1"/>
        <v>6.2313589634781232</v>
      </c>
      <c r="N18" s="20">
        <f t="shared" si="2"/>
        <v>6.8494431208619266</v>
      </c>
      <c r="O18" s="20">
        <f t="shared" si="3"/>
        <v>5.3935088339295518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4" t="s">
        <v>90</v>
      </c>
      <c r="C19" s="21">
        <v>349.45897896000429</v>
      </c>
      <c r="D19" s="24">
        <v>394.66244263999869</v>
      </c>
      <c r="E19" s="21">
        <v>12.935270346900406</v>
      </c>
      <c r="F19" s="21">
        <v>1.5670866042228191</v>
      </c>
      <c r="G19" s="21">
        <v>31.977255609999869</v>
      </c>
      <c r="H19" s="24">
        <v>37.192855059999957</v>
      </c>
      <c r="I19" s="21">
        <v>16.310341054937428</v>
      </c>
      <c r="J19" s="21">
        <v>1.7010660084514941</v>
      </c>
      <c r="K19" s="16"/>
      <c r="L19" s="20">
        <f t="shared" si="0"/>
        <v>12.935270346900415</v>
      </c>
      <c r="M19" s="20">
        <f t="shared" si="1"/>
        <v>1.5670866042228191</v>
      </c>
      <c r="N19" s="20">
        <f t="shared" si="2"/>
        <v>16.310341054937417</v>
      </c>
      <c r="O19" s="20">
        <f t="shared" si="3"/>
        <v>1.7010660084514941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4" t="s">
        <v>91</v>
      </c>
      <c r="C20" s="21">
        <v>476.90863856999312</v>
      </c>
      <c r="D20" s="24">
        <v>521.46703767999634</v>
      </c>
      <c r="E20" s="21">
        <v>9.3431729908712171</v>
      </c>
      <c r="F20" s="21">
        <v>2.0705897521581331</v>
      </c>
      <c r="G20" s="21">
        <v>40.382710040000411</v>
      </c>
      <c r="H20" s="24">
        <v>41.395846729999924</v>
      </c>
      <c r="I20" s="21">
        <v>2.5088377897272585</v>
      </c>
      <c r="J20" s="21">
        <v>1.8932955711486292</v>
      </c>
      <c r="K20" s="16"/>
      <c r="L20" s="20">
        <f t="shared" si="0"/>
        <v>9.3431729908712153</v>
      </c>
      <c r="M20" s="20">
        <f t="shared" si="1"/>
        <v>2.0705897521581331</v>
      </c>
      <c r="N20" s="20">
        <f t="shared" si="2"/>
        <v>2.5088377897272558</v>
      </c>
      <c r="O20" s="20">
        <f t="shared" si="3"/>
        <v>1.8932955711486292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4" t="s">
        <v>75</v>
      </c>
      <c r="C21" s="21">
        <v>129.53717131999943</v>
      </c>
      <c r="D21" s="24">
        <v>132.57561512000018</v>
      </c>
      <c r="E21" s="21">
        <v>2.3456153697341442</v>
      </c>
      <c r="F21" s="21">
        <v>0.52641814384821961</v>
      </c>
      <c r="G21" s="21">
        <v>11.575030700000015</v>
      </c>
      <c r="H21" s="24">
        <v>9.859379950000001</v>
      </c>
      <c r="I21" s="21">
        <v>-14.821997405156019</v>
      </c>
      <c r="J21" s="21">
        <v>0.45093220378745535</v>
      </c>
      <c r="K21" s="16"/>
      <c r="L21" s="20">
        <f t="shared" si="0"/>
        <v>2.3456153697341389</v>
      </c>
      <c r="M21" s="20">
        <f t="shared" si="1"/>
        <v>0.52641814384821961</v>
      </c>
      <c r="N21" s="20">
        <f t="shared" si="2"/>
        <v>-14.821997405156015</v>
      </c>
      <c r="O21" s="20">
        <f t="shared" si="3"/>
        <v>0.45093220378745535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4" t="s">
        <v>92</v>
      </c>
      <c r="C22" s="21">
        <v>463.1655914000001</v>
      </c>
      <c r="D22" s="24">
        <v>509.72863998000759</v>
      </c>
      <c r="E22" s="21">
        <v>10.053218426537768</v>
      </c>
      <c r="F22" s="21">
        <v>2.0239800832277863</v>
      </c>
      <c r="G22" s="21">
        <v>47.071360219999832</v>
      </c>
      <c r="H22" s="24">
        <v>48.516149949999878</v>
      </c>
      <c r="I22" s="21">
        <v>3.0693604842678468</v>
      </c>
      <c r="J22" s="21">
        <v>2.2189523608161674</v>
      </c>
      <c r="K22" s="16"/>
      <c r="L22" s="20">
        <f t="shared" si="0"/>
        <v>10.053218426537779</v>
      </c>
      <c r="M22" s="20">
        <f t="shared" si="1"/>
        <v>2.0239800832277863</v>
      </c>
      <c r="N22" s="20">
        <f t="shared" si="2"/>
        <v>3.0693604842678401</v>
      </c>
      <c r="O22" s="20">
        <f t="shared" si="3"/>
        <v>2.2189523608161674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4" t="s">
        <v>93</v>
      </c>
      <c r="C23" s="21">
        <v>232.80093768999873</v>
      </c>
      <c r="D23" s="24">
        <v>260.70675545999893</v>
      </c>
      <c r="E23" s="21">
        <v>11.98698684244992</v>
      </c>
      <c r="F23" s="21">
        <v>1.0351886066960465</v>
      </c>
      <c r="G23" s="21">
        <v>18.430851380000004</v>
      </c>
      <c r="H23" s="24">
        <v>21.085297630000024</v>
      </c>
      <c r="I23" s="21">
        <v>14.402190084829503</v>
      </c>
      <c r="J23" s="21">
        <v>0.96436487649614511</v>
      </c>
      <c r="K23" s="16"/>
      <c r="L23" s="20">
        <f t="shared" si="0"/>
        <v>11.986986842449927</v>
      </c>
      <c r="M23" s="20">
        <f t="shared" si="1"/>
        <v>1.0351886066960465</v>
      </c>
      <c r="N23" s="20">
        <f t="shared" si="2"/>
        <v>14.402190084829494</v>
      </c>
      <c r="O23" s="20">
        <f t="shared" si="3"/>
        <v>0.96436487649614511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4" t="s">
        <v>94</v>
      </c>
      <c r="C24" s="21">
        <v>729.52346595999813</v>
      </c>
      <c r="D24" s="24">
        <v>840.09451266999565</v>
      </c>
      <c r="E24" s="21">
        <v>15.15661275741067</v>
      </c>
      <c r="F24" s="21">
        <v>3.3357642249407737</v>
      </c>
      <c r="G24" s="21">
        <v>49.644465410000031</v>
      </c>
      <c r="H24" s="24">
        <v>44.08584074000003</v>
      </c>
      <c r="I24" s="21">
        <v>-11.196866809004469</v>
      </c>
      <c r="J24" s="21">
        <v>2.0163261200529141</v>
      </c>
      <c r="K24" s="16"/>
      <c r="L24" s="20">
        <f t="shared" si="0"/>
        <v>15.156612757410665</v>
      </c>
      <c r="M24" s="20">
        <f t="shared" si="1"/>
        <v>3.3357642249407737</v>
      </c>
      <c r="N24" s="20">
        <f t="shared" si="2"/>
        <v>-11.196866809004474</v>
      </c>
      <c r="O24" s="20">
        <f t="shared" si="3"/>
        <v>2.0163261200529141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4" t="s">
        <v>95</v>
      </c>
      <c r="C25" s="21">
        <v>1407.9499074099979</v>
      </c>
      <c r="D25" s="24">
        <v>1868.2082663200342</v>
      </c>
      <c r="E25" s="21">
        <v>32.689966914853329</v>
      </c>
      <c r="F25" s="21">
        <v>7.4180966611991179</v>
      </c>
      <c r="G25" s="21">
        <v>124.85843020999978</v>
      </c>
      <c r="H25" s="24">
        <v>162.65801428999956</v>
      </c>
      <c r="I25" s="21">
        <v>30.273954282802151</v>
      </c>
      <c r="J25" s="21">
        <v>7.439386373123889</v>
      </c>
      <c r="K25" s="16"/>
      <c r="L25" s="20">
        <f t="shared" si="0"/>
        <v>32.689966914853322</v>
      </c>
      <c r="M25" s="20">
        <f t="shared" si="1"/>
        <v>7.4180966611991179</v>
      </c>
      <c r="N25" s="20">
        <f t="shared" si="2"/>
        <v>30.273954282802162</v>
      </c>
      <c r="O25" s="20">
        <f t="shared" si="3"/>
        <v>7.439386373123889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4" t="s">
        <v>76</v>
      </c>
      <c r="C26" s="21">
        <v>33.586709900000002</v>
      </c>
      <c r="D26" s="24">
        <v>24.043871499999984</v>
      </c>
      <c r="E26" s="21">
        <v>-28.412543021964819</v>
      </c>
      <c r="F26" s="21">
        <v>9.5471027567917061E-2</v>
      </c>
      <c r="G26" s="21">
        <v>12.639875630000002</v>
      </c>
      <c r="H26" s="24">
        <v>6.3890408899999986</v>
      </c>
      <c r="I26" s="21">
        <v>-49.453293078011107</v>
      </c>
      <c r="J26" s="21">
        <v>0.29221150855595784</v>
      </c>
      <c r="K26" s="16"/>
      <c r="L26" s="20">
        <f t="shared" si="0"/>
        <v>-28.412543021964819</v>
      </c>
      <c r="M26" s="20">
        <f t="shared" si="1"/>
        <v>9.5471027567917061E-2</v>
      </c>
      <c r="N26" s="20">
        <f t="shared" si="2"/>
        <v>-49.453293078011107</v>
      </c>
      <c r="O26" s="20">
        <f t="shared" si="3"/>
        <v>0.29221150855595784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0" t="s">
        <v>26</v>
      </c>
      <c r="C27" s="113">
        <v>8389.7537614700195</v>
      </c>
      <c r="D27" s="29">
        <v>9508.0728042098872</v>
      </c>
      <c r="E27" s="113">
        <v>13.329581231284205</v>
      </c>
      <c r="F27" s="113">
        <v>37.753715361874448</v>
      </c>
      <c r="G27" s="113">
        <v>707.95511994999845</v>
      </c>
      <c r="H27" s="29">
        <v>843.90348605999986</v>
      </c>
      <c r="I27" s="113">
        <v>19.20296389968945</v>
      </c>
      <c r="J27" s="113">
        <v>38.597078181671236</v>
      </c>
      <c r="K27" s="16"/>
      <c r="L27" s="20">
        <f t="shared" si="0"/>
        <v>13.329581231284196</v>
      </c>
      <c r="M27" s="20">
        <f t="shared" si="1"/>
        <v>37.753715361874448</v>
      </c>
      <c r="N27" s="20">
        <f t="shared" si="2"/>
        <v>19.202963899689461</v>
      </c>
      <c r="O27" s="20">
        <f t="shared" si="3"/>
        <v>38.597078181671236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4" t="s">
        <v>96</v>
      </c>
      <c r="C28" s="21">
        <v>2456.3353417899966</v>
      </c>
      <c r="D28" s="24">
        <v>2454.1256186400005</v>
      </c>
      <c r="E28" s="21">
        <v>-8.9960157817292608E-2</v>
      </c>
      <c r="F28" s="21">
        <v>9.744599350080172</v>
      </c>
      <c r="G28" s="21">
        <v>238.46938184000001</v>
      </c>
      <c r="H28" s="24">
        <v>311.82330327999995</v>
      </c>
      <c r="I28" s="21">
        <v>30.760310138773473</v>
      </c>
      <c r="J28" s="21">
        <v>14.261664531990617</v>
      </c>
      <c r="K28" s="16"/>
      <c r="L28" s="20">
        <f t="shared" si="0"/>
        <v>-8.9960157817287126E-2</v>
      </c>
      <c r="M28" s="20">
        <f t="shared" si="1"/>
        <v>9.744599350080172</v>
      </c>
      <c r="N28" s="20">
        <f t="shared" si="2"/>
        <v>30.760310138773466</v>
      </c>
      <c r="O28" s="20">
        <f t="shared" si="3"/>
        <v>14.261664531990617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4" t="s">
        <v>77</v>
      </c>
      <c r="C29" s="21">
        <v>120.38858778999983</v>
      </c>
      <c r="D29" s="24">
        <v>166.43796767999993</v>
      </c>
      <c r="E29" s="21">
        <v>38.250618879529071</v>
      </c>
      <c r="F29" s="21">
        <v>0.66087542518788511</v>
      </c>
      <c r="G29" s="21">
        <v>13.515113690000002</v>
      </c>
      <c r="H29" s="24">
        <v>13.34905113999999</v>
      </c>
      <c r="I29" s="21">
        <v>-1.2287173738159796</v>
      </c>
      <c r="J29" s="21">
        <v>0.61053708038015497</v>
      </c>
      <c r="K29" s="16"/>
      <c r="L29" s="20">
        <f t="shared" si="0"/>
        <v>38.250618879529064</v>
      </c>
      <c r="M29" s="20">
        <f t="shared" si="1"/>
        <v>0.66087542518788511</v>
      </c>
      <c r="N29" s="20">
        <f t="shared" si="2"/>
        <v>-1.2287173738159791</v>
      </c>
      <c r="O29" s="20">
        <f t="shared" si="3"/>
        <v>0.61053708038015497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4" t="s">
        <v>78</v>
      </c>
      <c r="C30" s="21">
        <v>195.21917876000037</v>
      </c>
      <c r="D30" s="24">
        <v>241.74837839999941</v>
      </c>
      <c r="E30" s="21">
        <v>23.834338375739893</v>
      </c>
      <c r="F30" s="21">
        <v>0.95991055761238797</v>
      </c>
      <c r="G30" s="21">
        <v>23.915537429999993</v>
      </c>
      <c r="H30" s="24">
        <v>22.096499509999997</v>
      </c>
      <c r="I30" s="21">
        <v>-7.6060925886539676</v>
      </c>
      <c r="J30" s="21">
        <v>1.0106135751501011</v>
      </c>
      <c r="K30" s="16"/>
      <c r="L30" s="20">
        <f t="shared" si="0"/>
        <v>23.834338375739893</v>
      </c>
      <c r="M30" s="20">
        <f t="shared" si="1"/>
        <v>0.95991055761238797</v>
      </c>
      <c r="N30" s="20">
        <f t="shared" si="2"/>
        <v>-7.6060925886539721</v>
      </c>
      <c r="O30" s="20">
        <f t="shared" si="3"/>
        <v>1.0106135751501011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4" t="s">
        <v>97</v>
      </c>
      <c r="C31" s="21">
        <v>296.65117593000087</v>
      </c>
      <c r="D31" s="24">
        <v>342.98136923999971</v>
      </c>
      <c r="E31" s="21">
        <v>15.617734588360822</v>
      </c>
      <c r="F31" s="21">
        <v>1.36187650803216</v>
      </c>
      <c r="G31" s="21">
        <v>22.09578726999997</v>
      </c>
      <c r="H31" s="24">
        <v>31.871908149999999</v>
      </c>
      <c r="I31" s="21">
        <v>44.244274985726918</v>
      </c>
      <c r="J31" s="21">
        <v>1.4577052364221808</v>
      </c>
      <c r="K31" s="16"/>
      <c r="L31" s="20">
        <f t="shared" si="0"/>
        <v>15.617734588360813</v>
      </c>
      <c r="M31" s="20">
        <f t="shared" si="1"/>
        <v>1.36187650803216</v>
      </c>
      <c r="N31" s="20">
        <f t="shared" si="2"/>
        <v>44.244274985726918</v>
      </c>
      <c r="O31" s="20">
        <f t="shared" si="3"/>
        <v>1.4577052364221808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4" t="s">
        <v>79</v>
      </c>
      <c r="C32" s="21">
        <v>756.41324108000094</v>
      </c>
      <c r="D32" s="24">
        <v>868.80578397999864</v>
      </c>
      <c r="E32" s="21">
        <v>14.858616533407654</v>
      </c>
      <c r="F32" s="21">
        <v>3.44976810217607</v>
      </c>
      <c r="G32" s="21">
        <v>41.147632010000052</v>
      </c>
      <c r="H32" s="24">
        <v>57.847253589999987</v>
      </c>
      <c r="I32" s="21">
        <v>40.584647923218164</v>
      </c>
      <c r="J32" s="21">
        <v>2.645723126269262</v>
      </c>
      <c r="K32" s="16"/>
      <c r="L32" s="20">
        <f t="shared" si="0"/>
        <v>14.85861653340765</v>
      </c>
      <c r="M32" s="20">
        <f t="shared" si="1"/>
        <v>3.44976810217607</v>
      </c>
      <c r="N32" s="20">
        <f t="shared" si="2"/>
        <v>40.584647923218157</v>
      </c>
      <c r="O32" s="20">
        <f t="shared" si="3"/>
        <v>2.645723126269262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4" t="s">
        <v>98</v>
      </c>
      <c r="C33" s="21">
        <v>600.76898732000075</v>
      </c>
      <c r="D33" s="24">
        <v>737.5856050800038</v>
      </c>
      <c r="E33" s="21">
        <v>22.773581967061073</v>
      </c>
      <c r="F33" s="21">
        <v>2.9287319904488704</v>
      </c>
      <c r="G33" s="21">
        <v>45.358769670000036</v>
      </c>
      <c r="H33" s="24">
        <v>58.997897250000051</v>
      </c>
      <c r="I33" s="21">
        <v>30.069439006457088</v>
      </c>
      <c r="J33" s="21">
        <v>2.6983493851221723</v>
      </c>
      <c r="K33" s="16"/>
      <c r="L33" s="20">
        <f t="shared" si="0"/>
        <v>22.773581967061062</v>
      </c>
      <c r="M33" s="20">
        <f t="shared" si="1"/>
        <v>2.9287319904488704</v>
      </c>
      <c r="N33" s="20">
        <f t="shared" si="2"/>
        <v>30.069439006457081</v>
      </c>
      <c r="O33" s="20">
        <f t="shared" si="3"/>
        <v>2.6983493851221723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4" t="s">
        <v>80</v>
      </c>
      <c r="C34" s="21">
        <v>1378.6287318099623</v>
      </c>
      <c r="D34" s="24">
        <v>1642.4876483099151</v>
      </c>
      <c r="E34" s="21">
        <v>19.139229468512518</v>
      </c>
      <c r="F34" s="21">
        <v>6.5218275497670692</v>
      </c>
      <c r="G34" s="21">
        <v>104.71146790999904</v>
      </c>
      <c r="H34" s="24">
        <v>121.75262311999985</v>
      </c>
      <c r="I34" s="21">
        <v>16.274392432973926</v>
      </c>
      <c r="J34" s="21">
        <v>5.5685224566687905</v>
      </c>
      <c r="K34" s="16"/>
      <c r="L34" s="20">
        <f t="shared" si="0"/>
        <v>19.139229468512521</v>
      </c>
      <c r="M34" s="20">
        <f t="shared" si="1"/>
        <v>6.5218275497670692</v>
      </c>
      <c r="N34" s="20">
        <f t="shared" si="2"/>
        <v>16.274392432973929</v>
      </c>
      <c r="O34" s="20">
        <f t="shared" si="3"/>
        <v>5.5685224566687905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4" t="s">
        <v>99</v>
      </c>
      <c r="C35" s="21">
        <v>2585.3485169900573</v>
      </c>
      <c r="D35" s="24">
        <v>3053.9004328799706</v>
      </c>
      <c r="E35" s="21">
        <v>18.12335601218733</v>
      </c>
      <c r="F35" s="21">
        <v>12.126125878569834</v>
      </c>
      <c r="G35" s="21">
        <v>218.74143012999943</v>
      </c>
      <c r="H35" s="24">
        <v>226.16495001999999</v>
      </c>
      <c r="I35" s="21">
        <v>3.393742047671866</v>
      </c>
      <c r="J35" s="21">
        <v>10.343962789667954</v>
      </c>
      <c r="K35" s="16"/>
      <c r="L35" s="20">
        <f t="shared" si="0"/>
        <v>18.123356012187323</v>
      </c>
      <c r="M35" s="20">
        <f t="shared" si="1"/>
        <v>12.126125878569834</v>
      </c>
      <c r="N35" s="20">
        <f t="shared" si="2"/>
        <v>3.3937420476718638</v>
      </c>
      <c r="O35" s="20">
        <f t="shared" si="3"/>
        <v>10.343962789667954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0" t="s">
        <v>100</v>
      </c>
      <c r="C36" s="113">
        <v>7450.1148769199835</v>
      </c>
      <c r="D36" s="29">
        <v>8521.1608951499511</v>
      </c>
      <c r="E36" s="113">
        <v>14.376234943007461</v>
      </c>
      <c r="F36" s="113">
        <v>33.834983136202432</v>
      </c>
      <c r="G36" s="113">
        <v>579.20105888000012</v>
      </c>
      <c r="H36" s="29">
        <v>765.6979186399991</v>
      </c>
      <c r="I36" s="113">
        <v>32.198984601414146</v>
      </c>
      <c r="J36" s="113">
        <v>35.020239775606015</v>
      </c>
      <c r="K36" s="16"/>
      <c r="L36" s="20">
        <f t="shared" si="0"/>
        <v>14.376234943007454</v>
      </c>
      <c r="M36" s="20">
        <f t="shared" si="1"/>
        <v>33.834983136202432</v>
      </c>
      <c r="N36" s="20">
        <f t="shared" si="2"/>
        <v>32.198984601414153</v>
      </c>
      <c r="O36" s="20">
        <f t="shared" si="3"/>
        <v>35.020239775606015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4" t="s">
        <v>81</v>
      </c>
      <c r="C37" s="21">
        <v>517.30343934000064</v>
      </c>
      <c r="D37" s="24">
        <v>622.96878260000426</v>
      </c>
      <c r="E37" s="21">
        <v>20.426182241281122</v>
      </c>
      <c r="F37" s="21">
        <v>2.4736228447052202</v>
      </c>
      <c r="G37" s="21">
        <v>37.205365380000025</v>
      </c>
      <c r="H37" s="24">
        <v>55.161028070000121</v>
      </c>
      <c r="I37" s="21">
        <v>48.260949749071067</v>
      </c>
      <c r="J37" s="21">
        <v>2.5228649344005492</v>
      </c>
      <c r="K37" s="16"/>
      <c r="L37" s="20">
        <f t="shared" si="0"/>
        <v>20.426182241281111</v>
      </c>
      <c r="M37" s="20">
        <f t="shared" si="1"/>
        <v>2.4736228447052202</v>
      </c>
      <c r="N37" s="20">
        <f t="shared" si="2"/>
        <v>48.260949749071067</v>
      </c>
      <c r="O37" s="20">
        <f t="shared" si="3"/>
        <v>2.5228649344005492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4" t="s">
        <v>82</v>
      </c>
      <c r="C38" s="21">
        <v>31.677028320000083</v>
      </c>
      <c r="D38" s="24">
        <v>23.051182800000038</v>
      </c>
      <c r="E38" s="21">
        <v>-27.230602040261154</v>
      </c>
      <c r="F38" s="21">
        <v>9.1529357431971825E-2</v>
      </c>
      <c r="G38" s="21">
        <v>1.18343775</v>
      </c>
      <c r="H38" s="24">
        <v>1.5866976700000006</v>
      </c>
      <c r="I38" s="21">
        <v>34.075296313642234</v>
      </c>
      <c r="J38" s="21">
        <v>7.2569784378531912E-2</v>
      </c>
      <c r="K38" s="16"/>
      <c r="L38" s="20">
        <f t="shared" si="0"/>
        <v>-27.230602040261147</v>
      </c>
      <c r="M38" s="20">
        <f t="shared" si="1"/>
        <v>9.1529357431971825E-2</v>
      </c>
      <c r="N38" s="20">
        <f t="shared" si="2"/>
        <v>34.075296313642241</v>
      </c>
      <c r="O38" s="20">
        <f t="shared" si="3"/>
        <v>7.2569784378531912E-2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4" t="s">
        <v>101</v>
      </c>
      <c r="C39" s="21">
        <v>1.7086353400000001</v>
      </c>
      <c r="D39" s="24">
        <v>1.8629355000000016</v>
      </c>
      <c r="E39" s="21">
        <v>9.0306080172731118</v>
      </c>
      <c r="F39" s="21">
        <v>7.3971600820504973E-3</v>
      </c>
      <c r="G39" s="21">
        <v>2.3034270000000003E-2</v>
      </c>
      <c r="H39" s="24">
        <v>0.26404141999999986</v>
      </c>
      <c r="I39" s="21">
        <v>1046.298189610523</v>
      </c>
      <c r="J39" s="21">
        <v>1.2076294859877981E-2</v>
      </c>
      <c r="K39" s="16"/>
      <c r="L39" s="20">
        <f t="shared" si="0"/>
        <v>9.0306080172731047</v>
      </c>
      <c r="M39" s="20">
        <f t="shared" si="1"/>
        <v>7.3971600820504973E-3</v>
      </c>
      <c r="N39" s="20">
        <f t="shared" si="2"/>
        <v>1046.298189610523</v>
      </c>
      <c r="O39" s="20">
        <f t="shared" si="3"/>
        <v>1.2076294859877981E-2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4" t="s">
        <v>102</v>
      </c>
      <c r="C40" s="21">
        <v>10.356950469999997</v>
      </c>
      <c r="D40" s="24">
        <v>10.978051590000007</v>
      </c>
      <c r="E40" s="21">
        <v>5.9969497952036654</v>
      </c>
      <c r="F40" s="21">
        <v>4.3590561777495235E-2</v>
      </c>
      <c r="G40" s="21">
        <v>1.0269819000000002</v>
      </c>
      <c r="H40" s="24">
        <v>0.51425405000000002</v>
      </c>
      <c r="I40" s="21">
        <v>-49.925694892967456</v>
      </c>
      <c r="J40" s="21">
        <v>2.352011112758914E-2</v>
      </c>
      <c r="K40" s="16"/>
      <c r="L40" s="20">
        <f t="shared" si="0"/>
        <v>5.996949795203661</v>
      </c>
      <c r="M40" s="20">
        <f t="shared" si="1"/>
        <v>4.3590561777495235E-2</v>
      </c>
      <c r="N40" s="20">
        <f t="shared" si="2"/>
        <v>-49.925694892967456</v>
      </c>
      <c r="O40" s="20">
        <f t="shared" si="3"/>
        <v>2.352011112758914E-2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114" t="s">
        <v>103</v>
      </c>
      <c r="C41" s="21">
        <v>1448.5460491699969</v>
      </c>
      <c r="D41" s="24">
        <v>1628.5806009000098</v>
      </c>
      <c r="E41" s="21">
        <v>12.428638484304377</v>
      </c>
      <c r="F41" s="21">
        <v>6.4666068209980176</v>
      </c>
      <c r="G41" s="21">
        <v>136.66404043999984</v>
      </c>
      <c r="H41" s="24">
        <v>140.60053726999948</v>
      </c>
      <c r="I41" s="21">
        <v>2.8804188851184298</v>
      </c>
      <c r="J41" s="21">
        <v>6.4305575448343602</v>
      </c>
      <c r="K41" s="16"/>
      <c r="L41" s="20">
        <f t="shared" si="0"/>
        <v>12.428638484304384</v>
      </c>
      <c r="M41" s="20">
        <f t="shared" si="1"/>
        <v>6.4666068209980176</v>
      </c>
      <c r="N41" s="20">
        <f t="shared" si="2"/>
        <v>2.8804188851184276</v>
      </c>
      <c r="O41" s="20">
        <f t="shared" si="3"/>
        <v>6.4305575448343602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114" t="s">
        <v>83</v>
      </c>
      <c r="C42" s="21">
        <v>129.26790530000039</v>
      </c>
      <c r="D42" s="24">
        <v>138.6184532800003</v>
      </c>
      <c r="E42" s="21">
        <v>7.233464453763272</v>
      </c>
      <c r="F42" s="21">
        <v>0.55041244811664125</v>
      </c>
      <c r="G42" s="21">
        <v>9.0136691500000037</v>
      </c>
      <c r="H42" s="24">
        <v>11.339114530000012</v>
      </c>
      <c r="I42" s="21">
        <v>25.799098472568271</v>
      </c>
      <c r="J42" s="21">
        <v>0.51860988519985596</v>
      </c>
      <c r="K42" s="16"/>
      <c r="L42" s="20">
        <f t="shared" si="0"/>
        <v>7.2334644537632764</v>
      </c>
      <c r="M42" s="20">
        <f t="shared" si="1"/>
        <v>0.55041244811664125</v>
      </c>
      <c r="N42" s="20">
        <f t="shared" si="2"/>
        <v>25.799098472568271</v>
      </c>
      <c r="O42" s="20">
        <f t="shared" si="3"/>
        <v>0.51860988519985596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4" t="s">
        <v>104</v>
      </c>
      <c r="C43" s="21">
        <v>256.53797067000164</v>
      </c>
      <c r="D43" s="24">
        <v>259.23284796999951</v>
      </c>
      <c r="E43" s="21">
        <v>1.0504789185630692</v>
      </c>
      <c r="F43" s="21">
        <v>1.0293361605702096</v>
      </c>
      <c r="G43" s="21">
        <v>19.8246273</v>
      </c>
      <c r="H43" s="24">
        <v>25.087356969999998</v>
      </c>
      <c r="I43" s="21">
        <v>26.546424254845881</v>
      </c>
      <c r="J43" s="21">
        <v>1.1474045247322757</v>
      </c>
      <c r="K43" s="16"/>
      <c r="L43" s="20">
        <f t="shared" si="0"/>
        <v>1.0504789185630665</v>
      </c>
      <c r="M43" s="20">
        <f t="shared" si="1"/>
        <v>1.0293361605702096</v>
      </c>
      <c r="N43" s="20">
        <f t="shared" si="2"/>
        <v>26.546424254845885</v>
      </c>
      <c r="O43" s="20">
        <f t="shared" si="3"/>
        <v>1.1474045247322757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4" t="s">
        <v>84</v>
      </c>
      <c r="C44" s="21">
        <v>1236.7939878500224</v>
      </c>
      <c r="D44" s="24">
        <v>1302.0036257800086</v>
      </c>
      <c r="E44" s="21">
        <v>5.2724737159616453</v>
      </c>
      <c r="F44" s="21">
        <v>5.1698672591213626</v>
      </c>
      <c r="G44" s="21">
        <v>103.09746014999992</v>
      </c>
      <c r="H44" s="24">
        <v>111.24422122999968</v>
      </c>
      <c r="I44" s="21">
        <v>7.9019997855880986</v>
      </c>
      <c r="J44" s="21">
        <v>5.0879063482955624</v>
      </c>
      <c r="K44" s="16"/>
      <c r="L44" s="20">
        <f t="shared" si="0"/>
        <v>5.2724737159616399</v>
      </c>
      <c r="M44" s="20">
        <f t="shared" si="1"/>
        <v>5.1698672591213626</v>
      </c>
      <c r="N44" s="20">
        <f t="shared" si="2"/>
        <v>7.9019997855880932</v>
      </c>
      <c r="O44" s="20">
        <f t="shared" si="3"/>
        <v>5.0879063482955624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114" t="s">
        <v>85</v>
      </c>
      <c r="C45" s="21">
        <v>2258.9432819399599</v>
      </c>
      <c r="D45" s="24">
        <v>2502.0639988499292</v>
      </c>
      <c r="E45" s="21">
        <v>10.762586154937882</v>
      </c>
      <c r="F45" s="21">
        <v>9.9349483302177237</v>
      </c>
      <c r="G45" s="21">
        <v>155.61035798000043</v>
      </c>
      <c r="H45" s="24">
        <v>177.83025612999964</v>
      </c>
      <c r="I45" s="21">
        <v>14.279189662204228</v>
      </c>
      <c r="J45" s="21">
        <v>8.1333095695118605</v>
      </c>
      <c r="K45" s="16"/>
      <c r="L45" s="20">
        <f t="shared" si="0"/>
        <v>10.762586154937875</v>
      </c>
      <c r="M45" s="20">
        <f t="shared" si="1"/>
        <v>9.9349483302177237</v>
      </c>
      <c r="N45" s="20">
        <f t="shared" si="2"/>
        <v>14.279189662204224</v>
      </c>
      <c r="O45" s="20">
        <f t="shared" si="3"/>
        <v>8.1333095695118605</v>
      </c>
      <c r="P45" s="20" t="b">
        <f t="shared" si="4"/>
        <v>1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114" t="s">
        <v>105</v>
      </c>
      <c r="C46" s="21">
        <v>839.13143538999896</v>
      </c>
      <c r="D46" s="24">
        <v>875.65876497999466</v>
      </c>
      <c r="E46" s="21">
        <v>4.3529926361320248</v>
      </c>
      <c r="F46" s="21">
        <v>3.4769792415291074</v>
      </c>
      <c r="G46" s="21">
        <v>69.028773549999826</v>
      </c>
      <c r="H46" s="24">
        <v>81.21623304000029</v>
      </c>
      <c r="I46" s="21">
        <v>17.655622232912304</v>
      </c>
      <c r="J46" s="21">
        <v>3.7145353088905835</v>
      </c>
      <c r="K46" s="16"/>
      <c r="L46" s="20">
        <f t="shared" si="0"/>
        <v>4.3529926361320355</v>
      </c>
      <c r="M46" s="20">
        <f t="shared" si="1"/>
        <v>3.4769792415291074</v>
      </c>
      <c r="N46" s="20">
        <f t="shared" si="2"/>
        <v>17.655622232912314</v>
      </c>
      <c r="O46" s="20">
        <f t="shared" si="3"/>
        <v>3.7145353088905835</v>
      </c>
      <c r="P46" s="20" t="b">
        <f t="shared" si="4"/>
        <v>1</v>
      </c>
      <c r="Q46" s="20" t="b">
        <f t="shared" si="5"/>
        <v>1</v>
      </c>
      <c r="R46" s="20" t="b">
        <f t="shared" si="6"/>
        <v>1</v>
      </c>
      <c r="S46" s="20" t="b">
        <f t="shared" si="7"/>
        <v>1</v>
      </c>
    </row>
    <row r="47" spans="1:19" x14ac:dyDescent="0.25">
      <c r="A47" s="14"/>
      <c r="B47" s="114" t="s">
        <v>86</v>
      </c>
      <c r="C47" s="21">
        <v>693.46603669000297</v>
      </c>
      <c r="D47" s="24">
        <v>1127.7622723400061</v>
      </c>
      <c r="E47" s="21">
        <v>62.626893412538486</v>
      </c>
      <c r="F47" s="21">
        <v>4.478006921332514</v>
      </c>
      <c r="G47" s="21">
        <v>44.427951520000136</v>
      </c>
      <c r="H47" s="24">
        <v>158.59488316999992</v>
      </c>
      <c r="I47" s="21">
        <v>256.97095577005217</v>
      </c>
      <c r="J47" s="21">
        <v>7.2535535236434496</v>
      </c>
      <c r="K47" s="16"/>
      <c r="L47" s="20">
        <f t="shared" si="0"/>
        <v>62.626893412538479</v>
      </c>
      <c r="M47" s="20">
        <f t="shared" si="1"/>
        <v>4.478006921332514</v>
      </c>
      <c r="N47" s="20">
        <f t="shared" si="2"/>
        <v>256.97095577005217</v>
      </c>
      <c r="O47" s="20">
        <f t="shared" si="3"/>
        <v>7.2535535236434496</v>
      </c>
      <c r="P47" s="20" t="b">
        <f t="shared" si="4"/>
        <v>1</v>
      </c>
      <c r="Q47" s="20" t="b">
        <f t="shared" si="5"/>
        <v>1</v>
      </c>
      <c r="R47" s="20" t="b">
        <f t="shared" si="6"/>
        <v>1</v>
      </c>
      <c r="S47" s="20" t="b">
        <f t="shared" si="7"/>
        <v>1</v>
      </c>
    </row>
    <row r="48" spans="1:19" x14ac:dyDescent="0.25">
      <c r="A48" s="14"/>
      <c r="B48" s="114" t="s">
        <v>87</v>
      </c>
      <c r="C48" s="21">
        <v>26.382156439999985</v>
      </c>
      <c r="D48" s="24">
        <v>28.379378559999999</v>
      </c>
      <c r="E48" s="21">
        <v>7.5703520466275265</v>
      </c>
      <c r="F48" s="21">
        <v>0.11268603032012195</v>
      </c>
      <c r="G48" s="21">
        <v>2.0953594900000003</v>
      </c>
      <c r="H48" s="24">
        <v>2.2592950899999993</v>
      </c>
      <c r="I48" s="21">
        <v>7.8237457955245171</v>
      </c>
      <c r="J48" s="21">
        <v>0.1033319457315241</v>
      </c>
      <c r="K48" s="16"/>
      <c r="L48" s="20">
        <f t="shared" si="0"/>
        <v>7.5703520466275247</v>
      </c>
      <c r="M48" s="20">
        <f t="shared" si="1"/>
        <v>0.11268603032012195</v>
      </c>
      <c r="N48" s="20">
        <f t="shared" si="2"/>
        <v>7.8237457955245153</v>
      </c>
      <c r="O48" s="20">
        <f t="shared" si="3"/>
        <v>0.1033319457315241</v>
      </c>
      <c r="P48" s="20" t="b">
        <f t="shared" si="4"/>
        <v>1</v>
      </c>
      <c r="Q48" s="20" t="b">
        <f t="shared" si="5"/>
        <v>1</v>
      </c>
      <c r="R48" s="20" t="b">
        <f t="shared" si="6"/>
        <v>1</v>
      </c>
      <c r="S48" s="20" t="b">
        <f t="shared" si="7"/>
        <v>1</v>
      </c>
    </row>
    <row r="49" spans="1:19" x14ac:dyDescent="0.25">
      <c r="A49" s="14"/>
      <c r="B49" s="10" t="s">
        <v>88</v>
      </c>
      <c r="C49" s="113">
        <v>119.90586291000055</v>
      </c>
      <c r="D49" s="29">
        <v>100.22453012999993</v>
      </c>
      <c r="E49" s="113">
        <v>-16.413987024782195</v>
      </c>
      <c r="F49" s="113">
        <v>0.39796165434600511</v>
      </c>
      <c r="G49" s="113">
        <v>4.9390816700000082</v>
      </c>
      <c r="H49" s="29">
        <v>11.500247649999997</v>
      </c>
      <c r="I49" s="113">
        <v>132.84181996528878</v>
      </c>
      <c r="J49" s="113">
        <v>0.52597952845056983</v>
      </c>
      <c r="K49" s="16"/>
      <c r="L49" s="20">
        <f t="shared" si="0"/>
        <v>-16.413987024782195</v>
      </c>
      <c r="M49" s="20">
        <f t="shared" si="1"/>
        <v>0.39796165434600511</v>
      </c>
      <c r="N49" s="20">
        <f t="shared" si="2"/>
        <v>132.84181996528878</v>
      </c>
      <c r="O49" s="20">
        <f t="shared" si="3"/>
        <v>0.52597952845056983</v>
      </c>
      <c r="P49" s="20" t="b">
        <f t="shared" si="4"/>
        <v>1</v>
      </c>
      <c r="Q49" s="20" t="b">
        <f t="shared" si="5"/>
        <v>1</v>
      </c>
      <c r="R49" s="20" t="b">
        <f t="shared" si="6"/>
        <v>1</v>
      </c>
      <c r="S49" s="20" t="b">
        <f t="shared" si="7"/>
        <v>1</v>
      </c>
    </row>
    <row r="50" spans="1:19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9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9" x14ac:dyDescent="0.25">
      <c r="B52" s="20"/>
      <c r="C52" s="20"/>
      <c r="D52" s="75"/>
      <c r="E52" s="20"/>
    </row>
    <row r="53" spans="1:19" x14ac:dyDescent="0.25">
      <c r="B53" s="20"/>
      <c r="C53" s="20"/>
      <c r="D53" s="75"/>
      <c r="E53" s="20"/>
    </row>
    <row r="54" spans="1:19" x14ac:dyDescent="0.25">
      <c r="C54" s="20"/>
      <c r="D54" s="75"/>
    </row>
    <row r="55" spans="1:19" x14ac:dyDescent="0.25">
      <c r="C55" s="20"/>
      <c r="D55" s="75"/>
    </row>
    <row r="56" spans="1:19" x14ac:dyDescent="0.25">
      <c r="C56" s="20"/>
      <c r="D56" s="75"/>
    </row>
    <row r="57" spans="1:19" x14ac:dyDescent="0.25">
      <c r="C57" s="20"/>
      <c r="D57" s="75"/>
    </row>
    <row r="58" spans="1:19" x14ac:dyDescent="0.25">
      <c r="C58" s="20"/>
      <c r="D58" s="75"/>
    </row>
    <row r="59" spans="1:19" x14ac:dyDescent="0.25">
      <c r="C59" s="20"/>
      <c r="D59" s="75"/>
    </row>
    <row r="60" spans="1:19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4.425781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4" width="11.42578125" style="38"/>
    <col min="15" max="15" width="12.85546875" style="38" bestFit="1" customWidth="1"/>
    <col min="16" max="16" width="14.28515625" style="38" customWidth="1"/>
    <col min="17" max="17" width="14.14062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3"/>
    </row>
    <row r="7" spans="1:17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  <c r="L7" s="39"/>
      <c r="N7" s="39"/>
      <c r="O7" s="39"/>
      <c r="P7" s="173"/>
    </row>
    <row r="8" spans="1:17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  <c r="O8" s="39"/>
      <c r="P8" s="173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3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  <c r="L10" s="39"/>
      <c r="N10" s="39"/>
      <c r="O10" s="39"/>
      <c r="P10" s="173"/>
    </row>
    <row r="11" spans="1:17" x14ac:dyDescent="0.25">
      <c r="A11" s="57"/>
      <c r="B11" s="42"/>
      <c r="C11" s="171">
        <v>2014</v>
      </c>
      <c r="D11" s="171">
        <v>2015</v>
      </c>
      <c r="E11" s="171">
        <v>2016</v>
      </c>
      <c r="F11" s="171">
        <v>2017</v>
      </c>
      <c r="G11" s="102">
        <v>2018</v>
      </c>
      <c r="H11" s="197"/>
      <c r="I11" s="197"/>
      <c r="J11" s="197"/>
      <c r="K11" s="59"/>
      <c r="L11" s="39"/>
      <c r="N11" s="163"/>
      <c r="O11" s="39"/>
      <c r="P11" s="173"/>
    </row>
    <row r="12" spans="1:17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3"/>
    </row>
    <row r="13" spans="1:17" x14ac:dyDescent="0.25">
      <c r="A13" s="57"/>
      <c r="B13" s="66" t="s">
        <v>107</v>
      </c>
      <c r="C13" s="119">
        <v>2488.062516</v>
      </c>
      <c r="D13" s="119">
        <v>2411.5973760000002</v>
      </c>
      <c r="E13" s="119">
        <v>1683.0644589999999</v>
      </c>
      <c r="F13" s="119">
        <v>1649.240352</v>
      </c>
      <c r="G13" s="119">
        <v>1837.9507060000001</v>
      </c>
      <c r="H13" s="158">
        <v>11.442259084381167</v>
      </c>
      <c r="I13" s="158">
        <v>111.44225908438116</v>
      </c>
      <c r="J13" s="158">
        <v>-2.0096738909273104</v>
      </c>
      <c r="K13" s="59"/>
      <c r="L13" s="39">
        <f>+((G13-F13)/F13)*100</f>
        <v>11.442259084381174</v>
      </c>
      <c r="M13" s="39">
        <f>+G13/F13*100</f>
        <v>111.44225908438116</v>
      </c>
      <c r="N13" s="39">
        <f>+((F13-E13)/E13)*100</f>
        <v>-2.009673890927306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2646.9889469999998</v>
      </c>
      <c r="D14" s="119">
        <v>2370.7573819999998</v>
      </c>
      <c r="E14" s="119">
        <v>1676.1544530000001</v>
      </c>
      <c r="F14" s="119">
        <v>1803.816791</v>
      </c>
      <c r="G14" s="119">
        <v>1732.9074189999999</v>
      </c>
      <c r="H14" s="158">
        <v>-3.9310739512902204</v>
      </c>
      <c r="I14" s="158">
        <v>96.068926048709784</v>
      </c>
      <c r="J14" s="158">
        <v>7.6163827129121842</v>
      </c>
      <c r="K14" s="59"/>
      <c r="L14" s="39">
        <f t="shared" ref="L14:L24" si="1">+((G14-F14)/F14)*100</f>
        <v>-3.9310739512902164</v>
      </c>
      <c r="M14" s="39">
        <f t="shared" ref="M14:M24" si="2">+G14/F14*100</f>
        <v>96.068926048709784</v>
      </c>
      <c r="N14" s="39">
        <f t="shared" ref="N14:N24" si="3">+((F14-E14)/E14)*100</f>
        <v>7.6163827129121886</v>
      </c>
      <c r="O14" s="39" t="b">
        <f t="shared" ref="O14:O24" si="4">+ROUND(H14,4)=ROUND(L14,4)</f>
        <v>1</v>
      </c>
      <c r="P14" s="39" t="b">
        <f t="shared" ref="P14:P24" si="5">+ROUND(I14,4)=ROUND(M14,4)</f>
        <v>1</v>
      </c>
      <c r="Q14" s="39" t="b">
        <f t="shared" ref="Q14:Q24" si="6">+ROUND(J14,4)=ROUND(N14,4)</f>
        <v>1</v>
      </c>
    </row>
    <row r="15" spans="1:17" x14ac:dyDescent="0.25">
      <c r="A15" s="57"/>
      <c r="B15" s="66" t="s">
        <v>8</v>
      </c>
      <c r="C15" s="119">
        <v>2523.8652860000002</v>
      </c>
      <c r="D15" s="119">
        <v>2384.8127129999998</v>
      </c>
      <c r="E15" s="119">
        <v>1740.9492600000001</v>
      </c>
      <c r="F15" s="119">
        <v>1955.1701169999999</v>
      </c>
      <c r="G15" s="119">
        <v>1853.958222</v>
      </c>
      <c r="H15" s="158">
        <v>-5.1766285767142701</v>
      </c>
      <c r="I15" s="158">
        <v>94.823371423285735</v>
      </c>
      <c r="J15" s="158">
        <v>12.304830584206684</v>
      </c>
      <c r="K15" s="59"/>
      <c r="L15" s="39">
        <f t="shared" si="1"/>
        <v>-5.1766285767142746</v>
      </c>
      <c r="M15" s="39">
        <f t="shared" si="2"/>
        <v>94.823371423285735</v>
      </c>
      <c r="N15" s="39">
        <f t="shared" si="3"/>
        <v>12.304830584206675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2770.8612109999999</v>
      </c>
      <c r="D16" s="119">
        <v>2289.493669</v>
      </c>
      <c r="E16" s="119">
        <v>1742.010196</v>
      </c>
      <c r="F16" s="119">
        <v>1828.5654480000001</v>
      </c>
      <c r="G16" s="119">
        <v>2030.2257830000001</v>
      </c>
      <c r="H16" s="158">
        <v>11.028335639862764</v>
      </c>
      <c r="I16" s="158">
        <v>111.02833563986276</v>
      </c>
      <c r="J16" s="158">
        <v>4.9686995058208172</v>
      </c>
      <c r="K16" s="59"/>
      <c r="L16" s="39">
        <f t="shared" si="1"/>
        <v>11.028335639862753</v>
      </c>
      <c r="M16" s="39">
        <f t="shared" si="2"/>
        <v>111.02833563986276</v>
      </c>
      <c r="N16" s="39">
        <f t="shared" si="3"/>
        <v>4.9686995058208092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107" x14ac:dyDescent="0.25">
      <c r="A17" s="57"/>
      <c r="B17" s="66" t="s">
        <v>10</v>
      </c>
      <c r="C17" s="119">
        <v>2753.108874</v>
      </c>
      <c r="D17" s="119">
        <v>2145.5792999999999</v>
      </c>
      <c r="E17" s="119">
        <v>1780.999421</v>
      </c>
      <c r="F17" s="119">
        <v>1814.8264059999999</v>
      </c>
      <c r="G17" s="119">
        <v>2232.9720910000001</v>
      </c>
      <c r="H17" s="158">
        <v>23.040533442623932</v>
      </c>
      <c r="I17" s="158">
        <v>123.04053344262394</v>
      </c>
      <c r="J17" s="158">
        <v>1.8993259964681375</v>
      </c>
      <c r="K17" s="59"/>
      <c r="L17" s="39">
        <f t="shared" si="1"/>
        <v>23.040533442623946</v>
      </c>
      <c r="M17" s="39">
        <f t="shared" si="2"/>
        <v>123.04053344262394</v>
      </c>
      <c r="N17" s="39">
        <f t="shared" si="3"/>
        <v>1.8993259964681326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107" x14ac:dyDescent="0.25">
      <c r="A18" s="57"/>
      <c r="B18" s="66" t="s">
        <v>11</v>
      </c>
      <c r="C18" s="119">
        <v>2466.9283959999998</v>
      </c>
      <c r="D18" s="119">
        <v>2066.8558170000001</v>
      </c>
      <c r="E18" s="119">
        <v>1838.269536</v>
      </c>
      <c r="F18" s="119">
        <v>1745.6068969999999</v>
      </c>
      <c r="G18" s="119">
        <v>2079.872378</v>
      </c>
      <c r="H18" s="158">
        <v>19.148955104065468</v>
      </c>
      <c r="I18" s="158">
        <v>119.14895510406546</v>
      </c>
      <c r="J18" s="158">
        <v>-5.0407536645377</v>
      </c>
      <c r="K18" s="59"/>
      <c r="L18" s="39">
        <f t="shared" si="1"/>
        <v>19.148955104065458</v>
      </c>
      <c r="M18" s="39">
        <f t="shared" si="2"/>
        <v>119.14895510406546</v>
      </c>
      <c r="N18" s="39">
        <f t="shared" si="3"/>
        <v>-5.0407536645376974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107" x14ac:dyDescent="0.25">
      <c r="A19" s="57"/>
      <c r="B19" s="66" t="s">
        <v>12</v>
      </c>
      <c r="C19" s="119">
        <v>3160.5105410000001</v>
      </c>
      <c r="D19" s="119">
        <v>2587.8406730000002</v>
      </c>
      <c r="E19" s="119">
        <v>1638.6985540000001</v>
      </c>
      <c r="F19" s="119">
        <v>1925.3197829999999</v>
      </c>
      <c r="G19" s="119">
        <v>2123.2152719999999</v>
      </c>
      <c r="H19" s="158">
        <v>10.278577654858069</v>
      </c>
      <c r="I19" s="158">
        <v>110.27857765485807</v>
      </c>
      <c r="J19" s="158">
        <v>17.490784275141301</v>
      </c>
      <c r="K19" s="59"/>
      <c r="L19" s="39">
        <f t="shared" si="1"/>
        <v>10.278577654858076</v>
      </c>
      <c r="M19" s="39">
        <f t="shared" si="2"/>
        <v>110.27857765485807</v>
      </c>
      <c r="N19" s="39">
        <f t="shared" si="3"/>
        <v>17.490784275141298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107" x14ac:dyDescent="0.25">
      <c r="A20" s="57"/>
      <c r="B20" s="66" t="s">
        <v>13</v>
      </c>
      <c r="C20" s="119">
        <v>2381.1641709999999</v>
      </c>
      <c r="D20" s="119">
        <v>2254.136876</v>
      </c>
      <c r="E20" s="119">
        <v>2098.718492</v>
      </c>
      <c r="F20" s="119">
        <v>1959.053568</v>
      </c>
      <c r="G20" s="119">
        <v>2157.2423749999998</v>
      </c>
      <c r="H20" s="158">
        <v>10.11655884439806</v>
      </c>
      <c r="I20" s="158">
        <v>110.11655884439806</v>
      </c>
      <c r="J20" s="158">
        <v>-6.6547716872168312</v>
      </c>
      <c r="K20" s="59"/>
      <c r="L20" s="39">
        <f t="shared" si="1"/>
        <v>10.11655884439806</v>
      </c>
      <c r="M20" s="39">
        <f t="shared" si="2"/>
        <v>110.11655884439806</v>
      </c>
      <c r="N20" s="39">
        <f t="shared" si="3"/>
        <v>-6.6547716872168259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107" x14ac:dyDescent="0.25">
      <c r="A21" s="57"/>
      <c r="B21" s="66" t="s">
        <v>14</v>
      </c>
      <c r="C21" s="119">
        <v>3040.403468</v>
      </c>
      <c r="D21" s="119">
        <v>2229.0447749999998</v>
      </c>
      <c r="E21" s="119">
        <v>1822.1233090000001</v>
      </c>
      <c r="F21" s="119">
        <v>1827.246087</v>
      </c>
      <c r="G21" s="119">
        <v>2034.456248</v>
      </c>
      <c r="H21" s="158">
        <v>11.340024886314071</v>
      </c>
      <c r="I21" s="158">
        <v>111.34002488631407</v>
      </c>
      <c r="J21" s="158">
        <v>0.28114332189796976</v>
      </c>
      <c r="K21" s="59"/>
      <c r="L21" s="39">
        <f t="shared" si="1"/>
        <v>11.340024886314067</v>
      </c>
      <c r="M21" s="39">
        <f t="shared" si="2"/>
        <v>111.34002488631407</v>
      </c>
      <c r="N21" s="39">
        <f t="shared" si="3"/>
        <v>0.28114332189797619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107" x14ac:dyDescent="0.25">
      <c r="A22" s="57"/>
      <c r="B22" s="66" t="s">
        <v>15</v>
      </c>
      <c r="C22" s="119">
        <v>2945.9425649999998</v>
      </c>
      <c r="D22" s="119">
        <v>2258.1264529999999</v>
      </c>
      <c r="E22" s="119">
        <v>1770.40635</v>
      </c>
      <c r="F22" s="119">
        <v>1913.9384050000001</v>
      </c>
      <c r="G22" s="119">
        <v>2652.0520310000002</v>
      </c>
      <c r="H22" s="158">
        <v>38.565171380214821</v>
      </c>
      <c r="I22" s="158">
        <v>138.56517138021482</v>
      </c>
      <c r="J22" s="158">
        <v>8.1072944072980935</v>
      </c>
      <c r="K22" s="59"/>
      <c r="L22" s="39">
        <f t="shared" si="1"/>
        <v>38.565171380214821</v>
      </c>
      <c r="M22" s="39">
        <f t="shared" si="2"/>
        <v>138.56517138021482</v>
      </c>
      <c r="N22" s="39">
        <f t="shared" si="3"/>
        <v>8.1072944072980846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107" x14ac:dyDescent="0.25">
      <c r="A23" s="57"/>
      <c r="B23" s="66" t="s">
        <v>16</v>
      </c>
      <c r="C23" s="119">
        <v>2875.1480860000001</v>
      </c>
      <c r="D23" s="119">
        <v>2196.373681</v>
      </c>
      <c r="E23" s="119">
        <v>2067.8305599999999</v>
      </c>
      <c r="F23" s="119">
        <v>1924.9985919999999</v>
      </c>
      <c r="G23" s="119">
        <v>2263.172677</v>
      </c>
      <c r="H23" s="158">
        <v>17.56749778443476</v>
      </c>
      <c r="I23" s="158">
        <v>117.56749778443476</v>
      </c>
      <c r="J23" s="158">
        <v>-6.9073342256823933</v>
      </c>
      <c r="K23" s="59"/>
      <c r="L23" s="39">
        <f t="shared" si="1"/>
        <v>17.56749778443475</v>
      </c>
      <c r="M23" s="39">
        <f t="shared" si="2"/>
        <v>117.56749778443476</v>
      </c>
      <c r="N23" s="39">
        <f t="shared" si="3"/>
        <v>-6.9073342256823977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107" x14ac:dyDescent="0.25">
      <c r="A24" s="57"/>
      <c r="B24" s="66" t="s">
        <v>17</v>
      </c>
      <c r="C24" s="119">
        <v>2895.502461</v>
      </c>
      <c r="D24" s="119">
        <v>2148.0694279999998</v>
      </c>
      <c r="E24" s="119">
        <v>2114.9137700000001</v>
      </c>
      <c r="F24" s="119">
        <v>1818.2283709999999</v>
      </c>
      <c r="G24" s="116">
        <v>2186.4439640000001</v>
      </c>
      <c r="H24" s="29">
        <v>20.251339098701159</v>
      </c>
      <c r="I24" s="29">
        <v>120.25133909870117</v>
      </c>
      <c r="J24" s="29">
        <v>-14.028250381101836</v>
      </c>
      <c r="K24" s="59"/>
      <c r="L24" s="39">
        <f t="shared" si="1"/>
        <v>20.251339098701155</v>
      </c>
      <c r="M24" s="39">
        <f t="shared" si="2"/>
        <v>120.25133909870117</v>
      </c>
      <c r="N24" s="39">
        <f t="shared" si="3"/>
        <v>-14.028250381101834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107" x14ac:dyDescent="0.25">
      <c r="A25" s="57"/>
      <c r="B25" s="67" t="s">
        <v>22</v>
      </c>
      <c r="C25" s="120">
        <v>32948.486522000007</v>
      </c>
      <c r="D25" s="120">
        <v>27342.688142999996</v>
      </c>
      <c r="E25" s="120">
        <v>21974.138360000001</v>
      </c>
      <c r="F25" s="120">
        <v>22166.010816999998</v>
      </c>
      <c r="G25" s="121">
        <v>25184.469165999995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107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107" ht="18.75" customHeight="1" x14ac:dyDescent="0.25">
      <c r="A28" s="57"/>
      <c r="B28" s="67" t="s">
        <v>19</v>
      </c>
      <c r="C28" s="120">
        <v>32948.486522000007</v>
      </c>
      <c r="D28" s="120">
        <v>27342.688142999996</v>
      </c>
      <c r="E28" s="120">
        <v>21974.138360000001</v>
      </c>
      <c r="F28" s="120">
        <v>22166.010816999998</v>
      </c>
      <c r="G28" s="116">
        <v>25184.469165999995</v>
      </c>
      <c r="H28" s="65">
        <v>13.617508237815269</v>
      </c>
      <c r="I28" s="29">
        <v>113.61750823781527</v>
      </c>
      <c r="J28" s="29">
        <v>0.87317397322512758</v>
      </c>
      <c r="K28" s="59"/>
      <c r="L28" s="39">
        <f t="shared" ref="L28" si="7">+((G28-F28)/F28)*100</f>
        <v>13.617508237815262</v>
      </c>
      <c r="M28" s="39">
        <f t="shared" ref="M28" si="8">+G28/F28*100</f>
        <v>113.61750823781527</v>
      </c>
      <c r="N28" s="39">
        <f t="shared" ref="N28" si="9">+((F28-E28)/E28)*100</f>
        <v>0.87317397322512202</v>
      </c>
      <c r="O28" s="39" t="b">
        <f t="shared" ref="O28" si="10">+ROUND(H28,4)=ROUND(L28,4)</f>
        <v>1</v>
      </c>
      <c r="P28" s="39" t="b">
        <f t="shared" ref="P28" si="11">+ROUND(I28,4)=ROUND(M28,4)</f>
        <v>1</v>
      </c>
      <c r="Q28" s="39" t="b">
        <f t="shared" ref="Q28" si="12">+ROUND(J28,4)=ROUND(N28,4)</f>
        <v>1</v>
      </c>
    </row>
    <row r="29" spans="1:107" ht="18.75" customHeight="1" x14ac:dyDescent="0.25">
      <c r="A29" s="57"/>
      <c r="B29" s="67" t="s">
        <v>18</v>
      </c>
      <c r="C29" s="68"/>
      <c r="D29" s="68">
        <v>-17.013826644987073</v>
      </c>
      <c r="E29" s="68">
        <v>-19.634315963825223</v>
      </c>
      <c r="F29" s="68">
        <v>0.87317397322512758</v>
      </c>
      <c r="G29" s="29">
        <v>13.617508237815269</v>
      </c>
      <c r="H29" s="46"/>
      <c r="I29" s="46"/>
      <c r="J29" s="46"/>
      <c r="K29" s="59"/>
      <c r="L29" s="39"/>
      <c r="N29" s="39"/>
      <c r="O29" s="39"/>
      <c r="P29" s="173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3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L31" s="39"/>
      <c r="N31" s="39"/>
      <c r="O31" s="20"/>
      <c r="P31" s="78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2"/>
      <c r="AP31" s="112"/>
      <c r="AQ31" s="112"/>
      <c r="AR31" s="112"/>
      <c r="AS31" s="112"/>
      <c r="AT31" s="112"/>
      <c r="AU31" s="112"/>
      <c r="AV31" s="112"/>
      <c r="AW31" s="112"/>
      <c r="AX31" s="112"/>
      <c r="AY31" s="112"/>
      <c r="AZ31" s="112"/>
      <c r="BA31" s="112"/>
      <c r="BB31" s="112"/>
      <c r="BC31" s="112"/>
      <c r="BD31" s="112"/>
      <c r="BE31" s="112"/>
      <c r="BF31" s="112"/>
      <c r="BG31" s="112"/>
      <c r="BH31" s="112"/>
      <c r="BI31" s="112"/>
      <c r="BJ31" s="112"/>
      <c r="BK31" s="112"/>
      <c r="BL31" s="112"/>
      <c r="BM31" s="112"/>
      <c r="BN31" s="112"/>
      <c r="BO31" s="112"/>
      <c r="BP31" s="112"/>
      <c r="BQ31" s="112"/>
      <c r="BR31" s="112"/>
      <c r="BS31" s="112"/>
      <c r="BT31" s="112"/>
      <c r="BU31" s="112"/>
      <c r="BV31" s="112"/>
      <c r="BW31" s="112"/>
      <c r="BX31" s="112"/>
      <c r="BY31" s="112"/>
      <c r="BZ31" s="112"/>
      <c r="CA31" s="112"/>
      <c r="CB31" s="112"/>
      <c r="CC31" s="112"/>
      <c r="CD31" s="112"/>
      <c r="CE31" s="112"/>
      <c r="CF31" s="112"/>
      <c r="CG31" s="112"/>
      <c r="CH31" s="112"/>
      <c r="CI31" s="112"/>
      <c r="CJ31" s="112"/>
      <c r="CK31" s="112"/>
      <c r="CL31" s="112"/>
      <c r="CM31" s="112"/>
      <c r="CN31" s="112"/>
      <c r="CO31" s="112"/>
      <c r="CP31" s="112"/>
      <c r="CQ31" s="112"/>
      <c r="CR31" s="112"/>
      <c r="CS31" s="112"/>
      <c r="CT31" s="112"/>
      <c r="CU31" s="112"/>
      <c r="CV31" s="112"/>
      <c r="CW31" s="112"/>
      <c r="CX31" s="112"/>
      <c r="CY31" s="112"/>
      <c r="CZ31" s="112"/>
      <c r="DA31" s="112"/>
      <c r="DB31" s="112"/>
      <c r="DC31" s="112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173"/>
      <c r="M32" s="173" t="s">
        <v>120</v>
      </c>
      <c r="N32" s="173"/>
      <c r="O32" s="78"/>
      <c r="P32" s="78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AS32" s="112"/>
      <c r="AT32" s="112"/>
      <c r="AU32" s="112"/>
      <c r="AV32" s="112"/>
      <c r="AW32" s="112"/>
      <c r="AX32" s="112"/>
      <c r="AY32" s="112"/>
      <c r="AZ32" s="112"/>
      <c r="BA32" s="112"/>
      <c r="BB32" s="112"/>
      <c r="BC32" s="112"/>
      <c r="BD32" s="112"/>
      <c r="BE32" s="112"/>
      <c r="BF32" s="112"/>
      <c r="BG32" s="112"/>
      <c r="BH32" s="112"/>
      <c r="BI32" s="112"/>
      <c r="BJ32" s="112"/>
      <c r="BK32" s="112"/>
      <c r="BL32" s="112"/>
      <c r="BM32" s="112"/>
      <c r="BN32" s="112"/>
      <c r="BO32" s="112"/>
      <c r="BP32" s="112"/>
      <c r="BQ32" s="112"/>
      <c r="BR32" s="112"/>
      <c r="BS32" s="112"/>
      <c r="BT32" s="112"/>
      <c r="BU32" s="112"/>
      <c r="BV32" s="112"/>
      <c r="BW32" s="112"/>
      <c r="BX32" s="112"/>
      <c r="BY32" s="112"/>
      <c r="BZ32" s="112"/>
      <c r="CA32" s="112"/>
      <c r="CB32" s="112"/>
      <c r="CC32" s="112"/>
      <c r="CD32" s="112"/>
      <c r="CE32" s="112"/>
      <c r="CF32" s="112"/>
      <c r="CG32" s="112"/>
      <c r="CH32" s="112"/>
      <c r="CI32" s="112"/>
      <c r="CJ32" s="112"/>
      <c r="CK32" s="112"/>
      <c r="CL32" s="112"/>
      <c r="CM32" s="112"/>
      <c r="CN32" s="112"/>
      <c r="CO32" s="112"/>
      <c r="CP32" s="112"/>
      <c r="CQ32" s="112"/>
      <c r="CR32" s="112"/>
      <c r="CS32" s="112"/>
      <c r="CT32" s="112"/>
      <c r="CU32" s="112"/>
      <c r="CV32" s="112"/>
      <c r="CW32" s="112"/>
      <c r="CX32" s="112"/>
      <c r="CY32" s="112"/>
      <c r="CZ32" s="112"/>
      <c r="DA32" s="112"/>
      <c r="DB32" s="112"/>
      <c r="DC32" s="112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3"/>
      <c r="M33" s="173" t="s">
        <v>120</v>
      </c>
      <c r="N33" s="173"/>
      <c r="O33" s="78"/>
      <c r="P33" s="78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2"/>
      <c r="AX33" s="112"/>
      <c r="AY33" s="112"/>
      <c r="AZ33" s="112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2"/>
      <c r="CF33" s="112"/>
      <c r="CG33" s="112"/>
      <c r="CH33" s="112"/>
      <c r="CI33" s="112"/>
      <c r="CJ33" s="112"/>
      <c r="CK33" s="112"/>
      <c r="CL33" s="112"/>
      <c r="CM33" s="112"/>
      <c r="CN33" s="112"/>
      <c r="CO33" s="112"/>
      <c r="CP33" s="112"/>
      <c r="CQ33" s="112"/>
      <c r="CR33" s="112"/>
      <c r="CS33" s="112"/>
      <c r="CT33" s="112"/>
      <c r="CU33" s="112"/>
      <c r="CV33" s="112"/>
      <c r="CW33" s="112"/>
      <c r="CX33" s="112"/>
      <c r="CY33" s="112"/>
      <c r="CZ33" s="112"/>
      <c r="DA33" s="112"/>
      <c r="DB33" s="112"/>
      <c r="DC33" s="112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3"/>
      <c r="M34" s="173" t="s">
        <v>120</v>
      </c>
      <c r="N34" s="173"/>
      <c r="O34" s="78"/>
      <c r="P34" s="78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2"/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2"/>
      <c r="CN34" s="112"/>
      <c r="CO34" s="112"/>
      <c r="CP34" s="112"/>
      <c r="CQ34" s="112"/>
      <c r="CR34" s="112"/>
      <c r="CS34" s="112"/>
      <c r="CT34" s="112"/>
      <c r="CU34" s="112"/>
      <c r="CV34" s="112"/>
      <c r="CW34" s="112"/>
      <c r="CX34" s="112"/>
      <c r="CY34" s="112"/>
      <c r="CZ34" s="112"/>
      <c r="DA34" s="112"/>
      <c r="DB34" s="112"/>
      <c r="DC34" s="112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112"/>
      <c r="CO35" s="112"/>
      <c r="CP35" s="112"/>
      <c r="CQ35" s="112"/>
      <c r="CR35" s="112"/>
      <c r="CS35" s="112"/>
      <c r="CT35" s="112"/>
      <c r="CU35" s="112"/>
      <c r="CV35" s="112"/>
      <c r="CW35" s="112"/>
      <c r="CX35" s="112"/>
      <c r="CY35" s="112"/>
      <c r="CZ35" s="112"/>
      <c r="DA35" s="112"/>
      <c r="DB35" s="112"/>
      <c r="DC35" s="112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112"/>
      <c r="BV36" s="112"/>
      <c r="BW36" s="112"/>
      <c r="BX36" s="112"/>
      <c r="BY36" s="112"/>
      <c r="BZ36" s="112"/>
      <c r="CA36" s="112"/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2"/>
      <c r="CN36" s="112"/>
      <c r="CO36" s="112"/>
      <c r="CP36" s="112"/>
      <c r="CQ36" s="112"/>
      <c r="CR36" s="112"/>
      <c r="CS36" s="112"/>
      <c r="CT36" s="112"/>
      <c r="CU36" s="112"/>
      <c r="CV36" s="112"/>
      <c r="CW36" s="112"/>
      <c r="CX36" s="112"/>
      <c r="CY36" s="112"/>
      <c r="CZ36" s="112"/>
      <c r="DA36" s="112"/>
      <c r="DB36" s="112"/>
      <c r="DC36" s="112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12"/>
      <c r="BD37" s="112"/>
      <c r="BE37" s="112"/>
      <c r="BF37" s="112"/>
      <c r="BG37" s="112"/>
      <c r="BH37" s="112"/>
      <c r="BI37" s="112"/>
      <c r="BJ37" s="112"/>
      <c r="BK37" s="112"/>
      <c r="BL37" s="112"/>
      <c r="BM37" s="112"/>
      <c r="BN37" s="112"/>
      <c r="BO37" s="112"/>
      <c r="BP37" s="112"/>
      <c r="BQ37" s="112"/>
      <c r="BR37" s="112"/>
      <c r="BS37" s="112"/>
      <c r="BT37" s="112"/>
      <c r="BU37" s="112"/>
      <c r="BV37" s="112"/>
      <c r="BW37" s="112"/>
      <c r="BX37" s="112"/>
      <c r="BY37" s="112"/>
      <c r="BZ37" s="112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2"/>
      <c r="CN37" s="112"/>
      <c r="CO37" s="112"/>
      <c r="CP37" s="112"/>
      <c r="CQ37" s="112"/>
      <c r="CR37" s="112"/>
      <c r="CS37" s="112"/>
      <c r="CT37" s="112"/>
      <c r="CU37" s="112"/>
      <c r="CV37" s="112"/>
      <c r="CW37" s="112"/>
      <c r="CX37" s="112"/>
      <c r="CY37" s="112"/>
      <c r="CZ37" s="112"/>
      <c r="DA37" s="112"/>
      <c r="DB37" s="112"/>
      <c r="DC37" s="112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112"/>
      <c r="BC38" s="112"/>
      <c r="BD38" s="112"/>
      <c r="BE38" s="112"/>
      <c r="BF38" s="112"/>
      <c r="BG38" s="112"/>
      <c r="BH38" s="112"/>
      <c r="BI38" s="112"/>
      <c r="BJ38" s="112"/>
      <c r="BK38" s="112"/>
      <c r="BL38" s="112"/>
      <c r="BM38" s="112"/>
      <c r="BN38" s="112"/>
      <c r="BO38" s="112"/>
      <c r="BP38" s="112"/>
      <c r="BQ38" s="112"/>
      <c r="BR38" s="112"/>
      <c r="BS38" s="112"/>
      <c r="BT38" s="112"/>
      <c r="BU38" s="112"/>
      <c r="BV38" s="112"/>
      <c r="BW38" s="112"/>
      <c r="BX38" s="112"/>
      <c r="BY38" s="112"/>
      <c r="BZ38" s="112"/>
      <c r="CA38" s="112"/>
      <c r="CB38" s="112"/>
      <c r="CC38" s="112"/>
      <c r="CD38" s="112"/>
      <c r="CE38" s="112"/>
      <c r="CF38" s="112"/>
      <c r="CG38" s="112"/>
      <c r="CH38" s="112"/>
      <c r="CI38" s="112"/>
      <c r="CJ38" s="112"/>
      <c r="CK38" s="112"/>
      <c r="CL38" s="112"/>
      <c r="CM38" s="112"/>
      <c r="CN38" s="112"/>
      <c r="CO38" s="112"/>
      <c r="CP38" s="112"/>
      <c r="CQ38" s="112"/>
      <c r="CR38" s="112"/>
      <c r="CS38" s="112"/>
      <c r="CT38" s="112"/>
      <c r="CU38" s="112"/>
      <c r="CV38" s="112"/>
      <c r="CW38" s="112"/>
      <c r="CX38" s="112"/>
      <c r="CY38" s="112"/>
      <c r="CZ38" s="112"/>
      <c r="DA38" s="112"/>
      <c r="DB38" s="112"/>
      <c r="DC38" s="112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  <c r="AN39" s="112"/>
      <c r="AO39" s="112"/>
      <c r="AP39" s="112"/>
      <c r="AQ39" s="112"/>
      <c r="AR39" s="112"/>
      <c r="AS39" s="112"/>
      <c r="AT39" s="112"/>
      <c r="AU39" s="112"/>
      <c r="AV39" s="112"/>
      <c r="AW39" s="112"/>
      <c r="AX39" s="112"/>
      <c r="AY39" s="112"/>
      <c r="AZ39" s="112"/>
      <c r="BA39" s="112"/>
      <c r="BB39" s="112"/>
      <c r="BC39" s="112"/>
      <c r="BD39" s="112"/>
      <c r="BE39" s="112"/>
      <c r="BF39" s="112"/>
      <c r="BG39" s="112"/>
      <c r="BH39" s="112"/>
      <c r="BI39" s="112"/>
      <c r="BJ39" s="112"/>
      <c r="BK39" s="112"/>
      <c r="BL39" s="112"/>
      <c r="BM39" s="112"/>
      <c r="BN39" s="112"/>
      <c r="BO39" s="112"/>
      <c r="BP39" s="112"/>
      <c r="BQ39" s="112"/>
      <c r="BR39" s="112"/>
      <c r="BS39" s="112"/>
      <c r="BT39" s="112"/>
      <c r="BU39" s="112"/>
      <c r="BV39" s="112"/>
      <c r="BW39" s="112"/>
      <c r="BX39" s="112"/>
      <c r="BY39" s="112"/>
      <c r="BZ39" s="112"/>
      <c r="CA39" s="112"/>
      <c r="CB39" s="112"/>
      <c r="CC39" s="112"/>
      <c r="CD39" s="112"/>
      <c r="CE39" s="112"/>
      <c r="CF39" s="112"/>
      <c r="CG39" s="112"/>
      <c r="CH39" s="112"/>
      <c r="CI39" s="112"/>
      <c r="CJ39" s="112"/>
      <c r="CK39" s="112"/>
      <c r="CL39" s="112"/>
      <c r="CM39" s="112"/>
      <c r="CN39" s="112"/>
      <c r="CO39" s="112"/>
      <c r="CP39" s="112"/>
      <c r="CQ39" s="112"/>
      <c r="CR39" s="112"/>
      <c r="CS39" s="112"/>
      <c r="CT39" s="112"/>
      <c r="CU39" s="112"/>
      <c r="CV39" s="112"/>
      <c r="CW39" s="112"/>
      <c r="CX39" s="112"/>
      <c r="CY39" s="112"/>
      <c r="CZ39" s="112"/>
      <c r="DA39" s="112"/>
      <c r="DB39" s="112"/>
      <c r="DC39" s="112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2"/>
      <c r="AP40" s="112"/>
      <c r="AQ40" s="112"/>
      <c r="AR40" s="112"/>
      <c r="AS40" s="112"/>
      <c r="AT40" s="112"/>
      <c r="AU40" s="112"/>
      <c r="AV40" s="112"/>
      <c r="AW40" s="112"/>
      <c r="AX40" s="112"/>
      <c r="AY40" s="112"/>
      <c r="AZ40" s="112"/>
      <c r="BA40" s="112"/>
      <c r="BB40" s="112"/>
      <c r="BC40" s="112"/>
      <c r="BD40" s="112"/>
      <c r="BE40" s="112"/>
      <c r="BF40" s="112"/>
      <c r="BG40" s="112"/>
      <c r="BH40" s="112"/>
      <c r="BI40" s="112"/>
      <c r="BJ40" s="112"/>
      <c r="BK40" s="112"/>
      <c r="BL40" s="112"/>
      <c r="BM40" s="112"/>
      <c r="BN40" s="112"/>
      <c r="BO40" s="112"/>
      <c r="BP40" s="112"/>
      <c r="BQ40" s="112"/>
      <c r="BR40" s="112"/>
      <c r="BS40" s="112"/>
      <c r="BT40" s="112"/>
      <c r="BU40" s="112"/>
      <c r="BV40" s="112"/>
      <c r="BW40" s="112"/>
      <c r="BX40" s="112"/>
      <c r="BY40" s="112"/>
      <c r="BZ40" s="112"/>
      <c r="CA40" s="112"/>
      <c r="CB40" s="112"/>
      <c r="CC40" s="112"/>
      <c r="CD40" s="112"/>
      <c r="CE40" s="112"/>
      <c r="CF40" s="112"/>
      <c r="CG40" s="112"/>
      <c r="CH40" s="112"/>
      <c r="CI40" s="112"/>
      <c r="CJ40" s="112"/>
      <c r="CK40" s="112"/>
      <c r="CL40" s="112"/>
      <c r="CM40" s="112"/>
      <c r="CN40" s="112"/>
      <c r="CO40" s="112"/>
      <c r="CP40" s="112"/>
      <c r="CQ40" s="112"/>
      <c r="CR40" s="112"/>
      <c r="CS40" s="112"/>
      <c r="CT40" s="112"/>
      <c r="CU40" s="112"/>
      <c r="CV40" s="112"/>
      <c r="CW40" s="112"/>
      <c r="CX40" s="112"/>
      <c r="CY40" s="112"/>
      <c r="CZ40" s="112"/>
      <c r="DA40" s="112"/>
      <c r="DB40" s="112"/>
      <c r="DC40" s="112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  <c r="AN41" s="112"/>
      <c r="AO41" s="112"/>
      <c r="AP41" s="112"/>
      <c r="AQ41" s="112"/>
      <c r="AR41" s="112"/>
      <c r="AS41" s="112"/>
      <c r="AT41" s="112"/>
      <c r="AU41" s="112"/>
      <c r="AV41" s="112"/>
      <c r="AW41" s="112"/>
      <c r="AX41" s="112"/>
      <c r="AY41" s="112"/>
      <c r="AZ41" s="112"/>
      <c r="BA41" s="112"/>
      <c r="BB41" s="112"/>
      <c r="BC41" s="112"/>
      <c r="BD41" s="112"/>
      <c r="BE41" s="112"/>
      <c r="BF41" s="112"/>
      <c r="BG41" s="112"/>
      <c r="BH41" s="112"/>
      <c r="BI41" s="112"/>
      <c r="BJ41" s="112"/>
      <c r="BK41" s="112"/>
      <c r="BL41" s="112"/>
      <c r="BM41" s="112"/>
      <c r="BN41" s="112"/>
      <c r="BO41" s="112"/>
      <c r="BP41" s="112"/>
      <c r="BQ41" s="112"/>
      <c r="BR41" s="112"/>
      <c r="BS41" s="112"/>
      <c r="BT41" s="112"/>
      <c r="BU41" s="112"/>
      <c r="BV41" s="112"/>
      <c r="BW41" s="112"/>
      <c r="BX41" s="112"/>
      <c r="BY41" s="112"/>
      <c r="BZ41" s="112"/>
      <c r="CA41" s="112"/>
      <c r="CB41" s="112"/>
      <c r="CC41" s="112"/>
      <c r="CD41" s="112"/>
      <c r="CE41" s="112"/>
      <c r="CF41" s="112"/>
      <c r="CG41" s="112"/>
      <c r="CH41" s="112"/>
      <c r="CI41" s="112"/>
      <c r="CJ41" s="112"/>
      <c r="CK41" s="112"/>
      <c r="CL41" s="112"/>
      <c r="CM41" s="112"/>
      <c r="CN41" s="112"/>
      <c r="CO41" s="112"/>
      <c r="CP41" s="112"/>
      <c r="CQ41" s="112"/>
      <c r="CR41" s="112"/>
      <c r="CS41" s="112"/>
      <c r="CT41" s="112"/>
      <c r="CU41" s="112"/>
      <c r="CV41" s="112"/>
      <c r="CW41" s="112"/>
      <c r="CX41" s="112"/>
      <c r="CY41" s="112"/>
      <c r="CZ41" s="112"/>
      <c r="DA41" s="112"/>
      <c r="DB41" s="112"/>
      <c r="DC41" s="112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112"/>
      <c r="BC42" s="112"/>
      <c r="BD42" s="112"/>
      <c r="BE42" s="112"/>
      <c r="BF42" s="112"/>
      <c r="BG42" s="112"/>
      <c r="BH42" s="112"/>
      <c r="BI42" s="112"/>
      <c r="BJ42" s="112"/>
      <c r="BK42" s="112"/>
      <c r="BL42" s="112"/>
      <c r="BM42" s="112"/>
      <c r="BN42" s="112"/>
      <c r="BO42" s="112"/>
      <c r="BP42" s="112"/>
      <c r="BQ42" s="112"/>
      <c r="BR42" s="112"/>
      <c r="BS42" s="112"/>
      <c r="BT42" s="112"/>
      <c r="BU42" s="112"/>
      <c r="BV42" s="112"/>
      <c r="BW42" s="112"/>
      <c r="BX42" s="112"/>
      <c r="BY42" s="112"/>
      <c r="BZ42" s="112"/>
      <c r="CA42" s="112"/>
      <c r="CB42" s="112"/>
      <c r="CC42" s="112"/>
      <c r="CD42" s="112"/>
      <c r="CE42" s="112"/>
      <c r="CF42" s="112"/>
      <c r="CG42" s="112"/>
      <c r="CH42" s="112"/>
      <c r="CI42" s="112"/>
      <c r="CJ42" s="112"/>
      <c r="CK42" s="112"/>
      <c r="CL42" s="112"/>
      <c r="CM42" s="112"/>
      <c r="CN42" s="112"/>
      <c r="CO42" s="112"/>
      <c r="CP42" s="112"/>
      <c r="CQ42" s="112"/>
      <c r="CR42" s="112"/>
      <c r="CS42" s="112"/>
      <c r="CT42" s="112"/>
      <c r="CU42" s="112"/>
      <c r="CV42" s="112"/>
      <c r="CW42" s="112"/>
      <c r="CX42" s="112"/>
      <c r="CY42" s="112"/>
      <c r="CZ42" s="112"/>
      <c r="DA42" s="112"/>
      <c r="DB42" s="112"/>
      <c r="DC42" s="112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V43" s="112"/>
      <c r="AW43" s="112"/>
      <c r="AX43" s="112"/>
      <c r="AY43" s="112"/>
      <c r="AZ43" s="112"/>
      <c r="BA43" s="112"/>
      <c r="BB43" s="112"/>
      <c r="BC43" s="112"/>
      <c r="BD43" s="112"/>
      <c r="BE43" s="112"/>
      <c r="BF43" s="112"/>
      <c r="BG43" s="112"/>
      <c r="BH43" s="112"/>
      <c r="BI43" s="112"/>
      <c r="BJ43" s="112"/>
      <c r="BK43" s="112"/>
      <c r="BL43" s="112"/>
      <c r="BM43" s="112"/>
      <c r="BN43" s="112"/>
      <c r="BO43" s="112"/>
      <c r="BP43" s="112"/>
      <c r="BQ43" s="112"/>
      <c r="BR43" s="112"/>
      <c r="BS43" s="112"/>
      <c r="BT43" s="112"/>
      <c r="BU43" s="112"/>
      <c r="BV43" s="112"/>
      <c r="BW43" s="112"/>
      <c r="BX43" s="112"/>
      <c r="BY43" s="112"/>
      <c r="BZ43" s="112"/>
      <c r="CA43" s="112"/>
      <c r="CB43" s="112"/>
      <c r="CC43" s="112"/>
      <c r="CD43" s="112"/>
      <c r="CE43" s="112"/>
      <c r="CF43" s="112"/>
      <c r="CG43" s="112"/>
      <c r="CH43" s="112"/>
      <c r="CI43" s="112"/>
      <c r="CJ43" s="112"/>
      <c r="CK43" s="112"/>
      <c r="CL43" s="112"/>
      <c r="CM43" s="112"/>
      <c r="CN43" s="112"/>
      <c r="CO43" s="112"/>
      <c r="CP43" s="112"/>
      <c r="CQ43" s="112"/>
      <c r="CR43" s="112"/>
      <c r="CS43" s="112"/>
      <c r="CT43" s="112"/>
      <c r="CU43" s="112"/>
      <c r="CV43" s="112"/>
      <c r="CW43" s="112"/>
      <c r="CX43" s="112"/>
      <c r="CY43" s="112"/>
      <c r="CZ43" s="112"/>
      <c r="DA43" s="112"/>
      <c r="DB43" s="112"/>
      <c r="DC43" s="112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112"/>
      <c r="BC44" s="112"/>
      <c r="BD44" s="112"/>
      <c r="BE44" s="112"/>
      <c r="BF44" s="112"/>
      <c r="BG44" s="112"/>
      <c r="BH44" s="112"/>
      <c r="BI44" s="112"/>
      <c r="BJ44" s="112"/>
      <c r="BK44" s="112"/>
      <c r="BL44" s="112"/>
      <c r="BM44" s="112"/>
      <c r="BN44" s="112"/>
      <c r="BO44" s="112"/>
      <c r="BP44" s="112"/>
      <c r="BQ44" s="112"/>
      <c r="BR44" s="112"/>
      <c r="BS44" s="112"/>
      <c r="BT44" s="112"/>
      <c r="BU44" s="112"/>
      <c r="BV44" s="112"/>
      <c r="BW44" s="112"/>
      <c r="BX44" s="112"/>
      <c r="BY44" s="112"/>
      <c r="BZ44" s="112"/>
      <c r="CA44" s="112"/>
      <c r="CB44" s="112"/>
      <c r="CC44" s="112"/>
      <c r="CD44" s="112"/>
      <c r="CE44" s="112"/>
      <c r="CF44" s="112"/>
      <c r="CG44" s="112"/>
      <c r="CH44" s="112"/>
      <c r="CI44" s="112"/>
      <c r="CJ44" s="112"/>
      <c r="CK44" s="112"/>
      <c r="CL44" s="112"/>
      <c r="CM44" s="112"/>
      <c r="CN44" s="112"/>
      <c r="CO44" s="112"/>
      <c r="CP44" s="112"/>
      <c r="CQ44" s="112"/>
      <c r="CR44" s="112"/>
      <c r="CS44" s="112"/>
      <c r="CT44" s="112"/>
      <c r="CU44" s="112"/>
      <c r="CV44" s="112"/>
      <c r="CW44" s="112"/>
      <c r="CX44" s="112"/>
      <c r="CY44" s="112"/>
      <c r="CZ44" s="112"/>
      <c r="DA44" s="112"/>
      <c r="DB44" s="112"/>
      <c r="DC44" s="112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112"/>
      <c r="AS45" s="112"/>
      <c r="AT45" s="112"/>
      <c r="AU45" s="112"/>
      <c r="AV45" s="112"/>
      <c r="AW45" s="112"/>
      <c r="AX45" s="112"/>
      <c r="AY45" s="112"/>
      <c r="AZ45" s="112"/>
      <c r="BA45" s="112"/>
      <c r="BB45" s="112"/>
      <c r="BC45" s="112"/>
      <c r="BD45" s="112"/>
      <c r="BE45" s="112"/>
      <c r="BF45" s="112"/>
      <c r="BG45" s="112"/>
      <c r="BH45" s="112"/>
      <c r="BI45" s="112"/>
      <c r="BJ45" s="112"/>
      <c r="BK45" s="112"/>
      <c r="BL45" s="112"/>
      <c r="BM45" s="112"/>
      <c r="BN45" s="112"/>
      <c r="BO45" s="112"/>
      <c r="BP45" s="112"/>
      <c r="BQ45" s="112"/>
      <c r="BR45" s="112"/>
      <c r="BS45" s="112"/>
      <c r="BT45" s="112"/>
      <c r="BU45" s="112"/>
      <c r="BV45" s="112"/>
      <c r="BW45" s="112"/>
      <c r="BX45" s="112"/>
      <c r="BY45" s="112"/>
      <c r="BZ45" s="112"/>
      <c r="CA45" s="112"/>
      <c r="CB45" s="112"/>
      <c r="CC45" s="112"/>
      <c r="CD45" s="112"/>
      <c r="CE45" s="112"/>
      <c r="CF45" s="112"/>
      <c r="CG45" s="112"/>
      <c r="CH45" s="112"/>
      <c r="CI45" s="112"/>
      <c r="CJ45" s="112"/>
      <c r="CK45" s="112"/>
      <c r="CL45" s="112"/>
      <c r="CM45" s="112"/>
      <c r="CN45" s="112"/>
      <c r="CO45" s="112"/>
      <c r="CP45" s="112"/>
      <c r="CQ45" s="112"/>
      <c r="CR45" s="112"/>
      <c r="CS45" s="112"/>
      <c r="CT45" s="112"/>
      <c r="CU45" s="112"/>
      <c r="CV45" s="112"/>
      <c r="CW45" s="112"/>
      <c r="CX45" s="112"/>
      <c r="CY45" s="112"/>
      <c r="CZ45" s="112"/>
      <c r="DA45" s="112"/>
      <c r="DB45" s="112"/>
      <c r="DC45" s="112"/>
    </row>
    <row r="46" spans="1:107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  <c r="AL46" s="112"/>
      <c r="AM46" s="112"/>
      <c r="AN46" s="112"/>
      <c r="AO46" s="112"/>
      <c r="AP46" s="112"/>
      <c r="AQ46" s="112"/>
      <c r="AR46" s="112"/>
      <c r="AS46" s="112"/>
      <c r="AT46" s="112"/>
      <c r="AU46" s="112"/>
      <c r="AV46" s="112"/>
      <c r="AW46" s="112"/>
      <c r="AX46" s="112"/>
      <c r="AY46" s="112"/>
      <c r="AZ46" s="112"/>
      <c r="BA46" s="112"/>
      <c r="BB46" s="112"/>
      <c r="BC46" s="112"/>
      <c r="BD46" s="112"/>
      <c r="BE46" s="112"/>
      <c r="BF46" s="112"/>
      <c r="BG46" s="112"/>
      <c r="BH46" s="112"/>
      <c r="BI46" s="112"/>
      <c r="BJ46" s="112"/>
      <c r="BK46" s="112"/>
      <c r="BL46" s="112"/>
      <c r="BM46" s="112"/>
      <c r="BN46" s="112"/>
      <c r="BO46" s="112"/>
      <c r="BP46" s="112"/>
      <c r="BQ46" s="112"/>
      <c r="BR46" s="112"/>
      <c r="BS46" s="112"/>
      <c r="BT46" s="112"/>
      <c r="BU46" s="112"/>
      <c r="BV46" s="112"/>
      <c r="BW46" s="112"/>
      <c r="BX46" s="112"/>
      <c r="BY46" s="112"/>
      <c r="BZ46" s="112"/>
      <c r="CA46" s="112"/>
      <c r="CB46" s="112"/>
      <c r="CC46" s="112"/>
      <c r="CD46" s="112"/>
      <c r="CE46" s="112"/>
      <c r="CF46" s="112"/>
      <c r="CG46" s="112"/>
      <c r="CH46" s="112"/>
      <c r="CI46" s="112"/>
      <c r="CJ46" s="112"/>
      <c r="CK46" s="112"/>
      <c r="CL46" s="112"/>
      <c r="CM46" s="112"/>
      <c r="CN46" s="112"/>
      <c r="CO46" s="112"/>
      <c r="CP46" s="112"/>
      <c r="CQ46" s="112"/>
      <c r="CR46" s="112"/>
      <c r="CS46" s="112"/>
      <c r="CT46" s="112"/>
      <c r="CU46" s="112"/>
      <c r="CV46" s="112"/>
      <c r="CW46" s="112"/>
      <c r="CX46" s="112"/>
      <c r="CY46" s="112"/>
      <c r="CZ46" s="112"/>
      <c r="DA46" s="112"/>
      <c r="DB46" s="112"/>
      <c r="DC46" s="112"/>
    </row>
    <row r="47" spans="1:107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107" x14ac:dyDescent="0.25">
      <c r="B48" s="7"/>
      <c r="C48" s="7"/>
      <c r="D48" s="7"/>
      <c r="E48" s="7"/>
      <c r="F48" s="7"/>
      <c r="G48" s="7"/>
      <c r="H48" s="20"/>
      <c r="I48" s="112"/>
      <c r="J48" s="20"/>
      <c r="K48" s="20"/>
      <c r="L48" s="20"/>
      <c r="M48" s="20"/>
      <c r="N48" s="112"/>
    </row>
    <row r="49" spans="2:14" x14ac:dyDescent="0.25">
      <c r="B49" s="7"/>
      <c r="C49" s="7"/>
      <c r="D49" s="7"/>
      <c r="E49" s="7"/>
      <c r="F49" s="7"/>
      <c r="G49" s="7"/>
      <c r="H49" s="20"/>
      <c r="I49" s="112"/>
      <c r="J49" s="20"/>
      <c r="K49" s="20"/>
      <c r="L49" s="20"/>
      <c r="M49" s="20"/>
      <c r="N49" s="112"/>
    </row>
    <row r="50" spans="2:14" x14ac:dyDescent="0.25">
      <c r="B50" s="20" t="s">
        <v>1</v>
      </c>
      <c r="C50" s="166" t="s">
        <v>166</v>
      </c>
      <c r="D50" s="166" t="s">
        <v>169</v>
      </c>
      <c r="E50" s="166" t="s">
        <v>167</v>
      </c>
      <c r="F50" s="166" t="s">
        <v>168</v>
      </c>
      <c r="G50" s="9"/>
      <c r="H50" s="166"/>
      <c r="I50" s="167"/>
      <c r="J50" s="20"/>
      <c r="K50" s="20"/>
      <c r="L50" s="20"/>
      <c r="M50" s="20"/>
      <c r="N50" s="112"/>
    </row>
    <row r="51" spans="2:14" x14ac:dyDescent="0.25">
      <c r="B51" s="20">
        <v>2012</v>
      </c>
      <c r="C51" s="166">
        <v>1</v>
      </c>
      <c r="D51" s="181">
        <v>2203.7542600000002</v>
      </c>
      <c r="E51" s="182">
        <v>40909</v>
      </c>
      <c r="F51" s="166"/>
      <c r="G51" s="9"/>
      <c r="H51" s="166"/>
      <c r="I51" s="167"/>
      <c r="J51" s="20"/>
      <c r="K51" s="20"/>
      <c r="L51" s="20"/>
      <c r="M51" s="20"/>
      <c r="N51" s="112"/>
    </row>
    <row r="52" spans="2:14" x14ac:dyDescent="0.25">
      <c r="B52" s="20"/>
      <c r="C52" s="166">
        <v>2</v>
      </c>
      <c r="D52" s="181">
        <v>1764.5771099999999</v>
      </c>
      <c r="E52" s="182">
        <v>40940</v>
      </c>
      <c r="F52" s="166"/>
      <c r="G52" s="9"/>
      <c r="H52" s="166"/>
      <c r="I52" s="167"/>
      <c r="J52" s="20"/>
      <c r="K52" s="20"/>
      <c r="L52" s="20"/>
      <c r="M52" s="20"/>
      <c r="N52" s="112"/>
    </row>
    <row r="53" spans="2:14" x14ac:dyDescent="0.25">
      <c r="B53" s="20"/>
      <c r="C53" s="166">
        <v>3</v>
      </c>
      <c r="D53" s="181">
        <v>2350.7945119999999</v>
      </c>
      <c r="E53" s="182">
        <v>40969</v>
      </c>
      <c r="F53" s="166"/>
      <c r="G53" s="9"/>
      <c r="H53" s="166"/>
      <c r="I53" s="167"/>
      <c r="J53" s="20"/>
      <c r="K53" s="20"/>
      <c r="L53" s="20"/>
      <c r="M53" s="20"/>
      <c r="N53" s="112"/>
    </row>
    <row r="54" spans="2:14" x14ac:dyDescent="0.25">
      <c r="B54" s="20"/>
      <c r="C54" s="166">
        <v>4</v>
      </c>
      <c r="D54" s="181">
        <v>2055.1829480000001</v>
      </c>
      <c r="E54" s="182">
        <v>41000</v>
      </c>
      <c r="F54" s="183">
        <v>2093.5772075</v>
      </c>
      <c r="G54" s="9"/>
      <c r="H54" s="166"/>
      <c r="I54" s="167"/>
      <c r="J54" s="20"/>
      <c r="K54" s="20"/>
      <c r="L54" s="20"/>
      <c r="M54" s="20"/>
      <c r="N54" s="112"/>
    </row>
    <row r="55" spans="2:14" x14ac:dyDescent="0.25">
      <c r="B55" s="20"/>
      <c r="C55" s="166">
        <v>5</v>
      </c>
      <c r="D55" s="181">
        <v>2770.9725640000001</v>
      </c>
      <c r="E55" s="182">
        <v>41030</v>
      </c>
      <c r="F55" s="183">
        <v>2229.0562787999997</v>
      </c>
      <c r="G55" s="9"/>
      <c r="H55" s="166"/>
      <c r="I55" s="167"/>
      <c r="J55" s="20"/>
      <c r="K55" s="20"/>
      <c r="L55" s="20"/>
      <c r="M55" s="20"/>
      <c r="N55" s="112"/>
    </row>
    <row r="56" spans="2:14" x14ac:dyDescent="0.25">
      <c r="B56" s="20"/>
      <c r="C56" s="166">
        <v>6</v>
      </c>
      <c r="D56" s="181">
        <v>2319.8223659999999</v>
      </c>
      <c r="E56" s="182">
        <v>41061</v>
      </c>
      <c r="F56" s="183">
        <v>2244.1839599999998</v>
      </c>
      <c r="G56" s="9"/>
      <c r="H56" s="166"/>
      <c r="I56" s="167"/>
      <c r="J56" s="20"/>
      <c r="K56" s="20"/>
      <c r="L56" s="20"/>
      <c r="M56" s="20"/>
      <c r="N56" s="112"/>
    </row>
    <row r="57" spans="2:14" x14ac:dyDescent="0.25">
      <c r="B57" s="20"/>
      <c r="C57" s="166">
        <v>7</v>
      </c>
      <c r="D57" s="181">
        <v>2470.9381360000002</v>
      </c>
      <c r="E57" s="182">
        <v>41091</v>
      </c>
      <c r="F57" s="183">
        <v>2276.5774137142857</v>
      </c>
      <c r="G57" s="9"/>
      <c r="H57" s="166"/>
      <c r="I57" s="167"/>
      <c r="J57" s="20"/>
      <c r="K57" s="20"/>
      <c r="L57" s="20"/>
      <c r="M57" s="20"/>
      <c r="N57" s="112"/>
    </row>
    <row r="58" spans="2:14" x14ac:dyDescent="0.25">
      <c r="B58" s="20"/>
      <c r="C58" s="166">
        <v>8</v>
      </c>
      <c r="D58" s="181">
        <v>2343.8767149999999</v>
      </c>
      <c r="E58" s="182">
        <v>41122</v>
      </c>
      <c r="F58" s="183">
        <v>2284.9898263750001</v>
      </c>
      <c r="G58" s="9"/>
      <c r="H58" s="166"/>
      <c r="I58" s="167"/>
      <c r="J58" s="20"/>
      <c r="K58" s="20"/>
      <c r="L58" s="20"/>
      <c r="M58" s="20"/>
      <c r="N58" s="112"/>
    </row>
    <row r="59" spans="2:14" x14ac:dyDescent="0.25">
      <c r="B59" s="20"/>
      <c r="C59" s="166">
        <v>9</v>
      </c>
      <c r="D59" s="181">
        <v>2338.282475</v>
      </c>
      <c r="E59" s="182">
        <v>41153</v>
      </c>
      <c r="F59" s="183">
        <v>2290.9112317777781</v>
      </c>
      <c r="G59" s="9"/>
      <c r="H59" s="166"/>
      <c r="I59" s="167"/>
      <c r="J59" s="20"/>
      <c r="K59" s="20"/>
      <c r="L59" s="20"/>
    </row>
    <row r="60" spans="2:14" x14ac:dyDescent="0.25">
      <c r="B60" s="20"/>
      <c r="C60" s="166">
        <v>10</v>
      </c>
      <c r="D60" s="181">
        <v>2540.633237</v>
      </c>
      <c r="E60" s="182">
        <v>41183</v>
      </c>
      <c r="F60" s="183">
        <v>2315.8834323000001</v>
      </c>
      <c r="G60" s="9"/>
      <c r="H60" s="166"/>
      <c r="I60" s="167"/>
      <c r="J60" s="20"/>
      <c r="K60" s="20"/>
      <c r="L60" s="20"/>
    </row>
    <row r="61" spans="2:14" x14ac:dyDescent="0.25">
      <c r="B61" s="20"/>
      <c r="C61" s="166">
        <v>11</v>
      </c>
      <c r="D61" s="181">
        <v>2477.1099049999998</v>
      </c>
      <c r="E61" s="182">
        <v>41214</v>
      </c>
      <c r="F61" s="183">
        <v>2330.5403843636368</v>
      </c>
      <c r="G61" s="9"/>
      <c r="H61" s="166"/>
      <c r="I61" s="167"/>
      <c r="J61" s="20"/>
      <c r="K61" s="20"/>
      <c r="L61" s="20"/>
    </row>
    <row r="62" spans="2:14" x14ac:dyDescent="0.25">
      <c r="B62" s="20"/>
      <c r="C62" s="166">
        <v>12</v>
      </c>
      <c r="D62" s="181">
        <v>2166.1097789999999</v>
      </c>
      <c r="E62" s="182">
        <v>41244</v>
      </c>
      <c r="F62" s="183">
        <v>2316.837833916667</v>
      </c>
      <c r="G62" s="189">
        <f t="shared" ref="G62" si="13">+AVERAGE(D51:D62)</f>
        <v>2316.837833916667</v>
      </c>
      <c r="H62" s="20" t="b">
        <f>+F62=G62</f>
        <v>1</v>
      </c>
      <c r="I62" s="167"/>
      <c r="J62" s="20"/>
      <c r="K62" s="20"/>
      <c r="L62" s="20"/>
    </row>
    <row r="63" spans="2:14" x14ac:dyDescent="0.25">
      <c r="B63" s="20">
        <v>2013</v>
      </c>
      <c r="C63" s="166">
        <v>1</v>
      </c>
      <c r="D63" s="181">
        <v>2415.5056220000001</v>
      </c>
      <c r="E63" s="182">
        <v>41275</v>
      </c>
      <c r="F63" s="183">
        <v>2334.4837807500003</v>
      </c>
      <c r="G63" s="189">
        <f t="shared" ref="G63:G126" si="14">+AVERAGE(D52:D63)</f>
        <v>2334.4837807500003</v>
      </c>
      <c r="H63" s="20" t="b">
        <f t="shared" ref="H63:H126" si="15">+F63=G63</f>
        <v>1</v>
      </c>
      <c r="I63" s="167"/>
      <c r="J63" s="20"/>
      <c r="K63" s="20"/>
      <c r="L63" s="20"/>
    </row>
    <row r="64" spans="2:14" x14ac:dyDescent="0.25">
      <c r="B64" s="20"/>
      <c r="C64" s="166">
        <v>2</v>
      </c>
      <c r="D64" s="181">
        <v>2273.5421489999999</v>
      </c>
      <c r="E64" s="182">
        <v>41306</v>
      </c>
      <c r="F64" s="183">
        <v>2376.8975340000002</v>
      </c>
      <c r="G64" s="189">
        <f t="shared" si="14"/>
        <v>2376.8975340000002</v>
      </c>
      <c r="H64" s="20" t="b">
        <f t="shared" si="15"/>
        <v>1</v>
      </c>
      <c r="I64" s="167"/>
      <c r="J64" s="20"/>
      <c r="K64" s="20"/>
      <c r="L64" s="20"/>
    </row>
    <row r="65" spans="2:12" x14ac:dyDescent="0.25">
      <c r="B65" s="20"/>
      <c r="C65" s="166">
        <v>3</v>
      </c>
      <c r="D65" s="181">
        <v>2265.2699400000001</v>
      </c>
      <c r="E65" s="182">
        <v>41334</v>
      </c>
      <c r="F65" s="183">
        <v>2369.7704863333333</v>
      </c>
      <c r="G65" s="189">
        <f t="shared" si="14"/>
        <v>2369.7704863333333</v>
      </c>
      <c r="H65" s="20" t="b">
        <f t="shared" si="15"/>
        <v>1</v>
      </c>
      <c r="I65" s="167"/>
      <c r="J65" s="20"/>
      <c r="K65" s="20"/>
      <c r="L65" s="20"/>
    </row>
    <row r="66" spans="2:12" x14ac:dyDescent="0.25">
      <c r="B66" s="20"/>
      <c r="C66" s="166">
        <v>4</v>
      </c>
      <c r="D66" s="181">
        <v>2553.0483549999999</v>
      </c>
      <c r="E66" s="182">
        <v>41365</v>
      </c>
      <c r="F66" s="183">
        <v>2411.2592702500001</v>
      </c>
      <c r="G66" s="189">
        <f t="shared" si="14"/>
        <v>2411.2592702500001</v>
      </c>
      <c r="H66" s="20" t="b">
        <f t="shared" si="15"/>
        <v>1</v>
      </c>
      <c r="I66" s="167"/>
      <c r="J66" s="20"/>
      <c r="K66" s="20"/>
      <c r="L66" s="20"/>
    </row>
    <row r="67" spans="2:12" x14ac:dyDescent="0.25">
      <c r="B67" s="20"/>
      <c r="C67" s="166">
        <v>5</v>
      </c>
      <c r="D67" s="181">
        <v>2565.4825460000002</v>
      </c>
      <c r="E67" s="182">
        <v>41395</v>
      </c>
      <c r="F67" s="183">
        <v>2394.1351020833331</v>
      </c>
      <c r="G67" s="189">
        <f t="shared" si="14"/>
        <v>2394.1351020833331</v>
      </c>
      <c r="H67" s="20" t="b">
        <f t="shared" si="15"/>
        <v>1</v>
      </c>
      <c r="I67" s="167"/>
      <c r="J67" s="20"/>
      <c r="K67" s="20"/>
      <c r="L67" s="20"/>
    </row>
    <row r="68" spans="2:12" x14ac:dyDescent="0.25">
      <c r="B68" s="20"/>
      <c r="C68" s="166">
        <v>6</v>
      </c>
      <c r="D68" s="181">
        <v>2046.011929</v>
      </c>
      <c r="E68" s="182">
        <v>41426</v>
      </c>
      <c r="F68" s="183">
        <v>2371.3175656666667</v>
      </c>
      <c r="G68" s="189">
        <f t="shared" si="14"/>
        <v>2371.3175656666667</v>
      </c>
      <c r="H68" s="20" t="b">
        <f t="shared" si="15"/>
        <v>1</v>
      </c>
      <c r="I68" s="167"/>
      <c r="J68" s="20"/>
      <c r="K68" s="20"/>
      <c r="L68" s="20"/>
    </row>
    <row r="69" spans="2:12" x14ac:dyDescent="0.25">
      <c r="B69" s="20"/>
      <c r="C69" s="166">
        <v>7</v>
      </c>
      <c r="D69" s="181">
        <v>2581.611942</v>
      </c>
      <c r="E69" s="182">
        <v>41456</v>
      </c>
      <c r="F69" s="183">
        <v>2380.5403828333333</v>
      </c>
      <c r="G69" s="189">
        <f t="shared" si="14"/>
        <v>2380.5403828333333</v>
      </c>
      <c r="H69" s="20" t="b">
        <f t="shared" si="15"/>
        <v>1</v>
      </c>
      <c r="I69" s="167"/>
      <c r="J69" s="20"/>
      <c r="K69" s="20"/>
      <c r="L69" s="20"/>
    </row>
    <row r="70" spans="2:12" x14ac:dyDescent="0.25">
      <c r="B70" s="20"/>
      <c r="C70" s="166">
        <v>8</v>
      </c>
      <c r="D70" s="181">
        <v>2442.4431330000002</v>
      </c>
      <c r="E70" s="182">
        <v>41487</v>
      </c>
      <c r="F70" s="183">
        <v>2388.7542509999998</v>
      </c>
      <c r="G70" s="189">
        <f t="shared" si="14"/>
        <v>2388.7542509999998</v>
      </c>
      <c r="H70" s="20" t="b">
        <f t="shared" si="15"/>
        <v>1</v>
      </c>
      <c r="I70" s="167"/>
      <c r="J70" s="20"/>
      <c r="K70" s="20"/>
      <c r="L70" s="20"/>
    </row>
    <row r="71" spans="2:12" x14ac:dyDescent="0.25">
      <c r="B71" s="20"/>
      <c r="C71" s="166">
        <v>9</v>
      </c>
      <c r="D71" s="181">
        <v>2793.7718789999999</v>
      </c>
      <c r="E71" s="182">
        <v>41518</v>
      </c>
      <c r="F71" s="183">
        <v>2426.7117013333332</v>
      </c>
      <c r="G71" s="189">
        <f t="shared" si="14"/>
        <v>2426.7117013333332</v>
      </c>
      <c r="H71" s="20" t="b">
        <f t="shared" si="15"/>
        <v>1</v>
      </c>
      <c r="I71" s="167"/>
      <c r="J71" s="20"/>
      <c r="K71" s="20"/>
      <c r="L71" s="20"/>
    </row>
    <row r="72" spans="2:12" x14ac:dyDescent="0.25">
      <c r="B72" s="20"/>
      <c r="C72" s="166">
        <v>10</v>
      </c>
      <c r="D72" s="181">
        <v>2682.4651669999998</v>
      </c>
      <c r="E72" s="182">
        <v>41548</v>
      </c>
      <c r="F72" s="183">
        <v>2438.5310288333335</v>
      </c>
      <c r="G72" s="189">
        <f t="shared" si="14"/>
        <v>2438.5310288333335</v>
      </c>
      <c r="H72" s="20" t="b">
        <f t="shared" si="15"/>
        <v>1</v>
      </c>
      <c r="I72" s="167"/>
      <c r="J72" s="20"/>
      <c r="K72" s="20"/>
      <c r="L72" s="20"/>
    </row>
    <row r="73" spans="2:12" x14ac:dyDescent="0.25">
      <c r="B73" s="20"/>
      <c r="C73" s="166">
        <v>11</v>
      </c>
      <c r="D73" s="181">
        <v>2570.4956860000002</v>
      </c>
      <c r="E73" s="182">
        <v>41579</v>
      </c>
      <c r="F73" s="183">
        <v>2446.3131772500001</v>
      </c>
      <c r="G73" s="189">
        <f t="shared" si="14"/>
        <v>2446.3131772500001</v>
      </c>
      <c r="H73" s="20" t="b">
        <f t="shared" si="15"/>
        <v>1</v>
      </c>
      <c r="I73" s="167"/>
      <c r="J73" s="20"/>
      <c r="K73" s="20"/>
      <c r="L73" s="20"/>
    </row>
    <row r="74" spans="2:12" x14ac:dyDescent="0.25">
      <c r="B74" s="20"/>
      <c r="C74" s="166">
        <v>12</v>
      </c>
      <c r="D74" s="181">
        <v>2410.9479729999998</v>
      </c>
      <c r="E74" s="182">
        <v>41609</v>
      </c>
      <c r="F74" s="183">
        <v>2466.7163600833328</v>
      </c>
      <c r="G74" s="189">
        <f t="shared" si="14"/>
        <v>2466.7163600833328</v>
      </c>
      <c r="H74" s="20" t="b">
        <f t="shared" si="15"/>
        <v>1</v>
      </c>
      <c r="I74" s="167"/>
      <c r="J74" s="20"/>
      <c r="K74" s="20"/>
      <c r="L74" s="20"/>
    </row>
    <row r="75" spans="2:12" x14ac:dyDescent="0.25">
      <c r="B75" s="20">
        <v>2014</v>
      </c>
      <c r="C75" s="166">
        <v>1</v>
      </c>
      <c r="D75" s="181">
        <v>2488.062516</v>
      </c>
      <c r="E75" s="182">
        <v>41640</v>
      </c>
      <c r="F75" s="183">
        <v>2472.7627679166667</v>
      </c>
      <c r="G75" s="189">
        <f t="shared" si="14"/>
        <v>2472.7627679166667</v>
      </c>
      <c r="H75" s="20" t="b">
        <f t="shared" si="15"/>
        <v>1</v>
      </c>
      <c r="I75" s="167"/>
      <c r="J75" s="20"/>
      <c r="K75" s="20"/>
      <c r="L75" s="20"/>
    </row>
    <row r="76" spans="2:12" x14ac:dyDescent="0.25">
      <c r="B76" s="20"/>
      <c r="C76" s="166">
        <v>2</v>
      </c>
      <c r="D76" s="181">
        <v>2646.9889469999998</v>
      </c>
      <c r="E76" s="182">
        <v>41671</v>
      </c>
      <c r="F76" s="183">
        <v>2503.8833344166665</v>
      </c>
      <c r="G76" s="189">
        <f t="shared" si="14"/>
        <v>2503.8833344166665</v>
      </c>
      <c r="H76" s="20" t="b">
        <f t="shared" si="15"/>
        <v>1</v>
      </c>
      <c r="I76" s="167"/>
      <c r="J76" s="20"/>
      <c r="K76" s="20"/>
      <c r="L76" s="20"/>
    </row>
    <row r="77" spans="2:12" x14ac:dyDescent="0.25">
      <c r="B77" s="20"/>
      <c r="C77" s="166">
        <v>3</v>
      </c>
      <c r="D77" s="181">
        <v>2523.8652860000002</v>
      </c>
      <c r="E77" s="182">
        <v>41699</v>
      </c>
      <c r="F77" s="183">
        <v>2525.432946583333</v>
      </c>
      <c r="G77" s="189">
        <f t="shared" si="14"/>
        <v>2525.432946583333</v>
      </c>
      <c r="H77" s="20" t="b">
        <f t="shared" si="15"/>
        <v>1</v>
      </c>
      <c r="I77" s="167"/>
      <c r="J77" s="20"/>
      <c r="K77" s="20"/>
      <c r="L77" s="20"/>
    </row>
    <row r="78" spans="2:12" x14ac:dyDescent="0.25">
      <c r="B78" s="20"/>
      <c r="C78" s="166">
        <v>4</v>
      </c>
      <c r="D78" s="181">
        <v>2770.8612109999999</v>
      </c>
      <c r="E78" s="182">
        <v>41730</v>
      </c>
      <c r="F78" s="183">
        <v>2543.5840179166667</v>
      </c>
      <c r="G78" s="189">
        <f t="shared" si="14"/>
        <v>2543.5840179166667</v>
      </c>
      <c r="H78" s="20" t="b">
        <f t="shared" si="15"/>
        <v>1</v>
      </c>
      <c r="I78" s="167"/>
      <c r="J78" s="20"/>
      <c r="K78" s="20"/>
      <c r="L78" s="20"/>
    </row>
    <row r="79" spans="2:12" x14ac:dyDescent="0.25">
      <c r="B79" s="20"/>
      <c r="C79" s="166">
        <v>5</v>
      </c>
      <c r="D79" s="181">
        <v>2753.108874</v>
      </c>
      <c r="E79" s="182">
        <v>41760</v>
      </c>
      <c r="F79" s="183">
        <v>2559.21954525</v>
      </c>
      <c r="G79" s="189">
        <f t="shared" si="14"/>
        <v>2559.21954525</v>
      </c>
      <c r="H79" s="20" t="b">
        <f t="shared" si="15"/>
        <v>1</v>
      </c>
      <c r="I79" s="167"/>
      <c r="J79" s="20"/>
      <c r="K79" s="20"/>
      <c r="L79" s="20"/>
    </row>
    <row r="80" spans="2:12" x14ac:dyDescent="0.25">
      <c r="B80" s="20"/>
      <c r="C80" s="166">
        <v>6</v>
      </c>
      <c r="D80" s="181">
        <v>2466.9283959999998</v>
      </c>
      <c r="E80" s="182">
        <v>41791</v>
      </c>
      <c r="F80" s="183">
        <v>2594.2959175000001</v>
      </c>
      <c r="G80" s="189">
        <f t="shared" si="14"/>
        <v>2594.2959175000001</v>
      </c>
      <c r="H80" s="20" t="b">
        <f t="shared" si="15"/>
        <v>1</v>
      </c>
      <c r="I80" s="167"/>
      <c r="J80" s="20"/>
      <c r="K80" s="20"/>
      <c r="L80" s="20"/>
    </row>
    <row r="81" spans="2:12" x14ac:dyDescent="0.25">
      <c r="B81" s="20"/>
      <c r="C81" s="166">
        <v>7</v>
      </c>
      <c r="D81" s="181">
        <v>3160.5105410000001</v>
      </c>
      <c r="E81" s="182">
        <v>41821</v>
      </c>
      <c r="F81" s="183">
        <v>2642.5374674166669</v>
      </c>
      <c r="G81" s="189">
        <f t="shared" si="14"/>
        <v>2642.5374674166669</v>
      </c>
      <c r="H81" s="20" t="b">
        <f t="shared" si="15"/>
        <v>1</v>
      </c>
      <c r="I81" s="167"/>
      <c r="J81" s="20"/>
      <c r="K81" s="20"/>
      <c r="L81" s="20"/>
    </row>
    <row r="82" spans="2:12" x14ac:dyDescent="0.25">
      <c r="B82" s="20"/>
      <c r="C82" s="166">
        <v>8</v>
      </c>
      <c r="D82" s="181">
        <v>2381.1641709999999</v>
      </c>
      <c r="E82" s="182">
        <v>41852</v>
      </c>
      <c r="F82" s="183">
        <v>2637.4308872500001</v>
      </c>
      <c r="G82" s="189">
        <f t="shared" si="14"/>
        <v>2637.4308872500001</v>
      </c>
      <c r="H82" s="20" t="b">
        <f t="shared" si="15"/>
        <v>1</v>
      </c>
      <c r="I82" s="167"/>
      <c r="J82" s="20"/>
      <c r="K82" s="20"/>
      <c r="L82" s="20"/>
    </row>
    <row r="83" spans="2:12" x14ac:dyDescent="0.25">
      <c r="B83" s="20"/>
      <c r="C83" s="166">
        <v>9</v>
      </c>
      <c r="D83" s="181">
        <v>3040.403468</v>
      </c>
      <c r="E83" s="182">
        <v>41883</v>
      </c>
      <c r="F83" s="183">
        <v>2657.9835196666668</v>
      </c>
      <c r="G83" s="189">
        <f t="shared" si="14"/>
        <v>2657.9835196666668</v>
      </c>
      <c r="H83" s="20" t="b">
        <f t="shared" si="15"/>
        <v>1</v>
      </c>
      <c r="I83" s="167"/>
      <c r="J83" s="20"/>
      <c r="K83" s="20"/>
      <c r="L83" s="20"/>
    </row>
    <row r="84" spans="2:12" x14ac:dyDescent="0.25">
      <c r="B84" s="20"/>
      <c r="C84" s="166">
        <v>10</v>
      </c>
      <c r="D84" s="181">
        <v>2945.9425649999998</v>
      </c>
      <c r="E84" s="182">
        <v>41913</v>
      </c>
      <c r="F84" s="183">
        <v>2679.9399695000002</v>
      </c>
      <c r="G84" s="189">
        <f t="shared" si="14"/>
        <v>2679.9399695000002</v>
      </c>
      <c r="H84" s="20" t="b">
        <f t="shared" si="15"/>
        <v>1</v>
      </c>
      <c r="I84" s="167"/>
      <c r="J84" s="20"/>
      <c r="K84" s="20"/>
      <c r="L84" s="20"/>
    </row>
    <row r="85" spans="2:12" x14ac:dyDescent="0.25">
      <c r="B85" s="20"/>
      <c r="C85" s="166">
        <v>11</v>
      </c>
      <c r="D85" s="181">
        <v>2875.1480860000001</v>
      </c>
      <c r="E85" s="182">
        <v>41944</v>
      </c>
      <c r="F85" s="183">
        <v>2705.3276695</v>
      </c>
      <c r="G85" s="189">
        <f t="shared" si="14"/>
        <v>2705.3276695</v>
      </c>
      <c r="H85" s="20" t="b">
        <f t="shared" si="15"/>
        <v>1</v>
      </c>
      <c r="I85" s="167"/>
      <c r="J85" s="20"/>
      <c r="K85" s="20"/>
      <c r="L85" s="20"/>
    </row>
    <row r="86" spans="2:12" x14ac:dyDescent="0.25">
      <c r="B86" s="20"/>
      <c r="C86" s="166">
        <v>12</v>
      </c>
      <c r="D86" s="181">
        <v>2895.502461</v>
      </c>
      <c r="E86" s="182">
        <v>41974</v>
      </c>
      <c r="F86" s="183">
        <v>2745.7072101666672</v>
      </c>
      <c r="G86" s="189">
        <f t="shared" si="14"/>
        <v>2745.7072101666672</v>
      </c>
      <c r="H86" s="20" t="b">
        <f t="shared" si="15"/>
        <v>1</v>
      </c>
      <c r="I86" s="167"/>
      <c r="J86" s="20"/>
      <c r="K86" s="20"/>
      <c r="L86" s="20"/>
    </row>
    <row r="87" spans="2:12" x14ac:dyDescent="0.25">
      <c r="B87" s="20">
        <v>2015</v>
      </c>
      <c r="C87" s="166">
        <v>1</v>
      </c>
      <c r="D87" s="181">
        <v>2411.5973760000002</v>
      </c>
      <c r="E87" s="182">
        <v>42005</v>
      </c>
      <c r="F87" s="183">
        <v>2739.3351151666666</v>
      </c>
      <c r="G87" s="189">
        <f t="shared" si="14"/>
        <v>2739.3351151666666</v>
      </c>
      <c r="H87" s="20" t="b">
        <f t="shared" si="15"/>
        <v>1</v>
      </c>
      <c r="I87" s="167"/>
      <c r="J87" s="20"/>
      <c r="K87" s="20"/>
      <c r="L87" s="20"/>
    </row>
    <row r="88" spans="2:12" x14ac:dyDescent="0.25">
      <c r="B88" s="20"/>
      <c r="C88" s="166">
        <v>2</v>
      </c>
      <c r="D88" s="181">
        <v>2370.7573819999998</v>
      </c>
      <c r="E88" s="182">
        <v>42036</v>
      </c>
      <c r="F88" s="183">
        <v>2716.3158180833334</v>
      </c>
      <c r="G88" s="189">
        <f t="shared" si="14"/>
        <v>2716.3158180833334</v>
      </c>
      <c r="H88" s="20" t="b">
        <f t="shared" si="15"/>
        <v>1</v>
      </c>
      <c r="I88" s="167"/>
      <c r="J88" s="20"/>
      <c r="K88" s="20"/>
      <c r="L88" s="20"/>
    </row>
    <row r="89" spans="2:12" x14ac:dyDescent="0.25">
      <c r="B89" s="20"/>
      <c r="C89" s="166">
        <v>3</v>
      </c>
      <c r="D89" s="181">
        <v>2384.8127129999998</v>
      </c>
      <c r="E89" s="182">
        <v>42064</v>
      </c>
      <c r="F89" s="183">
        <v>2704.7281036666668</v>
      </c>
      <c r="G89" s="189">
        <f t="shared" si="14"/>
        <v>2704.7281036666668</v>
      </c>
      <c r="H89" s="20" t="b">
        <f t="shared" si="15"/>
        <v>1</v>
      </c>
      <c r="I89" s="167"/>
      <c r="J89" s="20"/>
      <c r="K89" s="20"/>
      <c r="L89" s="20"/>
    </row>
    <row r="90" spans="2:12" x14ac:dyDescent="0.25">
      <c r="B90" s="20"/>
      <c r="C90" s="166">
        <v>4</v>
      </c>
      <c r="D90" s="181">
        <v>2289.493669</v>
      </c>
      <c r="E90" s="182">
        <v>42095</v>
      </c>
      <c r="F90" s="183">
        <v>2664.6141418333336</v>
      </c>
      <c r="G90" s="189">
        <f t="shared" si="14"/>
        <v>2664.6141418333336</v>
      </c>
      <c r="H90" s="20" t="b">
        <f t="shared" si="15"/>
        <v>1</v>
      </c>
      <c r="I90" s="167"/>
      <c r="J90" s="20"/>
      <c r="K90" s="20"/>
      <c r="L90" s="20"/>
    </row>
    <row r="91" spans="2:12" x14ac:dyDescent="0.25">
      <c r="B91" s="20"/>
      <c r="C91" s="166">
        <v>5</v>
      </c>
      <c r="D91" s="181">
        <v>2145.5792999999999</v>
      </c>
      <c r="E91" s="182">
        <v>42125</v>
      </c>
      <c r="F91" s="183">
        <v>2613.9866773333333</v>
      </c>
      <c r="G91" s="189">
        <f t="shared" si="14"/>
        <v>2613.9866773333333</v>
      </c>
      <c r="H91" s="20" t="b">
        <f t="shared" si="15"/>
        <v>1</v>
      </c>
      <c r="I91" s="167"/>
      <c r="J91" s="20"/>
      <c r="K91" s="20"/>
      <c r="L91" s="20"/>
    </row>
    <row r="92" spans="2:12" x14ac:dyDescent="0.25">
      <c r="B92" s="20"/>
      <c r="C92" s="166">
        <v>6</v>
      </c>
      <c r="D92" s="181">
        <v>2066.8558170000001</v>
      </c>
      <c r="E92" s="182">
        <v>42156</v>
      </c>
      <c r="F92" s="183">
        <v>2580.64729575</v>
      </c>
      <c r="G92" s="189">
        <f t="shared" si="14"/>
        <v>2580.64729575</v>
      </c>
      <c r="H92" s="20" t="b">
        <f t="shared" si="15"/>
        <v>1</v>
      </c>
      <c r="I92" s="167"/>
      <c r="J92" s="20"/>
      <c r="K92" s="20"/>
      <c r="L92" s="20"/>
    </row>
    <row r="93" spans="2:12" x14ac:dyDescent="0.25">
      <c r="B93" s="20"/>
      <c r="C93" s="166">
        <v>7</v>
      </c>
      <c r="D93" s="181">
        <v>2587.8406730000002</v>
      </c>
      <c r="E93" s="182">
        <v>42186</v>
      </c>
      <c r="F93" s="183">
        <v>2532.9248067499998</v>
      </c>
      <c r="G93" s="189">
        <f t="shared" si="14"/>
        <v>2532.9248067499998</v>
      </c>
      <c r="H93" s="20" t="b">
        <f t="shared" si="15"/>
        <v>1</v>
      </c>
      <c r="I93" s="167"/>
      <c r="J93" s="20"/>
      <c r="K93" s="20"/>
      <c r="L93" s="20"/>
    </row>
    <row r="94" spans="2:12" x14ac:dyDescent="0.25">
      <c r="B94" s="20"/>
      <c r="C94" s="166">
        <v>8</v>
      </c>
      <c r="D94" s="181">
        <v>2254.136876</v>
      </c>
      <c r="E94" s="182">
        <v>42217</v>
      </c>
      <c r="F94" s="183">
        <v>2522.3391988333333</v>
      </c>
      <c r="G94" s="189">
        <f t="shared" si="14"/>
        <v>2522.3391988333333</v>
      </c>
      <c r="H94" s="20" t="b">
        <f t="shared" si="15"/>
        <v>1</v>
      </c>
      <c r="I94" s="167"/>
      <c r="J94" s="20"/>
      <c r="K94" s="20"/>
      <c r="L94" s="20"/>
    </row>
    <row r="95" spans="2:12" x14ac:dyDescent="0.25">
      <c r="B95" s="20"/>
      <c r="C95" s="166">
        <v>9</v>
      </c>
      <c r="D95" s="181">
        <v>2229.0447749999998</v>
      </c>
      <c r="E95" s="182">
        <v>42248</v>
      </c>
      <c r="F95" s="183">
        <v>2454.7259744166663</v>
      </c>
      <c r="G95" s="189">
        <f t="shared" si="14"/>
        <v>2454.7259744166663</v>
      </c>
      <c r="H95" s="20" t="b">
        <f t="shared" si="15"/>
        <v>1</v>
      </c>
      <c r="I95" s="167"/>
      <c r="J95" s="20"/>
      <c r="K95" s="20"/>
      <c r="L95" s="20"/>
    </row>
    <row r="96" spans="2:12" x14ac:dyDescent="0.25">
      <c r="B96" s="20"/>
      <c r="C96" s="166">
        <v>10</v>
      </c>
      <c r="D96" s="181">
        <v>2258.1264529999999</v>
      </c>
      <c r="E96" s="182">
        <v>42278</v>
      </c>
      <c r="F96" s="183">
        <v>2397.4079650833332</v>
      </c>
      <c r="G96" s="189">
        <f t="shared" si="14"/>
        <v>2397.4079650833332</v>
      </c>
      <c r="H96" s="20" t="b">
        <f t="shared" si="15"/>
        <v>1</v>
      </c>
      <c r="I96" s="167"/>
      <c r="J96" s="20"/>
      <c r="K96" s="20"/>
      <c r="L96" s="20"/>
    </row>
    <row r="97" spans="2:12" x14ac:dyDescent="0.25">
      <c r="B97" s="20"/>
      <c r="C97" s="166">
        <v>11</v>
      </c>
      <c r="D97" s="181">
        <v>2196.373681</v>
      </c>
      <c r="E97" s="182">
        <v>42309</v>
      </c>
      <c r="F97" s="183">
        <v>2340.8434313333332</v>
      </c>
      <c r="G97" s="189">
        <f t="shared" si="14"/>
        <v>2340.8434313333332</v>
      </c>
      <c r="H97" s="20" t="b">
        <f t="shared" si="15"/>
        <v>1</v>
      </c>
      <c r="I97" s="167"/>
      <c r="J97" s="20"/>
      <c r="K97" s="20"/>
      <c r="L97" s="20"/>
    </row>
    <row r="98" spans="2:12" x14ac:dyDescent="0.25">
      <c r="B98" s="20"/>
      <c r="C98" s="166">
        <v>12</v>
      </c>
      <c r="D98" s="181">
        <v>2148.0694279999998</v>
      </c>
      <c r="E98" s="182">
        <v>42339</v>
      </c>
      <c r="F98" s="183">
        <v>2278.5573452499998</v>
      </c>
      <c r="G98" s="189">
        <f t="shared" si="14"/>
        <v>2278.5573452499998</v>
      </c>
      <c r="H98" s="20" t="b">
        <f t="shared" si="15"/>
        <v>1</v>
      </c>
      <c r="I98" s="167"/>
      <c r="J98" s="20"/>
      <c r="K98" s="20"/>
      <c r="L98" s="20"/>
    </row>
    <row r="99" spans="2:12" x14ac:dyDescent="0.25">
      <c r="B99" s="20">
        <v>2016</v>
      </c>
      <c r="C99" s="166">
        <v>1</v>
      </c>
      <c r="D99" s="181">
        <v>1683.0644589999999</v>
      </c>
      <c r="E99" s="182">
        <v>42370</v>
      </c>
      <c r="F99" s="183">
        <v>2217.8462688333334</v>
      </c>
      <c r="G99" s="189">
        <f t="shared" si="14"/>
        <v>2217.8462688333334</v>
      </c>
      <c r="H99" s="20" t="b">
        <f t="shared" si="15"/>
        <v>1</v>
      </c>
      <c r="I99" s="167"/>
      <c r="J99" s="20"/>
      <c r="K99" s="20"/>
      <c r="L99" s="20"/>
    </row>
    <row r="100" spans="2:12" x14ac:dyDescent="0.25">
      <c r="B100" s="20"/>
      <c r="C100" s="166">
        <v>2</v>
      </c>
      <c r="D100" s="181">
        <v>1676.1544530000001</v>
      </c>
      <c r="E100" s="182">
        <v>42401</v>
      </c>
      <c r="F100" s="183">
        <v>2159.962691416667</v>
      </c>
      <c r="G100" s="189">
        <f t="shared" si="14"/>
        <v>2159.962691416667</v>
      </c>
      <c r="H100" s="20" t="b">
        <f t="shared" si="15"/>
        <v>1</v>
      </c>
      <c r="I100" s="167"/>
      <c r="J100" s="20"/>
      <c r="K100" s="20"/>
      <c r="L100" s="20"/>
    </row>
    <row r="101" spans="2:12" x14ac:dyDescent="0.25">
      <c r="B101" s="20"/>
      <c r="C101" s="166">
        <v>3</v>
      </c>
      <c r="D101" s="181">
        <v>1740.9492600000001</v>
      </c>
      <c r="E101" s="182">
        <v>42430</v>
      </c>
      <c r="F101" s="183">
        <v>2106.3074036666671</v>
      </c>
      <c r="G101" s="189">
        <f t="shared" si="14"/>
        <v>2106.3074036666671</v>
      </c>
      <c r="H101" s="20" t="b">
        <f t="shared" si="15"/>
        <v>1</v>
      </c>
      <c r="I101" s="167"/>
      <c r="J101" s="20"/>
      <c r="K101" s="20"/>
      <c r="L101" s="20"/>
    </row>
    <row r="102" spans="2:12" x14ac:dyDescent="0.25">
      <c r="B102" s="20"/>
      <c r="C102" s="166">
        <v>4</v>
      </c>
      <c r="D102" s="181">
        <v>1742.010196</v>
      </c>
      <c r="E102" s="182">
        <v>42461</v>
      </c>
      <c r="F102" s="183">
        <v>2060.6837809166668</v>
      </c>
      <c r="G102" s="189">
        <f t="shared" si="14"/>
        <v>2060.6837809166668</v>
      </c>
      <c r="H102" s="20" t="b">
        <f t="shared" si="15"/>
        <v>1</v>
      </c>
      <c r="I102" s="167"/>
      <c r="J102" s="20"/>
      <c r="K102" s="20"/>
      <c r="L102" s="20"/>
    </row>
    <row r="103" spans="2:12" x14ac:dyDescent="0.25">
      <c r="B103" s="20"/>
      <c r="C103" s="166">
        <v>5</v>
      </c>
      <c r="D103" s="181">
        <v>1780.999421</v>
      </c>
      <c r="E103" s="182">
        <v>42491</v>
      </c>
      <c r="F103" s="183">
        <v>2030.3021243333335</v>
      </c>
      <c r="G103" s="189">
        <f t="shared" si="14"/>
        <v>2030.3021243333335</v>
      </c>
      <c r="H103" s="20" t="b">
        <f t="shared" si="15"/>
        <v>1</v>
      </c>
      <c r="I103" s="167"/>
      <c r="J103" s="20"/>
      <c r="K103" s="20"/>
      <c r="L103" s="20"/>
    </row>
    <row r="104" spans="2:12" x14ac:dyDescent="0.25">
      <c r="B104" s="20"/>
      <c r="C104" s="166">
        <v>6</v>
      </c>
      <c r="D104" s="181">
        <v>1838.269536</v>
      </c>
      <c r="E104" s="182">
        <v>42522</v>
      </c>
      <c r="F104" s="183">
        <v>2011.2532675833334</v>
      </c>
      <c r="G104" s="189">
        <f t="shared" si="14"/>
        <v>2011.2532675833334</v>
      </c>
      <c r="H104" s="20" t="b">
        <f t="shared" si="15"/>
        <v>1</v>
      </c>
      <c r="I104" s="167"/>
      <c r="J104" s="20"/>
      <c r="K104" s="20"/>
      <c r="L104" s="20"/>
    </row>
    <row r="105" spans="2:12" x14ac:dyDescent="0.25">
      <c r="B105" s="20"/>
      <c r="C105" s="166">
        <v>7</v>
      </c>
      <c r="D105" s="181">
        <v>1638.6985540000001</v>
      </c>
      <c r="E105" s="182">
        <v>42552</v>
      </c>
      <c r="F105" s="183">
        <v>1932.158091</v>
      </c>
      <c r="G105" s="189">
        <f t="shared" si="14"/>
        <v>1932.158091</v>
      </c>
      <c r="H105" s="20" t="b">
        <f t="shared" si="15"/>
        <v>1</v>
      </c>
      <c r="I105" s="167"/>
      <c r="J105" s="20"/>
      <c r="K105" s="20"/>
      <c r="L105" s="20"/>
    </row>
    <row r="106" spans="2:12" x14ac:dyDescent="0.25">
      <c r="B106" s="20"/>
      <c r="C106" s="166">
        <v>8</v>
      </c>
      <c r="D106" s="181">
        <v>2098.718492</v>
      </c>
      <c r="E106" s="182">
        <v>42583</v>
      </c>
      <c r="F106" s="183">
        <v>1919.2065589999995</v>
      </c>
      <c r="G106" s="189">
        <f t="shared" si="14"/>
        <v>1919.2065589999995</v>
      </c>
      <c r="H106" s="20" t="b">
        <f t="shared" si="15"/>
        <v>1</v>
      </c>
      <c r="I106" s="167"/>
      <c r="J106" s="20"/>
      <c r="K106" s="20"/>
      <c r="L106" s="20"/>
    </row>
    <row r="107" spans="2:12" x14ac:dyDescent="0.25">
      <c r="B107" s="20"/>
      <c r="C107" s="166">
        <v>9</v>
      </c>
      <c r="D107" s="181">
        <v>1822.1233090000001</v>
      </c>
      <c r="E107" s="182">
        <v>42614</v>
      </c>
      <c r="F107" s="183">
        <v>1885.2964368333332</v>
      </c>
      <c r="G107" s="189">
        <f t="shared" si="14"/>
        <v>1885.2964368333332</v>
      </c>
      <c r="H107" s="20" t="b">
        <f t="shared" si="15"/>
        <v>1</v>
      </c>
      <c r="I107" s="167"/>
      <c r="J107" s="20"/>
      <c r="K107" s="20"/>
      <c r="L107" s="20"/>
    </row>
    <row r="108" spans="2:12" x14ac:dyDescent="0.25">
      <c r="B108" s="20"/>
      <c r="C108" s="166">
        <v>10</v>
      </c>
      <c r="D108" s="181">
        <v>1770.40635</v>
      </c>
      <c r="E108" s="182">
        <v>42644</v>
      </c>
      <c r="F108" s="183">
        <v>1844.6530949166665</v>
      </c>
      <c r="G108" s="189">
        <f t="shared" si="14"/>
        <v>1844.6530949166665</v>
      </c>
      <c r="H108" s="20" t="b">
        <f t="shared" si="15"/>
        <v>1</v>
      </c>
      <c r="I108" s="167"/>
      <c r="J108" s="20"/>
      <c r="K108" s="20"/>
      <c r="L108" s="20"/>
    </row>
    <row r="109" spans="2:12" x14ac:dyDescent="0.25">
      <c r="B109" s="20"/>
      <c r="C109" s="166">
        <v>11</v>
      </c>
      <c r="D109" s="181">
        <v>2067.8305599999999</v>
      </c>
      <c r="E109" s="182">
        <v>42675</v>
      </c>
      <c r="F109" s="183">
        <v>1833.9411681666668</v>
      </c>
      <c r="G109" s="189">
        <f t="shared" si="14"/>
        <v>1833.9411681666668</v>
      </c>
      <c r="H109" s="20" t="b">
        <f t="shared" si="15"/>
        <v>1</v>
      </c>
      <c r="I109" s="167"/>
      <c r="J109" s="20"/>
      <c r="K109" s="20"/>
      <c r="L109" s="20"/>
    </row>
    <row r="110" spans="2:12" x14ac:dyDescent="0.25">
      <c r="B110" s="20"/>
      <c r="C110" s="166">
        <v>12</v>
      </c>
      <c r="D110" s="181">
        <v>2114.9137700000001</v>
      </c>
      <c r="E110" s="182">
        <v>42705</v>
      </c>
      <c r="F110" s="183">
        <v>1831.1781966666667</v>
      </c>
      <c r="G110" s="189">
        <f t="shared" si="14"/>
        <v>1831.1781966666667</v>
      </c>
      <c r="H110" s="20" t="b">
        <f t="shared" si="15"/>
        <v>1</v>
      </c>
      <c r="I110" s="167"/>
      <c r="J110" s="20"/>
      <c r="K110" s="20"/>
      <c r="L110" s="20"/>
    </row>
    <row r="111" spans="2:12" x14ac:dyDescent="0.25">
      <c r="B111" s="20">
        <v>2017</v>
      </c>
      <c r="C111" s="166">
        <v>1</v>
      </c>
      <c r="D111" s="184">
        <v>1649.240352</v>
      </c>
      <c r="E111" s="182">
        <v>42736</v>
      </c>
      <c r="F111" s="183">
        <v>1828.3595210833334</v>
      </c>
      <c r="G111" s="189">
        <f t="shared" si="14"/>
        <v>1828.3595210833334</v>
      </c>
      <c r="H111" s="20" t="b">
        <f t="shared" si="15"/>
        <v>1</v>
      </c>
      <c r="I111" s="167"/>
      <c r="J111" s="20"/>
      <c r="K111" s="20"/>
      <c r="L111" s="20"/>
    </row>
    <row r="112" spans="2:12" x14ac:dyDescent="0.25">
      <c r="B112" s="20"/>
      <c r="C112" s="166">
        <v>2</v>
      </c>
      <c r="D112" s="184">
        <v>1803.816791</v>
      </c>
      <c r="E112" s="182">
        <v>42767</v>
      </c>
      <c r="F112" s="183">
        <v>1838.9980492499999</v>
      </c>
      <c r="G112" s="189">
        <f t="shared" si="14"/>
        <v>1838.9980492499999</v>
      </c>
      <c r="H112" s="20" t="b">
        <f t="shared" si="15"/>
        <v>1</v>
      </c>
      <c r="I112" s="167"/>
      <c r="J112" s="20"/>
      <c r="K112" s="20"/>
      <c r="L112" s="20"/>
    </row>
    <row r="113" spans="2:12" x14ac:dyDescent="0.25">
      <c r="B113" s="20"/>
      <c r="C113" s="166">
        <v>3</v>
      </c>
      <c r="D113" s="184">
        <v>1955.1701169999999</v>
      </c>
      <c r="E113" s="182">
        <v>42795</v>
      </c>
      <c r="F113" s="183">
        <v>1856.8497873333336</v>
      </c>
      <c r="G113" s="189">
        <f t="shared" si="14"/>
        <v>1856.8497873333336</v>
      </c>
      <c r="H113" s="20" t="b">
        <f t="shared" si="15"/>
        <v>1</v>
      </c>
      <c r="I113" s="167"/>
      <c r="J113" s="20"/>
      <c r="K113" s="20"/>
      <c r="L113" s="20"/>
    </row>
    <row r="114" spans="2:12" x14ac:dyDescent="0.25">
      <c r="B114" s="20"/>
      <c r="C114" s="166">
        <v>4</v>
      </c>
      <c r="D114" s="184">
        <v>1828.5654480000001</v>
      </c>
      <c r="E114" s="182">
        <v>42826</v>
      </c>
      <c r="F114" s="183">
        <v>1864.0627250000005</v>
      </c>
      <c r="G114" s="189">
        <f t="shared" si="14"/>
        <v>1864.0627250000005</v>
      </c>
      <c r="H114" s="20" t="b">
        <f t="shared" si="15"/>
        <v>1</v>
      </c>
      <c r="I114" s="167"/>
      <c r="J114" s="20"/>
      <c r="K114" s="20"/>
      <c r="L114" s="20"/>
    </row>
    <row r="115" spans="2:12" x14ac:dyDescent="0.25">
      <c r="B115" s="20"/>
      <c r="C115" s="166">
        <v>5</v>
      </c>
      <c r="D115" s="184">
        <v>1814.8264059999999</v>
      </c>
      <c r="E115" s="182">
        <v>42856</v>
      </c>
      <c r="F115" s="183">
        <v>1866.8816404166671</v>
      </c>
      <c r="G115" s="189">
        <f t="shared" si="14"/>
        <v>1866.8816404166671</v>
      </c>
      <c r="H115" s="20" t="b">
        <f t="shared" si="15"/>
        <v>1</v>
      </c>
      <c r="I115" s="167"/>
      <c r="J115" s="20"/>
      <c r="K115" s="20"/>
      <c r="L115" s="20"/>
    </row>
    <row r="116" spans="2:12" x14ac:dyDescent="0.25">
      <c r="B116" s="20"/>
      <c r="C116" s="166">
        <v>6</v>
      </c>
      <c r="D116" s="184">
        <v>1745.6068969999999</v>
      </c>
      <c r="E116" s="182">
        <v>42887</v>
      </c>
      <c r="F116" s="183">
        <v>1859.1597538333335</v>
      </c>
      <c r="G116" s="189">
        <f t="shared" si="14"/>
        <v>1859.1597538333335</v>
      </c>
      <c r="H116" s="20" t="b">
        <f t="shared" si="15"/>
        <v>1</v>
      </c>
      <c r="I116" s="167"/>
      <c r="J116" s="20"/>
      <c r="K116" s="20"/>
      <c r="L116" s="20"/>
    </row>
    <row r="117" spans="2:12" x14ac:dyDescent="0.25">
      <c r="B117" s="20"/>
      <c r="C117" s="166">
        <v>7</v>
      </c>
      <c r="D117" s="184">
        <v>1925.3197829999999</v>
      </c>
      <c r="E117" s="182">
        <v>42917</v>
      </c>
      <c r="F117" s="183">
        <v>1883.0448562500003</v>
      </c>
      <c r="G117" s="189">
        <f t="shared" si="14"/>
        <v>1883.0448562500003</v>
      </c>
      <c r="H117" s="20" t="b">
        <f t="shared" si="15"/>
        <v>1</v>
      </c>
      <c r="I117" s="167"/>
      <c r="J117" s="20"/>
      <c r="K117" s="20"/>
      <c r="L117" s="20"/>
    </row>
    <row r="118" spans="2:12" x14ac:dyDescent="0.25">
      <c r="B118" s="20"/>
      <c r="C118" s="166">
        <v>8</v>
      </c>
      <c r="D118" s="184">
        <v>1959.053568</v>
      </c>
      <c r="E118" s="182">
        <v>42948</v>
      </c>
      <c r="F118" s="183">
        <v>1871.4061125833332</v>
      </c>
      <c r="G118" s="189">
        <f t="shared" si="14"/>
        <v>1871.4061125833332</v>
      </c>
      <c r="H118" s="20" t="b">
        <f t="shared" si="15"/>
        <v>1</v>
      </c>
      <c r="I118" s="167"/>
      <c r="J118" s="20"/>
      <c r="K118" s="20"/>
      <c r="L118" s="20"/>
    </row>
    <row r="119" spans="2:12" x14ac:dyDescent="0.25">
      <c r="B119" s="20"/>
      <c r="C119" s="166">
        <v>9</v>
      </c>
      <c r="D119" s="184">
        <v>1827.246087</v>
      </c>
      <c r="E119" s="182">
        <v>42979</v>
      </c>
      <c r="F119" s="183">
        <v>1871.8330107499996</v>
      </c>
      <c r="G119" s="189">
        <f t="shared" si="14"/>
        <v>1871.8330107499996</v>
      </c>
      <c r="H119" s="20" t="b">
        <f t="shared" si="15"/>
        <v>1</v>
      </c>
      <c r="I119" s="167"/>
      <c r="J119" s="20"/>
      <c r="K119" s="20"/>
      <c r="L119" s="20"/>
    </row>
    <row r="120" spans="2:12" x14ac:dyDescent="0.25">
      <c r="B120" s="20"/>
      <c r="C120" s="166">
        <v>10</v>
      </c>
      <c r="D120" s="184">
        <v>1913.9384050000001</v>
      </c>
      <c r="E120" s="182">
        <v>43009</v>
      </c>
      <c r="F120" s="183">
        <v>1883.7940153333332</v>
      </c>
      <c r="G120" s="189">
        <f t="shared" si="14"/>
        <v>1883.7940153333332</v>
      </c>
      <c r="H120" s="20" t="b">
        <f t="shared" si="15"/>
        <v>1</v>
      </c>
      <c r="I120" s="167"/>
      <c r="J120" s="20"/>
      <c r="K120" s="20"/>
      <c r="L120" s="20"/>
    </row>
    <row r="121" spans="2:12" x14ac:dyDescent="0.25">
      <c r="B121" s="20"/>
      <c r="C121" s="166">
        <v>11</v>
      </c>
      <c r="D121" s="184">
        <v>1924.9985919999999</v>
      </c>
      <c r="E121" s="182">
        <v>43040</v>
      </c>
      <c r="F121" s="183">
        <v>1871.8913513333334</v>
      </c>
      <c r="G121" s="189">
        <f t="shared" si="14"/>
        <v>1871.8913513333334</v>
      </c>
      <c r="H121" s="20" t="b">
        <f t="shared" si="15"/>
        <v>1</v>
      </c>
      <c r="I121" s="167"/>
      <c r="J121" s="20"/>
      <c r="K121" s="20"/>
      <c r="L121" s="20"/>
    </row>
    <row r="122" spans="2:12" x14ac:dyDescent="0.25">
      <c r="B122" s="20"/>
      <c r="C122" s="166">
        <v>12</v>
      </c>
      <c r="D122" s="184">
        <v>1818.2283709999999</v>
      </c>
      <c r="E122" s="182">
        <v>43070</v>
      </c>
      <c r="F122" s="183">
        <v>1847.1675680833332</v>
      </c>
      <c r="G122" s="189">
        <f t="shared" si="14"/>
        <v>1847.1675680833332</v>
      </c>
      <c r="H122" s="20" t="b">
        <f t="shared" si="15"/>
        <v>1</v>
      </c>
      <c r="I122" s="167"/>
      <c r="J122" s="20"/>
      <c r="K122" s="20"/>
      <c r="L122" s="20"/>
    </row>
    <row r="123" spans="2:12" x14ac:dyDescent="0.25">
      <c r="B123" s="20">
        <v>2018</v>
      </c>
      <c r="C123" s="166">
        <v>1</v>
      </c>
      <c r="D123" s="184">
        <v>1837.9507060000001</v>
      </c>
      <c r="E123" s="182">
        <v>43101</v>
      </c>
      <c r="F123" s="183">
        <v>1862.8934309166668</v>
      </c>
      <c r="G123" s="189">
        <f t="shared" si="14"/>
        <v>1862.8934309166668</v>
      </c>
      <c r="H123" s="20" t="b">
        <f t="shared" si="15"/>
        <v>1</v>
      </c>
      <c r="I123" s="167"/>
      <c r="J123" s="20"/>
      <c r="K123" s="20"/>
      <c r="L123" s="20"/>
    </row>
    <row r="124" spans="2:12" x14ac:dyDescent="0.25">
      <c r="B124" s="20"/>
      <c r="C124" s="166">
        <v>2</v>
      </c>
      <c r="D124" s="184">
        <v>1732.9074189999999</v>
      </c>
      <c r="E124" s="182">
        <v>43132</v>
      </c>
      <c r="F124" s="183">
        <v>1856.9843165833333</v>
      </c>
      <c r="G124" s="189">
        <f t="shared" si="14"/>
        <v>1856.9843165833333</v>
      </c>
      <c r="H124" s="20" t="b">
        <f t="shared" si="15"/>
        <v>1</v>
      </c>
      <c r="I124" s="167"/>
      <c r="J124" s="20"/>
      <c r="K124" s="20"/>
      <c r="L124" s="20"/>
    </row>
    <row r="125" spans="2:12" x14ac:dyDescent="0.25">
      <c r="B125" s="20"/>
      <c r="C125" s="166">
        <v>3</v>
      </c>
      <c r="D125" s="184">
        <v>1853.958222</v>
      </c>
      <c r="E125" s="182">
        <v>43160</v>
      </c>
      <c r="F125" s="183">
        <v>1848.549992</v>
      </c>
      <c r="G125" s="189">
        <f t="shared" si="14"/>
        <v>1848.549992</v>
      </c>
      <c r="H125" s="20" t="b">
        <f t="shared" si="15"/>
        <v>1</v>
      </c>
      <c r="I125" s="112"/>
      <c r="J125" s="20"/>
      <c r="K125" s="20"/>
      <c r="L125" s="20"/>
    </row>
    <row r="126" spans="2:12" x14ac:dyDescent="0.25">
      <c r="B126" s="20"/>
      <c r="C126" s="166">
        <v>4</v>
      </c>
      <c r="D126" s="184">
        <v>2030.2257830000001</v>
      </c>
      <c r="E126" s="182">
        <v>43191</v>
      </c>
      <c r="F126" s="183">
        <v>1865.3550199166668</v>
      </c>
      <c r="G126" s="189">
        <f t="shared" si="14"/>
        <v>1865.3550199166668</v>
      </c>
      <c r="H126" s="20" t="b">
        <f t="shared" si="15"/>
        <v>1</v>
      </c>
      <c r="I126" s="112"/>
      <c r="J126" s="20"/>
      <c r="K126" s="20"/>
      <c r="L126" s="20"/>
    </row>
    <row r="127" spans="2:12" x14ac:dyDescent="0.25">
      <c r="B127" s="39"/>
      <c r="C127" s="166">
        <v>5</v>
      </c>
      <c r="D127" s="184">
        <v>2232.9720910000001</v>
      </c>
      <c r="E127" s="182">
        <v>43221</v>
      </c>
      <c r="F127" s="183">
        <v>1900.2004936666669</v>
      </c>
      <c r="G127" s="189">
        <f t="shared" ref="G127:G134" si="16">+AVERAGE(D116:D127)</f>
        <v>1900.2004936666669</v>
      </c>
      <c r="H127" s="20" t="b">
        <f t="shared" ref="H127:H134" si="17">+F127=G127</f>
        <v>1</v>
      </c>
      <c r="J127" s="20"/>
      <c r="K127" s="20"/>
      <c r="L127" s="20"/>
    </row>
    <row r="128" spans="2:12" x14ac:dyDescent="0.25">
      <c r="B128" s="39"/>
      <c r="C128" s="166">
        <v>6</v>
      </c>
      <c r="D128" s="184">
        <v>2079.872378</v>
      </c>
      <c r="E128" s="182">
        <v>43252</v>
      </c>
      <c r="F128" s="183">
        <v>1928.0559504166665</v>
      </c>
      <c r="G128" s="189">
        <f t="shared" si="16"/>
        <v>1928.0559504166665</v>
      </c>
      <c r="H128" s="20" t="b">
        <f t="shared" si="17"/>
        <v>1</v>
      </c>
      <c r="J128" s="20"/>
      <c r="K128" s="20"/>
      <c r="L128" s="20"/>
    </row>
    <row r="129" spans="2:12" x14ac:dyDescent="0.25">
      <c r="B129" s="39"/>
      <c r="C129" s="166">
        <v>7</v>
      </c>
      <c r="D129" s="184">
        <v>2123.2152719999999</v>
      </c>
      <c r="E129" s="182">
        <v>43282</v>
      </c>
      <c r="F129" s="183">
        <v>1944.5472411666667</v>
      </c>
      <c r="G129" s="189">
        <f t="shared" si="16"/>
        <v>1944.5472411666667</v>
      </c>
      <c r="H129" s="20" t="b">
        <f t="shared" si="17"/>
        <v>1</v>
      </c>
      <c r="J129" s="20"/>
      <c r="K129" s="20"/>
      <c r="L129" s="20"/>
    </row>
    <row r="130" spans="2:12" x14ac:dyDescent="0.25">
      <c r="B130" s="39"/>
      <c r="C130" s="166">
        <v>8</v>
      </c>
      <c r="D130" s="184">
        <v>2157.2423749999998</v>
      </c>
      <c r="E130" s="182">
        <v>43313</v>
      </c>
      <c r="F130" s="183">
        <v>1961.0629750833334</v>
      </c>
      <c r="G130" s="189">
        <f t="shared" si="16"/>
        <v>1961.0629750833334</v>
      </c>
      <c r="H130" s="20" t="b">
        <f t="shared" si="17"/>
        <v>1</v>
      </c>
      <c r="J130" s="20"/>
      <c r="K130" s="20"/>
      <c r="L130" s="20"/>
    </row>
    <row r="131" spans="2:12" x14ac:dyDescent="0.25">
      <c r="B131" s="39"/>
      <c r="C131" s="166">
        <v>9</v>
      </c>
      <c r="D131" s="184">
        <v>2034.456248</v>
      </c>
      <c r="E131" s="182">
        <v>43344</v>
      </c>
      <c r="F131" s="183">
        <v>1978.3304885</v>
      </c>
      <c r="G131" s="189">
        <f t="shared" si="16"/>
        <v>1978.3304885</v>
      </c>
      <c r="H131" s="20" t="b">
        <f t="shared" si="17"/>
        <v>1</v>
      </c>
      <c r="J131" s="20"/>
      <c r="K131" s="20"/>
      <c r="L131" s="20"/>
    </row>
    <row r="132" spans="2:12" x14ac:dyDescent="0.25">
      <c r="B132" s="39"/>
      <c r="C132" s="166">
        <v>10</v>
      </c>
      <c r="D132" s="184">
        <v>2652.0520310000002</v>
      </c>
      <c r="E132" s="182">
        <v>43374</v>
      </c>
      <c r="F132" s="183">
        <v>2039.8399573333334</v>
      </c>
      <c r="G132" s="189">
        <f t="shared" si="16"/>
        <v>2039.8399573333334</v>
      </c>
      <c r="H132" s="20" t="b">
        <f t="shared" si="17"/>
        <v>1</v>
      </c>
      <c r="J132" s="20"/>
      <c r="K132" s="20"/>
      <c r="L132" s="20"/>
    </row>
    <row r="133" spans="2:12" x14ac:dyDescent="0.25">
      <c r="B133" s="39"/>
      <c r="C133" s="39">
        <v>11</v>
      </c>
      <c r="D133" s="184">
        <v>2263.172677</v>
      </c>
      <c r="E133" s="182">
        <v>43405</v>
      </c>
      <c r="F133" s="183">
        <v>2068.0211310833329</v>
      </c>
      <c r="G133" s="189">
        <f t="shared" si="16"/>
        <v>2068.0211310833329</v>
      </c>
      <c r="H133" s="20" t="b">
        <f t="shared" si="17"/>
        <v>1</v>
      </c>
      <c r="J133" s="20"/>
      <c r="K133" s="20"/>
      <c r="L133" s="20"/>
    </row>
    <row r="134" spans="2:12" x14ac:dyDescent="0.25">
      <c r="B134" s="39"/>
      <c r="C134" s="39">
        <v>12</v>
      </c>
      <c r="D134" s="184">
        <v>2186.4439640000001</v>
      </c>
      <c r="E134" s="182">
        <v>43435</v>
      </c>
      <c r="F134" s="183">
        <v>2098.7057638333331</v>
      </c>
      <c r="G134" s="189">
        <f t="shared" si="16"/>
        <v>2098.7057638333331</v>
      </c>
      <c r="H134" s="20" t="b">
        <f t="shared" si="17"/>
        <v>1</v>
      </c>
      <c r="J134" s="20"/>
      <c r="K134" s="20"/>
      <c r="L134" s="20"/>
    </row>
    <row r="135" spans="2:12" x14ac:dyDescent="0.25">
      <c r="B135" s="39"/>
      <c r="C135" s="39"/>
      <c r="D135" s="184"/>
      <c r="E135" s="39"/>
      <c r="F135" s="185"/>
      <c r="G135" s="168"/>
    </row>
    <row r="136" spans="2:12" x14ac:dyDescent="0.25">
      <c r="B136" s="39"/>
      <c r="C136" s="39"/>
      <c r="D136" s="39"/>
      <c r="E136" s="39"/>
      <c r="F136" s="185"/>
      <c r="G136" s="168"/>
    </row>
    <row r="137" spans="2:12" x14ac:dyDescent="0.25">
      <c r="B137" s="39"/>
      <c r="C137" s="39"/>
      <c r="D137" s="39"/>
      <c r="E137" s="39"/>
      <c r="F137" s="185"/>
      <c r="G137" s="168"/>
    </row>
    <row r="138" spans="2:12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ignoredErrors>
    <ignoredError sqref="G62:H134" formulaRange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3.285156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4" width="11.42578125" style="38"/>
    <col min="15" max="17" width="14.85546875" style="38" customWidth="1"/>
    <col min="18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L11" s="39"/>
      <c r="N11" s="163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19">
        <v>76.693548000000007</v>
      </c>
      <c r="D13" s="119">
        <v>106.291208</v>
      </c>
      <c r="E13" s="119">
        <v>74.541599000000005</v>
      </c>
      <c r="F13" s="119">
        <v>93.855985000000004</v>
      </c>
      <c r="G13" s="119">
        <v>100.38683899999999</v>
      </c>
      <c r="H13" s="158">
        <v>6.9583777742037389</v>
      </c>
      <c r="I13" s="158">
        <v>106.95837777420374</v>
      </c>
      <c r="J13" s="158">
        <v>25.910882324914986</v>
      </c>
      <c r="K13" s="59"/>
      <c r="L13" s="39">
        <f>+((G13-F13)/F13)*100</f>
        <v>6.9583777742037345</v>
      </c>
      <c r="M13" s="39">
        <f>+G13/F13*100</f>
        <v>106.95837777420374</v>
      </c>
      <c r="N13" s="39">
        <f>+((F13-E13)/E13)*100</f>
        <v>25.910882324914976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  <c r="R13" s="39"/>
      <c r="S13" s="39"/>
      <c r="T13" s="39"/>
    </row>
    <row r="14" spans="1:20" x14ac:dyDescent="0.25">
      <c r="A14" s="57"/>
      <c r="B14" s="66" t="s">
        <v>7</v>
      </c>
      <c r="C14" s="119">
        <v>82.878997999999996</v>
      </c>
      <c r="D14" s="119">
        <v>82.136073999999994</v>
      </c>
      <c r="E14" s="119">
        <v>93.370705000000001</v>
      </c>
      <c r="F14" s="119">
        <v>97.534081</v>
      </c>
      <c r="G14" s="119">
        <v>88.662051000000005</v>
      </c>
      <c r="H14" s="158">
        <v>-9.0963383353148011</v>
      </c>
      <c r="I14" s="158">
        <v>90.903661664685202</v>
      </c>
      <c r="J14" s="158">
        <v>4.4589745788039092</v>
      </c>
      <c r="K14" s="59"/>
      <c r="L14" s="39">
        <f t="shared" ref="L14:L28" si="1">+((G14-F14)/F14)*100</f>
        <v>-9.0963383353148064</v>
      </c>
      <c r="M14" s="39">
        <f t="shared" ref="M14:M28" si="2">+G14/F14*100</f>
        <v>90.903661664685202</v>
      </c>
      <c r="N14" s="39">
        <f t="shared" ref="N14:N28" si="3">+((F14-E14)/E14)*100</f>
        <v>4.458974578803919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  <c r="R14" s="39"/>
      <c r="S14" s="39"/>
      <c r="T14" s="39"/>
    </row>
    <row r="15" spans="1:20" x14ac:dyDescent="0.25">
      <c r="A15" s="57"/>
      <c r="B15" s="66" t="s">
        <v>8</v>
      </c>
      <c r="C15" s="119">
        <v>76.989777000000004</v>
      </c>
      <c r="D15" s="119">
        <v>113.27115000000001</v>
      </c>
      <c r="E15" s="119">
        <v>95.997639000000007</v>
      </c>
      <c r="F15" s="119">
        <v>131.81293400000001</v>
      </c>
      <c r="G15" s="119">
        <v>112.776083</v>
      </c>
      <c r="H15" s="158">
        <v>-14.442323998341477</v>
      </c>
      <c r="I15" s="158">
        <v>85.557676001658521</v>
      </c>
      <c r="J15" s="158">
        <v>37.308516514661363</v>
      </c>
      <c r="K15" s="59"/>
      <c r="L15" s="39">
        <f t="shared" si="1"/>
        <v>-14.442323998341475</v>
      </c>
      <c r="M15" s="39">
        <f t="shared" si="2"/>
        <v>85.557676001658521</v>
      </c>
      <c r="N15" s="39">
        <f t="shared" si="3"/>
        <v>37.30851651466137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  <c r="R15" s="39"/>
      <c r="S15" s="39"/>
      <c r="T15" s="39"/>
    </row>
    <row r="16" spans="1:20" x14ac:dyDescent="0.25">
      <c r="A16" s="57"/>
      <c r="B16" s="66" t="s">
        <v>9</v>
      </c>
      <c r="C16" s="119">
        <v>107.350934</v>
      </c>
      <c r="D16" s="119">
        <v>104.358924</v>
      </c>
      <c r="E16" s="119">
        <v>122.81871</v>
      </c>
      <c r="F16" s="119">
        <v>111.65397</v>
      </c>
      <c r="G16" s="119">
        <v>124.767464</v>
      </c>
      <c r="H16" s="158">
        <v>11.744762859753211</v>
      </c>
      <c r="I16" s="158">
        <v>111.74476285975321</v>
      </c>
      <c r="J16" s="158">
        <v>-9.0904227865607705</v>
      </c>
      <c r="K16" s="59"/>
      <c r="L16" s="39">
        <f t="shared" si="1"/>
        <v>11.744762859753219</v>
      </c>
      <c r="M16" s="39">
        <f t="shared" si="2"/>
        <v>111.74476285975321</v>
      </c>
      <c r="N16" s="39">
        <f t="shared" si="3"/>
        <v>-9.0904227865607723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  <c r="R16" s="39"/>
      <c r="S16" s="39"/>
      <c r="T16" s="39"/>
    </row>
    <row r="17" spans="1:20" x14ac:dyDescent="0.25">
      <c r="A17" s="57"/>
      <c r="B17" s="66" t="s">
        <v>10</v>
      </c>
      <c r="C17" s="119">
        <v>105.84832</v>
      </c>
      <c r="D17" s="119">
        <v>108.415555</v>
      </c>
      <c r="E17" s="119">
        <v>110.593458</v>
      </c>
      <c r="F17" s="119">
        <v>94.627550999999997</v>
      </c>
      <c r="G17" s="119">
        <v>114.89846300000001</v>
      </c>
      <c r="H17" s="158">
        <v>21.421786557701374</v>
      </c>
      <c r="I17" s="158">
        <v>121.42178655770137</v>
      </c>
      <c r="J17" s="158">
        <v>-14.436574539517522</v>
      </c>
      <c r="K17" s="59"/>
      <c r="L17" s="39">
        <f t="shared" si="1"/>
        <v>21.421786557701374</v>
      </c>
      <c r="M17" s="39">
        <f t="shared" si="2"/>
        <v>121.42178655770137</v>
      </c>
      <c r="N17" s="39">
        <f t="shared" si="3"/>
        <v>-14.436574539517519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  <c r="R17" s="39"/>
      <c r="S17" s="39"/>
      <c r="T17" s="39"/>
    </row>
    <row r="18" spans="1:20" x14ac:dyDescent="0.25">
      <c r="A18" s="57"/>
      <c r="B18" s="66" t="s">
        <v>11</v>
      </c>
      <c r="C18" s="119">
        <v>107.70814</v>
      </c>
      <c r="D18" s="119">
        <v>78.016824999999997</v>
      </c>
      <c r="E18" s="119">
        <v>72.108801</v>
      </c>
      <c r="F18" s="119">
        <v>72.350605999999999</v>
      </c>
      <c r="G18" s="119">
        <v>122.775549</v>
      </c>
      <c r="H18" s="158">
        <v>69.695260050758947</v>
      </c>
      <c r="I18" s="158">
        <v>169.69526005075895</v>
      </c>
      <c r="J18" s="158">
        <v>0.33533354687176331</v>
      </c>
      <c r="K18" s="59"/>
      <c r="L18" s="39">
        <f t="shared" si="1"/>
        <v>69.695260050758932</v>
      </c>
      <c r="M18" s="39">
        <f t="shared" si="2"/>
        <v>169.69526005075895</v>
      </c>
      <c r="N18" s="39">
        <f t="shared" si="3"/>
        <v>0.33533354687176031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  <c r="R18" s="39"/>
      <c r="S18" s="39"/>
      <c r="T18" s="39"/>
    </row>
    <row r="19" spans="1:20" x14ac:dyDescent="0.25">
      <c r="A19" s="57"/>
      <c r="B19" s="66" t="s">
        <v>12</v>
      </c>
      <c r="C19" s="119">
        <v>82.501090000000005</v>
      </c>
      <c r="D19" s="119">
        <v>88.891931999999997</v>
      </c>
      <c r="E19" s="119">
        <v>78.392448000000002</v>
      </c>
      <c r="F19" s="119">
        <v>75.465919</v>
      </c>
      <c r="G19" s="119">
        <v>102.409901</v>
      </c>
      <c r="H19" s="158">
        <v>35.703510083803522</v>
      </c>
      <c r="I19" s="158">
        <v>135.70351008380354</v>
      </c>
      <c r="J19" s="158">
        <v>-3.733177206049243</v>
      </c>
      <c r="K19" s="59"/>
      <c r="L19" s="39">
        <f t="shared" si="1"/>
        <v>35.703510083803529</v>
      </c>
      <c r="M19" s="39">
        <f t="shared" si="2"/>
        <v>135.70351008380354</v>
      </c>
      <c r="N19" s="39">
        <f t="shared" si="3"/>
        <v>-3.7331772060492381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  <c r="R19" s="39"/>
      <c r="S19" s="39"/>
      <c r="T19" s="39"/>
    </row>
    <row r="20" spans="1:20" x14ac:dyDescent="0.25">
      <c r="A20" s="57"/>
      <c r="B20" s="66" t="s">
        <v>13</v>
      </c>
      <c r="C20" s="119">
        <v>79.129257999999993</v>
      </c>
      <c r="D20" s="119">
        <v>87.309934999999996</v>
      </c>
      <c r="E20" s="119">
        <v>100.725905</v>
      </c>
      <c r="F20" s="119">
        <v>96.249281999999994</v>
      </c>
      <c r="G20" s="119">
        <v>131.65455900000001</v>
      </c>
      <c r="H20" s="158">
        <v>36.784977783003114</v>
      </c>
      <c r="I20" s="158">
        <v>136.78497778300311</v>
      </c>
      <c r="J20" s="158">
        <v>-4.444361160120625</v>
      </c>
      <c r="K20" s="59"/>
      <c r="L20" s="39">
        <f t="shared" si="1"/>
        <v>36.784977783003114</v>
      </c>
      <c r="M20" s="39">
        <f t="shared" si="2"/>
        <v>136.78497778300311</v>
      </c>
      <c r="N20" s="39">
        <f t="shared" si="3"/>
        <v>-4.4443611601206303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  <c r="R20" s="39"/>
      <c r="S20" s="39"/>
      <c r="T20" s="39"/>
    </row>
    <row r="21" spans="1:20" x14ac:dyDescent="0.25">
      <c r="A21" s="57"/>
      <c r="B21" s="66" t="s">
        <v>14</v>
      </c>
      <c r="C21" s="119">
        <v>109.429084</v>
      </c>
      <c r="D21" s="119">
        <v>73.043685999999994</v>
      </c>
      <c r="E21" s="119">
        <v>77.823222999999999</v>
      </c>
      <c r="F21" s="119">
        <v>85.732917999999998</v>
      </c>
      <c r="G21" s="119">
        <v>123.593158</v>
      </c>
      <c r="H21" s="158">
        <v>44.160680498475521</v>
      </c>
      <c r="I21" s="158">
        <v>144.16068049847553</v>
      </c>
      <c r="J21" s="158">
        <v>10.1636692687477</v>
      </c>
      <c r="K21" s="59"/>
      <c r="L21" s="39">
        <f t="shared" si="1"/>
        <v>44.160680498475521</v>
      </c>
      <c r="M21" s="39">
        <f t="shared" si="2"/>
        <v>144.16068049847553</v>
      </c>
      <c r="N21" s="39">
        <f t="shared" si="3"/>
        <v>10.163669268747709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  <c r="R21" s="39"/>
      <c r="S21" s="39"/>
      <c r="T21" s="39"/>
    </row>
    <row r="22" spans="1:20" x14ac:dyDescent="0.25">
      <c r="A22" s="57"/>
      <c r="B22" s="66" t="s">
        <v>15</v>
      </c>
      <c r="C22" s="119">
        <v>94.498797999999994</v>
      </c>
      <c r="D22" s="119">
        <v>85.135572999999994</v>
      </c>
      <c r="E22" s="119">
        <v>85.029655000000005</v>
      </c>
      <c r="F22" s="119">
        <v>87.656999999999996</v>
      </c>
      <c r="G22" s="119">
        <v>117.857927</v>
      </c>
      <c r="H22" s="158">
        <v>34.453525673933626</v>
      </c>
      <c r="I22" s="158">
        <v>134.45352567393363</v>
      </c>
      <c r="J22" s="158">
        <v>3.0899161004475317</v>
      </c>
      <c r="K22" s="59"/>
      <c r="L22" s="39">
        <f t="shared" si="1"/>
        <v>34.45352567393364</v>
      </c>
      <c r="M22" s="39">
        <f t="shared" si="2"/>
        <v>134.45352567393363</v>
      </c>
      <c r="N22" s="39">
        <f t="shared" si="3"/>
        <v>3.0899161004475331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  <c r="R22" s="39"/>
      <c r="S22" s="39"/>
      <c r="T22" s="39"/>
    </row>
    <row r="23" spans="1:20" x14ac:dyDescent="0.25">
      <c r="A23" s="57"/>
      <c r="B23" s="66" t="s">
        <v>16</v>
      </c>
      <c r="C23" s="119">
        <v>73.177766000000005</v>
      </c>
      <c r="D23" s="119">
        <v>86.931281999999996</v>
      </c>
      <c r="E23" s="119">
        <v>92.468001999999998</v>
      </c>
      <c r="F23" s="119">
        <v>103.28321699999999</v>
      </c>
      <c r="G23" s="119">
        <v>132.12403399999999</v>
      </c>
      <c r="H23" s="158">
        <v>27.924011119831803</v>
      </c>
      <c r="I23" s="158">
        <v>127.9240111198318</v>
      </c>
      <c r="J23" s="158">
        <v>11.696170314137412</v>
      </c>
      <c r="K23" s="59"/>
      <c r="L23" s="39">
        <f t="shared" si="1"/>
        <v>27.924011119831793</v>
      </c>
      <c r="M23" s="39">
        <f t="shared" si="2"/>
        <v>127.9240111198318</v>
      </c>
      <c r="N23" s="39">
        <f t="shared" si="3"/>
        <v>11.696170314137419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  <c r="R23" s="39"/>
      <c r="S23" s="39"/>
      <c r="T23" s="39"/>
    </row>
    <row r="24" spans="1:20" x14ac:dyDescent="0.25">
      <c r="A24" s="57"/>
      <c r="B24" s="66" t="s">
        <v>17</v>
      </c>
      <c r="C24" s="119">
        <v>81.410144000000003</v>
      </c>
      <c r="D24" s="119">
        <v>70.851056</v>
      </c>
      <c r="E24" s="119">
        <v>76.040581000000003</v>
      </c>
      <c r="F24" s="119">
        <v>99.018626999999995</v>
      </c>
      <c r="G24" s="116">
        <v>117.424232</v>
      </c>
      <c r="H24" s="29">
        <v>18.588022837359695</v>
      </c>
      <c r="I24" s="29">
        <v>118.5880228373597</v>
      </c>
      <c r="J24" s="29">
        <v>30.218135760956354</v>
      </c>
      <c r="K24" s="59"/>
      <c r="L24" s="39">
        <f t="shared" si="1"/>
        <v>18.588022837359691</v>
      </c>
      <c r="M24" s="39">
        <f t="shared" si="2"/>
        <v>118.5880228373597</v>
      </c>
      <c r="N24" s="39">
        <f t="shared" si="3"/>
        <v>30.218135760956365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  <c r="R24" s="39"/>
      <c r="S24" s="39"/>
      <c r="T24" s="39"/>
    </row>
    <row r="25" spans="1:20" x14ac:dyDescent="0.25">
      <c r="A25" s="57"/>
      <c r="B25" s="67" t="s">
        <v>22</v>
      </c>
      <c r="C25" s="120">
        <v>1077.6158569999998</v>
      </c>
      <c r="D25" s="120">
        <v>1084.6532000000002</v>
      </c>
      <c r="E25" s="120">
        <v>1079.9107260000001</v>
      </c>
      <c r="F25" s="120">
        <v>1149.24209</v>
      </c>
      <c r="G25" s="121">
        <v>1389.33026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20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20" ht="18.75" customHeight="1" x14ac:dyDescent="0.25">
      <c r="A28" s="57"/>
      <c r="B28" s="67" t="s">
        <v>19</v>
      </c>
      <c r="C28" s="120">
        <v>1077.6158569999998</v>
      </c>
      <c r="D28" s="120">
        <v>1084.6532000000002</v>
      </c>
      <c r="E28" s="120">
        <v>1079.9107260000001</v>
      </c>
      <c r="F28" s="120">
        <v>1149.24209</v>
      </c>
      <c r="G28" s="116">
        <v>1389.33026</v>
      </c>
      <c r="H28" s="65">
        <v>20.891000433163743</v>
      </c>
      <c r="I28" s="29">
        <v>120.89100043316374</v>
      </c>
      <c r="J28" s="29">
        <v>6.4201014334586581</v>
      </c>
      <c r="K28" s="59"/>
      <c r="L28" s="39">
        <f t="shared" si="1"/>
        <v>20.89100043316374</v>
      </c>
      <c r="M28" s="39">
        <f t="shared" si="2"/>
        <v>120.89100043316374</v>
      </c>
      <c r="N28" s="39">
        <f t="shared" si="3"/>
        <v>6.4201014334586661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20" ht="18.75" customHeight="1" x14ac:dyDescent="0.25">
      <c r="A29" s="57"/>
      <c r="B29" s="67" t="s">
        <v>18</v>
      </c>
      <c r="C29" s="68"/>
      <c r="D29" s="68">
        <v>0.65304746160583793</v>
      </c>
      <c r="E29" s="68">
        <v>-0.43723413161000924</v>
      </c>
      <c r="F29" s="68">
        <v>6.4201014334586581</v>
      </c>
      <c r="G29" s="29">
        <v>20.891000433163743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14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2"/>
      <c r="K48" s="112"/>
      <c r="L48" s="112"/>
      <c r="M48" s="20"/>
      <c r="N48" s="112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2"/>
      <c r="K49" s="112"/>
      <c r="L49" s="112"/>
      <c r="M49" s="20"/>
      <c r="N49" s="112"/>
    </row>
    <row r="50" spans="2:14" x14ac:dyDescent="0.25">
      <c r="B50" s="20" t="s">
        <v>1</v>
      </c>
      <c r="C50" s="166" t="s">
        <v>166</v>
      </c>
      <c r="D50" s="166" t="s">
        <v>170</v>
      </c>
      <c r="E50" s="166" t="s">
        <v>167</v>
      </c>
      <c r="F50" s="166" t="s">
        <v>168</v>
      </c>
      <c r="G50" s="7"/>
      <c r="H50" s="20"/>
      <c r="I50" s="20"/>
      <c r="J50" s="112"/>
      <c r="K50" s="112"/>
      <c r="L50" s="112"/>
      <c r="M50" s="20"/>
      <c r="N50" s="112"/>
    </row>
    <row r="51" spans="2:14" x14ac:dyDescent="0.25">
      <c r="B51" s="20">
        <v>2012</v>
      </c>
      <c r="C51" s="166">
        <v>1</v>
      </c>
      <c r="D51" s="181">
        <v>92.824317889999932</v>
      </c>
      <c r="E51" s="182">
        <v>40909</v>
      </c>
      <c r="F51" s="166"/>
      <c r="G51" s="7"/>
      <c r="H51" s="20"/>
      <c r="I51" s="20"/>
      <c r="J51" s="112"/>
      <c r="K51" s="112"/>
      <c r="L51" s="112"/>
      <c r="M51" s="20"/>
      <c r="N51" s="112"/>
    </row>
    <row r="52" spans="2:14" x14ac:dyDescent="0.25">
      <c r="B52" s="20"/>
      <c r="C52" s="166">
        <v>2</v>
      </c>
      <c r="D52" s="181">
        <v>83.469506969999927</v>
      </c>
      <c r="E52" s="182">
        <v>40940</v>
      </c>
      <c r="F52" s="166"/>
      <c r="G52" s="7"/>
      <c r="H52" s="20"/>
      <c r="I52" s="20"/>
      <c r="J52" s="112"/>
      <c r="K52" s="112"/>
      <c r="L52" s="112"/>
      <c r="M52" s="20"/>
      <c r="N52" s="112"/>
    </row>
    <row r="53" spans="2:14" x14ac:dyDescent="0.25">
      <c r="B53" s="20"/>
      <c r="C53" s="166">
        <v>3</v>
      </c>
      <c r="D53" s="181">
        <v>79.568552030000077</v>
      </c>
      <c r="E53" s="182">
        <v>40969</v>
      </c>
      <c r="F53" s="166"/>
      <c r="G53" s="7"/>
      <c r="H53" s="20"/>
      <c r="I53" s="20"/>
      <c r="J53" s="112"/>
      <c r="K53" s="112"/>
      <c r="L53" s="112"/>
      <c r="M53" s="20"/>
      <c r="N53" s="112"/>
    </row>
    <row r="54" spans="2:14" x14ac:dyDescent="0.25">
      <c r="B54" s="20"/>
      <c r="C54" s="166">
        <v>4</v>
      </c>
      <c r="D54" s="181">
        <v>75.257004440000046</v>
      </c>
      <c r="E54" s="182">
        <v>41000</v>
      </c>
      <c r="F54" s="183"/>
      <c r="G54" s="7"/>
      <c r="H54" s="20"/>
      <c r="I54" s="20"/>
      <c r="J54" s="112"/>
      <c r="K54" s="112"/>
      <c r="L54" s="112"/>
      <c r="M54" s="20"/>
      <c r="N54" s="112"/>
    </row>
    <row r="55" spans="2:14" x14ac:dyDescent="0.25">
      <c r="B55" s="20"/>
      <c r="C55" s="166">
        <v>5</v>
      </c>
      <c r="D55" s="181">
        <v>114.12689775999981</v>
      </c>
      <c r="E55" s="182">
        <v>41030</v>
      </c>
      <c r="F55" s="183"/>
      <c r="G55" s="7"/>
      <c r="H55" s="20"/>
      <c r="I55" s="20"/>
      <c r="J55" s="112"/>
      <c r="K55" s="112"/>
      <c r="L55" s="112"/>
      <c r="M55" s="20"/>
      <c r="N55" s="112"/>
    </row>
    <row r="56" spans="2:14" x14ac:dyDescent="0.25">
      <c r="B56" s="20"/>
      <c r="C56" s="166">
        <v>6</v>
      </c>
      <c r="D56" s="181">
        <v>114.94943717000007</v>
      </c>
      <c r="E56" s="182">
        <v>41061</v>
      </c>
      <c r="F56" s="183"/>
      <c r="G56" s="7"/>
      <c r="H56" s="20"/>
      <c r="I56" s="20"/>
      <c r="J56" s="112"/>
      <c r="K56" s="112"/>
      <c r="L56" s="112"/>
      <c r="M56" s="20"/>
      <c r="N56" s="112"/>
    </row>
    <row r="57" spans="2:14" x14ac:dyDescent="0.25">
      <c r="B57" s="20"/>
      <c r="C57" s="166">
        <v>7</v>
      </c>
      <c r="D57" s="181">
        <v>89.453808660000149</v>
      </c>
      <c r="E57" s="182">
        <v>41091</v>
      </c>
      <c r="F57" s="183"/>
      <c r="G57" s="7"/>
      <c r="H57" s="20"/>
      <c r="I57" s="20"/>
      <c r="J57" s="112"/>
      <c r="K57" s="112"/>
      <c r="L57" s="112"/>
      <c r="M57" s="20"/>
      <c r="N57" s="112"/>
    </row>
    <row r="58" spans="2:14" x14ac:dyDescent="0.25">
      <c r="B58" s="20"/>
      <c r="C58" s="166">
        <v>8</v>
      </c>
      <c r="D58" s="181">
        <v>102.87582849000013</v>
      </c>
      <c r="E58" s="182">
        <v>41122</v>
      </c>
      <c r="F58" s="183"/>
      <c r="G58" s="7"/>
      <c r="H58" s="20"/>
      <c r="I58" s="20"/>
      <c r="J58" s="112"/>
      <c r="K58" s="112"/>
      <c r="L58" s="112"/>
      <c r="M58" s="20"/>
      <c r="N58" s="112"/>
    </row>
    <row r="59" spans="2:14" x14ac:dyDescent="0.25">
      <c r="B59" s="20"/>
      <c r="C59" s="166">
        <v>9</v>
      </c>
      <c r="D59" s="181">
        <v>111.79879435000002</v>
      </c>
      <c r="E59" s="182">
        <v>41153</v>
      </c>
      <c r="F59" s="183"/>
      <c r="G59" s="7"/>
      <c r="H59" s="20"/>
      <c r="I59" s="20"/>
    </row>
    <row r="60" spans="2:14" x14ac:dyDescent="0.25">
      <c r="B60" s="20"/>
      <c r="C60" s="166">
        <v>10</v>
      </c>
      <c r="D60" s="181">
        <v>102.76356699000017</v>
      </c>
      <c r="E60" s="182">
        <v>41183</v>
      </c>
      <c r="F60" s="183"/>
      <c r="G60" s="7"/>
      <c r="H60" s="20"/>
      <c r="I60" s="20"/>
    </row>
    <row r="61" spans="2:14" x14ac:dyDescent="0.25">
      <c r="B61" s="20"/>
      <c r="C61" s="166">
        <v>11</v>
      </c>
      <c r="D61" s="181">
        <v>95.176399470000064</v>
      </c>
      <c r="E61" s="182">
        <v>41214</v>
      </c>
      <c r="F61" s="183"/>
      <c r="G61" s="7"/>
      <c r="H61" s="20"/>
      <c r="I61" s="20"/>
    </row>
    <row r="62" spans="2:14" x14ac:dyDescent="0.25">
      <c r="B62" s="20"/>
      <c r="C62" s="166">
        <v>12</v>
      </c>
      <c r="D62" s="181">
        <v>126.96250118000022</v>
      </c>
      <c r="E62" s="182">
        <v>41244</v>
      </c>
      <c r="F62" s="183"/>
      <c r="G62" s="188"/>
      <c r="H62" s="20"/>
      <c r="I62" s="20"/>
    </row>
    <row r="63" spans="2:14" x14ac:dyDescent="0.25">
      <c r="B63" s="20">
        <v>2013</v>
      </c>
      <c r="C63" s="166">
        <v>1</v>
      </c>
      <c r="D63" s="181">
        <v>116.74547589000005</v>
      </c>
      <c r="E63" s="182">
        <v>41275</v>
      </c>
      <c r="F63" s="183"/>
      <c r="G63" s="188"/>
      <c r="H63" s="20"/>
      <c r="I63" s="20"/>
    </row>
    <row r="64" spans="2:14" x14ac:dyDescent="0.25">
      <c r="B64" s="20"/>
      <c r="C64" s="166">
        <v>2</v>
      </c>
      <c r="D64" s="181">
        <v>87.681845689999932</v>
      </c>
      <c r="E64" s="182">
        <v>41306</v>
      </c>
      <c r="F64" s="183"/>
      <c r="G64" s="188"/>
      <c r="H64" s="20"/>
      <c r="I64" s="20"/>
    </row>
    <row r="65" spans="2:9" x14ac:dyDescent="0.25">
      <c r="B65" s="20"/>
      <c r="C65" s="166">
        <v>3</v>
      </c>
      <c r="D65" s="181">
        <v>60.810308760000005</v>
      </c>
      <c r="E65" s="182">
        <v>41334</v>
      </c>
      <c r="F65" s="183"/>
      <c r="G65" s="188"/>
      <c r="H65" s="20"/>
      <c r="I65" s="20"/>
    </row>
    <row r="66" spans="2:9" x14ac:dyDescent="0.25">
      <c r="B66" s="20"/>
      <c r="C66" s="166">
        <v>4</v>
      </c>
      <c r="D66" s="181">
        <v>96.593566889999863</v>
      </c>
      <c r="E66" s="182">
        <v>41365</v>
      </c>
      <c r="F66" s="183">
        <v>101.66153594166671</v>
      </c>
      <c r="G66" s="189">
        <f t="shared" ref="G66" si="7">+AVERAGE(D55:D66)</f>
        <v>101.66153594166671</v>
      </c>
      <c r="H66" s="20" t="b">
        <f>+F66=G66</f>
        <v>1</v>
      </c>
      <c r="I66" s="20"/>
    </row>
    <row r="67" spans="2:9" x14ac:dyDescent="0.25">
      <c r="B67" s="20"/>
      <c r="C67" s="166">
        <v>5</v>
      </c>
      <c r="D67" s="181">
        <v>71.557575430000071</v>
      </c>
      <c r="E67" s="182">
        <v>41395</v>
      </c>
      <c r="F67" s="183">
        <v>98.114092414166734</v>
      </c>
      <c r="G67" s="189">
        <f t="shared" ref="G67:G130" si="8">+AVERAGE(D56:D67)</f>
        <v>98.114092414166734</v>
      </c>
      <c r="H67" s="20" t="b">
        <f t="shared" ref="H67:H130" si="9">+F67=G67</f>
        <v>1</v>
      </c>
      <c r="I67" s="20"/>
    </row>
    <row r="68" spans="2:9" x14ac:dyDescent="0.25">
      <c r="B68" s="20"/>
      <c r="C68" s="166">
        <v>6</v>
      </c>
      <c r="D68" s="181">
        <v>81.053107910000051</v>
      </c>
      <c r="E68" s="182">
        <v>41426</v>
      </c>
      <c r="F68" s="183">
        <v>95.289398309166742</v>
      </c>
      <c r="G68" s="189">
        <f t="shared" si="8"/>
        <v>95.289398309166742</v>
      </c>
      <c r="H68" s="20" t="b">
        <f t="shared" si="9"/>
        <v>1</v>
      </c>
      <c r="I68" s="20"/>
    </row>
    <row r="69" spans="2:9" x14ac:dyDescent="0.25">
      <c r="B69" s="20"/>
      <c r="C69" s="166">
        <v>7</v>
      </c>
      <c r="D69" s="181">
        <v>105.15311782000011</v>
      </c>
      <c r="E69" s="182">
        <v>41456</v>
      </c>
      <c r="F69" s="183">
        <v>96.597674072500055</v>
      </c>
      <c r="G69" s="189">
        <f t="shared" si="8"/>
        <v>96.597674072500055</v>
      </c>
      <c r="H69" s="20" t="b">
        <f t="shared" si="9"/>
        <v>1</v>
      </c>
      <c r="I69" s="20"/>
    </row>
    <row r="70" spans="2:9" x14ac:dyDescent="0.25">
      <c r="B70" s="20"/>
      <c r="C70" s="166">
        <v>8</v>
      </c>
      <c r="D70" s="181">
        <v>100.83246627999981</v>
      </c>
      <c r="E70" s="182">
        <v>41487</v>
      </c>
      <c r="F70" s="183">
        <v>96.42739388833337</v>
      </c>
      <c r="G70" s="189">
        <f t="shared" si="8"/>
        <v>96.42739388833337</v>
      </c>
      <c r="H70" s="20" t="b">
        <f t="shared" si="9"/>
        <v>1</v>
      </c>
      <c r="I70" s="20"/>
    </row>
    <row r="71" spans="2:9" x14ac:dyDescent="0.25">
      <c r="B71" s="20"/>
      <c r="C71" s="166">
        <v>9</v>
      </c>
      <c r="D71" s="181">
        <v>71.746684619999812</v>
      </c>
      <c r="E71" s="182">
        <v>41518</v>
      </c>
      <c r="F71" s="183">
        <v>93.089718077499995</v>
      </c>
      <c r="G71" s="189">
        <f t="shared" si="8"/>
        <v>93.089718077499995</v>
      </c>
      <c r="H71" s="20" t="b">
        <f t="shared" si="9"/>
        <v>1</v>
      </c>
      <c r="I71" s="20"/>
    </row>
    <row r="72" spans="2:9" x14ac:dyDescent="0.25">
      <c r="B72" s="20"/>
      <c r="C72" s="166">
        <v>10</v>
      </c>
      <c r="D72" s="181">
        <v>85.282801440000043</v>
      </c>
      <c r="E72" s="182">
        <v>41548</v>
      </c>
      <c r="F72" s="183">
        <v>91.632987615000005</v>
      </c>
      <c r="G72" s="189">
        <f t="shared" si="8"/>
        <v>91.632987615000005</v>
      </c>
      <c r="H72" s="20" t="b">
        <f t="shared" si="9"/>
        <v>1</v>
      </c>
      <c r="I72" s="20"/>
    </row>
    <row r="73" spans="2:9" x14ac:dyDescent="0.25">
      <c r="B73" s="20"/>
      <c r="C73" s="166">
        <v>11</v>
      </c>
      <c r="D73" s="181">
        <v>74.478238839999989</v>
      </c>
      <c r="E73" s="182">
        <v>41579</v>
      </c>
      <c r="F73" s="183">
        <v>89.908140895833313</v>
      </c>
      <c r="G73" s="189">
        <f t="shared" si="8"/>
        <v>89.908140895833313</v>
      </c>
      <c r="H73" s="20" t="b">
        <f t="shared" si="9"/>
        <v>1</v>
      </c>
      <c r="I73" s="20"/>
    </row>
    <row r="74" spans="2:9" x14ac:dyDescent="0.25">
      <c r="B74" s="20"/>
      <c r="C74" s="166">
        <v>12</v>
      </c>
      <c r="D74" s="181">
        <v>71.598683360000024</v>
      </c>
      <c r="E74" s="182">
        <v>41609</v>
      </c>
      <c r="F74" s="183">
        <v>85.294489410833322</v>
      </c>
      <c r="G74" s="189">
        <f t="shared" si="8"/>
        <v>85.294489410833322</v>
      </c>
      <c r="H74" s="20" t="b">
        <f t="shared" si="9"/>
        <v>1</v>
      </c>
      <c r="I74" s="20"/>
    </row>
    <row r="75" spans="2:9" x14ac:dyDescent="0.25">
      <c r="B75" s="20">
        <v>2014</v>
      </c>
      <c r="C75" s="166">
        <v>1</v>
      </c>
      <c r="D75" s="181">
        <v>76.693548000000007</v>
      </c>
      <c r="E75" s="182">
        <v>41640</v>
      </c>
      <c r="F75" s="183">
        <v>81.956828753333312</v>
      </c>
      <c r="G75" s="189">
        <f t="shared" si="8"/>
        <v>81.956828753333312</v>
      </c>
      <c r="H75" s="20" t="b">
        <f t="shared" si="9"/>
        <v>1</v>
      </c>
      <c r="I75" s="20"/>
    </row>
    <row r="76" spans="2:9" x14ac:dyDescent="0.25">
      <c r="B76" s="20"/>
      <c r="C76" s="166">
        <v>2</v>
      </c>
      <c r="D76" s="181">
        <v>82.878997999999996</v>
      </c>
      <c r="E76" s="182">
        <v>41671</v>
      </c>
      <c r="F76" s="183">
        <v>81.556591445833305</v>
      </c>
      <c r="G76" s="189">
        <f t="shared" si="8"/>
        <v>81.556591445833305</v>
      </c>
      <c r="H76" s="20" t="b">
        <f t="shared" si="9"/>
        <v>1</v>
      </c>
      <c r="I76" s="20"/>
    </row>
    <row r="77" spans="2:9" x14ac:dyDescent="0.25">
      <c r="B77" s="20"/>
      <c r="C77" s="166">
        <v>3</v>
      </c>
      <c r="D77" s="181">
        <v>76.989777000000004</v>
      </c>
      <c r="E77" s="182">
        <v>41699</v>
      </c>
      <c r="F77" s="183">
        <v>82.904880465833315</v>
      </c>
      <c r="G77" s="189">
        <f t="shared" si="8"/>
        <v>82.904880465833315</v>
      </c>
      <c r="H77" s="20" t="b">
        <f t="shared" si="9"/>
        <v>1</v>
      </c>
      <c r="I77" s="20"/>
    </row>
    <row r="78" spans="2:9" x14ac:dyDescent="0.25">
      <c r="B78" s="20"/>
      <c r="C78" s="166">
        <v>4</v>
      </c>
      <c r="D78" s="181">
        <v>107.350934</v>
      </c>
      <c r="E78" s="182">
        <v>41730</v>
      </c>
      <c r="F78" s="183">
        <v>83.801327724999979</v>
      </c>
      <c r="G78" s="189">
        <f t="shared" si="8"/>
        <v>83.801327724999979</v>
      </c>
      <c r="H78" s="20" t="b">
        <f t="shared" si="9"/>
        <v>1</v>
      </c>
      <c r="I78" s="20"/>
    </row>
    <row r="79" spans="2:9" x14ac:dyDescent="0.25">
      <c r="B79" s="20"/>
      <c r="C79" s="166">
        <v>5</v>
      </c>
      <c r="D79" s="181">
        <v>105.84832</v>
      </c>
      <c r="E79" s="182">
        <v>41760</v>
      </c>
      <c r="F79" s="183">
        <v>86.65888977249999</v>
      </c>
      <c r="G79" s="189">
        <f t="shared" si="8"/>
        <v>86.65888977249999</v>
      </c>
      <c r="H79" s="20" t="b">
        <f t="shared" si="9"/>
        <v>1</v>
      </c>
      <c r="I79" s="20"/>
    </row>
    <row r="80" spans="2:9" x14ac:dyDescent="0.25">
      <c r="B80" s="20"/>
      <c r="C80" s="166">
        <v>6</v>
      </c>
      <c r="D80" s="181">
        <v>107.70814</v>
      </c>
      <c r="E80" s="182">
        <v>41791</v>
      </c>
      <c r="F80" s="183">
        <v>88.880142446666653</v>
      </c>
      <c r="G80" s="189">
        <f t="shared" si="8"/>
        <v>88.880142446666653</v>
      </c>
      <c r="H80" s="20" t="b">
        <f t="shared" si="9"/>
        <v>1</v>
      </c>
      <c r="I80" s="20"/>
    </row>
    <row r="81" spans="2:9" x14ac:dyDescent="0.25">
      <c r="B81" s="20"/>
      <c r="C81" s="166">
        <v>7</v>
      </c>
      <c r="D81" s="181">
        <v>82.501090000000005</v>
      </c>
      <c r="E81" s="182">
        <v>41821</v>
      </c>
      <c r="F81" s="183">
        <v>86.992473461666634</v>
      </c>
      <c r="G81" s="189">
        <f t="shared" si="8"/>
        <v>86.992473461666634</v>
      </c>
      <c r="H81" s="20" t="b">
        <f t="shared" si="9"/>
        <v>1</v>
      </c>
      <c r="I81" s="20"/>
    </row>
    <row r="82" spans="2:9" x14ac:dyDescent="0.25">
      <c r="B82" s="20"/>
      <c r="C82" s="166">
        <v>8</v>
      </c>
      <c r="D82" s="181">
        <v>79.129257999999993</v>
      </c>
      <c r="E82" s="182">
        <v>41852</v>
      </c>
      <c r="F82" s="183">
        <v>85.183872771666643</v>
      </c>
      <c r="G82" s="189">
        <f t="shared" si="8"/>
        <v>85.183872771666643</v>
      </c>
      <c r="H82" s="20" t="b">
        <f t="shared" si="9"/>
        <v>1</v>
      </c>
      <c r="I82" s="20"/>
    </row>
    <row r="83" spans="2:9" x14ac:dyDescent="0.25">
      <c r="B83" s="20"/>
      <c r="C83" s="166">
        <v>9</v>
      </c>
      <c r="D83" s="181">
        <v>109.429084</v>
      </c>
      <c r="E83" s="182">
        <v>41883</v>
      </c>
      <c r="F83" s="183">
        <v>88.324072720000004</v>
      </c>
      <c r="G83" s="189">
        <f t="shared" si="8"/>
        <v>88.324072720000004</v>
      </c>
      <c r="H83" s="20" t="b">
        <f t="shared" si="9"/>
        <v>1</v>
      </c>
      <c r="I83" s="20"/>
    </row>
    <row r="84" spans="2:9" x14ac:dyDescent="0.25">
      <c r="B84" s="20"/>
      <c r="C84" s="166">
        <v>10</v>
      </c>
      <c r="D84" s="181">
        <v>94.498797999999994</v>
      </c>
      <c r="E84" s="182">
        <v>41913</v>
      </c>
      <c r="F84" s="183">
        <v>89.092072433333328</v>
      </c>
      <c r="G84" s="189">
        <f t="shared" si="8"/>
        <v>89.092072433333328</v>
      </c>
      <c r="H84" s="20" t="b">
        <f t="shared" si="9"/>
        <v>1</v>
      </c>
      <c r="I84" s="20"/>
    </row>
    <row r="85" spans="2:9" x14ac:dyDescent="0.25">
      <c r="B85" s="20"/>
      <c r="C85" s="166">
        <v>11</v>
      </c>
      <c r="D85" s="181">
        <v>73.177766000000005</v>
      </c>
      <c r="E85" s="182">
        <v>41944</v>
      </c>
      <c r="F85" s="183">
        <v>88.983699696666648</v>
      </c>
      <c r="G85" s="189">
        <f t="shared" si="8"/>
        <v>88.983699696666648</v>
      </c>
      <c r="H85" s="20" t="b">
        <f t="shared" si="9"/>
        <v>1</v>
      </c>
      <c r="I85" s="20"/>
    </row>
    <row r="86" spans="2:9" x14ac:dyDescent="0.25">
      <c r="B86" s="20"/>
      <c r="C86" s="166">
        <v>12</v>
      </c>
      <c r="D86" s="181">
        <v>81.410144000000003</v>
      </c>
      <c r="E86" s="182">
        <v>41974</v>
      </c>
      <c r="F86" s="183">
        <v>89.801321416666653</v>
      </c>
      <c r="G86" s="189">
        <f t="shared" si="8"/>
        <v>89.801321416666653</v>
      </c>
      <c r="H86" s="20" t="b">
        <f t="shared" si="9"/>
        <v>1</v>
      </c>
      <c r="I86" s="20"/>
    </row>
    <row r="87" spans="2:9" x14ac:dyDescent="0.25">
      <c r="B87" s="20">
        <v>2015</v>
      </c>
      <c r="C87" s="166">
        <v>1</v>
      </c>
      <c r="D87" s="181">
        <v>106.291208</v>
      </c>
      <c r="E87" s="182">
        <v>42005</v>
      </c>
      <c r="F87" s="183">
        <v>92.267793083333331</v>
      </c>
      <c r="G87" s="189">
        <f t="shared" si="8"/>
        <v>92.267793083333331</v>
      </c>
      <c r="H87" s="20" t="b">
        <f t="shared" si="9"/>
        <v>1</v>
      </c>
      <c r="I87" s="20"/>
    </row>
    <row r="88" spans="2:9" x14ac:dyDescent="0.25">
      <c r="B88" s="20"/>
      <c r="C88" s="166">
        <v>2</v>
      </c>
      <c r="D88" s="181">
        <v>82.136073999999994</v>
      </c>
      <c r="E88" s="182">
        <v>42036</v>
      </c>
      <c r="F88" s="183">
        <v>92.205882750000001</v>
      </c>
      <c r="G88" s="189">
        <f t="shared" si="8"/>
        <v>92.205882750000001</v>
      </c>
      <c r="H88" s="20" t="b">
        <f t="shared" si="9"/>
        <v>1</v>
      </c>
      <c r="I88" s="20"/>
    </row>
    <row r="89" spans="2:9" x14ac:dyDescent="0.25">
      <c r="B89" s="20"/>
      <c r="C89" s="166">
        <v>3</v>
      </c>
      <c r="D89" s="181">
        <v>113.27115000000001</v>
      </c>
      <c r="E89" s="182">
        <v>42064</v>
      </c>
      <c r="F89" s="183">
        <v>95.229330500000003</v>
      </c>
      <c r="G89" s="189">
        <f t="shared" si="8"/>
        <v>95.229330500000003</v>
      </c>
      <c r="H89" s="20" t="b">
        <f t="shared" si="9"/>
        <v>1</v>
      </c>
      <c r="I89" s="20"/>
    </row>
    <row r="90" spans="2:9" x14ac:dyDescent="0.25">
      <c r="B90" s="20"/>
      <c r="C90" s="166">
        <v>4</v>
      </c>
      <c r="D90" s="181">
        <v>104.358924</v>
      </c>
      <c r="E90" s="182">
        <v>42095</v>
      </c>
      <c r="F90" s="183">
        <v>94.979996333333318</v>
      </c>
      <c r="G90" s="189">
        <f t="shared" si="8"/>
        <v>94.979996333333318</v>
      </c>
      <c r="H90" s="20" t="b">
        <f t="shared" si="9"/>
        <v>1</v>
      </c>
      <c r="I90" s="20"/>
    </row>
    <row r="91" spans="2:9" x14ac:dyDescent="0.25">
      <c r="B91" s="20"/>
      <c r="C91" s="166">
        <v>5</v>
      </c>
      <c r="D91" s="181">
        <v>108.415555</v>
      </c>
      <c r="E91" s="182">
        <v>42125</v>
      </c>
      <c r="F91" s="183">
        <v>95.193932583333336</v>
      </c>
      <c r="G91" s="189">
        <f t="shared" si="8"/>
        <v>95.193932583333336</v>
      </c>
      <c r="H91" s="20" t="b">
        <f t="shared" si="9"/>
        <v>1</v>
      </c>
      <c r="I91" s="20"/>
    </row>
    <row r="92" spans="2:9" x14ac:dyDescent="0.25">
      <c r="B92" s="20"/>
      <c r="C92" s="166">
        <v>6</v>
      </c>
      <c r="D92" s="181">
        <v>78.016824999999997</v>
      </c>
      <c r="E92" s="182">
        <v>42156</v>
      </c>
      <c r="F92" s="183">
        <v>92.719656333333333</v>
      </c>
      <c r="G92" s="189">
        <f t="shared" si="8"/>
        <v>92.719656333333333</v>
      </c>
      <c r="H92" s="20" t="b">
        <f t="shared" si="9"/>
        <v>1</v>
      </c>
      <c r="I92" s="20"/>
    </row>
    <row r="93" spans="2:9" x14ac:dyDescent="0.25">
      <c r="B93" s="20"/>
      <c r="C93" s="166">
        <v>7</v>
      </c>
      <c r="D93" s="181">
        <v>88.891931999999997</v>
      </c>
      <c r="E93" s="182">
        <v>42186</v>
      </c>
      <c r="F93" s="183">
        <v>93.252226500000006</v>
      </c>
      <c r="G93" s="189">
        <f t="shared" si="8"/>
        <v>93.252226500000006</v>
      </c>
      <c r="H93" s="20" t="b">
        <f t="shared" si="9"/>
        <v>1</v>
      </c>
      <c r="I93" s="20"/>
    </row>
    <row r="94" spans="2:9" x14ac:dyDescent="0.25">
      <c r="B94" s="20"/>
      <c r="C94" s="166">
        <v>8</v>
      </c>
      <c r="D94" s="181">
        <v>87.309934999999996</v>
      </c>
      <c r="E94" s="182">
        <v>42217</v>
      </c>
      <c r="F94" s="183">
        <v>93.933949583333344</v>
      </c>
      <c r="G94" s="189">
        <f t="shared" si="8"/>
        <v>93.933949583333344</v>
      </c>
      <c r="H94" s="20" t="b">
        <f t="shared" si="9"/>
        <v>1</v>
      </c>
      <c r="I94" s="20"/>
    </row>
    <row r="95" spans="2:9" x14ac:dyDescent="0.25">
      <c r="B95" s="20"/>
      <c r="C95" s="166">
        <v>9</v>
      </c>
      <c r="D95" s="181">
        <v>73.043685999999994</v>
      </c>
      <c r="E95" s="182">
        <v>42248</v>
      </c>
      <c r="F95" s="183">
        <v>90.901833083333329</v>
      </c>
      <c r="G95" s="189">
        <f t="shared" si="8"/>
        <v>90.901833083333329</v>
      </c>
      <c r="H95" s="20" t="b">
        <f t="shared" si="9"/>
        <v>1</v>
      </c>
      <c r="I95" s="20"/>
    </row>
    <row r="96" spans="2:9" x14ac:dyDescent="0.25">
      <c r="B96" s="20"/>
      <c r="C96" s="166">
        <v>10</v>
      </c>
      <c r="D96" s="181">
        <v>85.135572999999994</v>
      </c>
      <c r="E96" s="182">
        <v>42278</v>
      </c>
      <c r="F96" s="183">
        <v>90.121564333333325</v>
      </c>
      <c r="G96" s="189">
        <f t="shared" si="8"/>
        <v>90.121564333333325</v>
      </c>
      <c r="H96" s="20" t="b">
        <f t="shared" si="9"/>
        <v>1</v>
      </c>
      <c r="I96" s="20"/>
    </row>
    <row r="97" spans="2:9" x14ac:dyDescent="0.25">
      <c r="B97" s="20"/>
      <c r="C97" s="166">
        <v>11</v>
      </c>
      <c r="D97" s="181">
        <v>86.931281999999996</v>
      </c>
      <c r="E97" s="182">
        <v>42309</v>
      </c>
      <c r="F97" s="183">
        <v>91.267690666666667</v>
      </c>
      <c r="G97" s="189">
        <f t="shared" si="8"/>
        <v>91.267690666666667</v>
      </c>
      <c r="H97" s="20" t="b">
        <f t="shared" si="9"/>
        <v>1</v>
      </c>
      <c r="I97" s="20"/>
    </row>
    <row r="98" spans="2:9" x14ac:dyDescent="0.25">
      <c r="B98" s="20"/>
      <c r="C98" s="166">
        <v>12</v>
      </c>
      <c r="D98" s="181">
        <v>70.851056</v>
      </c>
      <c r="E98" s="182">
        <v>42339</v>
      </c>
      <c r="F98" s="183">
        <v>90.387766666666678</v>
      </c>
      <c r="G98" s="189">
        <f t="shared" si="8"/>
        <v>90.387766666666678</v>
      </c>
      <c r="H98" s="20" t="b">
        <f t="shared" si="9"/>
        <v>1</v>
      </c>
      <c r="I98" s="20"/>
    </row>
    <row r="99" spans="2:9" x14ac:dyDescent="0.25">
      <c r="B99" s="20">
        <v>2016</v>
      </c>
      <c r="C99" s="166">
        <v>1</v>
      </c>
      <c r="D99" s="181">
        <v>74.541599000000005</v>
      </c>
      <c r="E99" s="182">
        <v>42370</v>
      </c>
      <c r="F99" s="183">
        <v>87.741965916666643</v>
      </c>
      <c r="G99" s="189">
        <f t="shared" si="8"/>
        <v>87.741965916666643</v>
      </c>
      <c r="H99" s="20" t="b">
        <f t="shared" si="9"/>
        <v>1</v>
      </c>
      <c r="I99" s="20"/>
    </row>
    <row r="100" spans="2:9" x14ac:dyDescent="0.25">
      <c r="B100" s="20"/>
      <c r="C100" s="166">
        <v>2</v>
      </c>
      <c r="D100" s="181">
        <v>93.370705000000001</v>
      </c>
      <c r="E100" s="182">
        <v>42401</v>
      </c>
      <c r="F100" s="183">
        <v>88.678185166666665</v>
      </c>
      <c r="G100" s="189">
        <f t="shared" si="8"/>
        <v>88.678185166666665</v>
      </c>
      <c r="H100" s="20" t="b">
        <f t="shared" si="9"/>
        <v>1</v>
      </c>
      <c r="I100" s="20"/>
    </row>
    <row r="101" spans="2:9" x14ac:dyDescent="0.25">
      <c r="B101" s="20"/>
      <c r="C101" s="166">
        <v>3</v>
      </c>
      <c r="D101" s="181">
        <v>95.997639000000007</v>
      </c>
      <c r="E101" s="182">
        <v>42430</v>
      </c>
      <c r="F101" s="183">
        <v>87.238725916666667</v>
      </c>
      <c r="G101" s="189">
        <f t="shared" si="8"/>
        <v>87.238725916666667</v>
      </c>
      <c r="H101" s="20" t="b">
        <f t="shared" si="9"/>
        <v>1</v>
      </c>
      <c r="I101" s="20"/>
    </row>
    <row r="102" spans="2:9" x14ac:dyDescent="0.25">
      <c r="B102" s="20"/>
      <c r="C102" s="166">
        <v>4</v>
      </c>
      <c r="D102" s="181">
        <v>122.81871</v>
      </c>
      <c r="E102" s="182">
        <v>42461</v>
      </c>
      <c r="F102" s="183">
        <v>88.777041416666677</v>
      </c>
      <c r="G102" s="189">
        <f t="shared" si="8"/>
        <v>88.777041416666677</v>
      </c>
      <c r="H102" s="20" t="b">
        <f t="shared" si="9"/>
        <v>1</v>
      </c>
      <c r="I102" s="20"/>
    </row>
    <row r="103" spans="2:9" x14ac:dyDescent="0.25">
      <c r="B103" s="20"/>
      <c r="C103" s="166">
        <v>5</v>
      </c>
      <c r="D103" s="181">
        <v>110.593458</v>
      </c>
      <c r="E103" s="182">
        <v>42491</v>
      </c>
      <c r="F103" s="183">
        <v>88.958533333333335</v>
      </c>
      <c r="G103" s="189">
        <f t="shared" si="8"/>
        <v>88.958533333333335</v>
      </c>
      <c r="H103" s="20" t="b">
        <f t="shared" si="9"/>
        <v>1</v>
      </c>
      <c r="I103" s="20"/>
    </row>
    <row r="104" spans="2:9" x14ac:dyDescent="0.25">
      <c r="B104" s="20"/>
      <c r="C104" s="166">
        <v>6</v>
      </c>
      <c r="D104" s="181">
        <v>72.108801</v>
      </c>
      <c r="E104" s="182">
        <v>42522</v>
      </c>
      <c r="F104" s="183">
        <v>88.46619800000002</v>
      </c>
      <c r="G104" s="189">
        <f t="shared" si="8"/>
        <v>88.46619800000002</v>
      </c>
      <c r="H104" s="20" t="b">
        <f t="shared" si="9"/>
        <v>1</v>
      </c>
      <c r="I104" s="20"/>
    </row>
    <row r="105" spans="2:9" x14ac:dyDescent="0.25">
      <c r="B105" s="20"/>
      <c r="C105" s="166">
        <v>7</v>
      </c>
      <c r="D105" s="181">
        <v>78.392448000000002</v>
      </c>
      <c r="E105" s="182">
        <v>42552</v>
      </c>
      <c r="F105" s="183">
        <v>87.591241000000011</v>
      </c>
      <c r="G105" s="189">
        <f t="shared" si="8"/>
        <v>87.591241000000011</v>
      </c>
      <c r="H105" s="20" t="b">
        <f t="shared" si="9"/>
        <v>1</v>
      </c>
      <c r="I105" s="20"/>
    </row>
    <row r="106" spans="2:9" x14ac:dyDescent="0.25">
      <c r="B106" s="20"/>
      <c r="C106" s="166">
        <v>8</v>
      </c>
      <c r="D106" s="181">
        <v>100.725905</v>
      </c>
      <c r="E106" s="182">
        <v>42583</v>
      </c>
      <c r="F106" s="183">
        <v>88.709238499999984</v>
      </c>
      <c r="G106" s="189">
        <f t="shared" si="8"/>
        <v>88.709238499999984</v>
      </c>
      <c r="H106" s="20" t="b">
        <f t="shared" si="9"/>
        <v>1</v>
      </c>
      <c r="I106" s="20"/>
    </row>
    <row r="107" spans="2:9" x14ac:dyDescent="0.25">
      <c r="B107" s="20"/>
      <c r="C107" s="166">
        <v>9</v>
      </c>
      <c r="D107" s="181">
        <v>77.823222999999999</v>
      </c>
      <c r="E107" s="182">
        <v>42614</v>
      </c>
      <c r="F107" s="183">
        <v>89.107533250000003</v>
      </c>
      <c r="G107" s="189">
        <f t="shared" si="8"/>
        <v>89.107533250000003</v>
      </c>
      <c r="H107" s="20" t="b">
        <f t="shared" si="9"/>
        <v>1</v>
      </c>
      <c r="I107" s="20"/>
    </row>
    <row r="108" spans="2:9" x14ac:dyDescent="0.25">
      <c r="B108" s="20"/>
      <c r="C108" s="166">
        <v>10</v>
      </c>
      <c r="D108" s="181">
        <v>85.029655000000005</v>
      </c>
      <c r="E108" s="182">
        <v>42644</v>
      </c>
      <c r="F108" s="183">
        <v>89.098706749999977</v>
      </c>
      <c r="G108" s="189">
        <f t="shared" si="8"/>
        <v>89.098706749999977</v>
      </c>
      <c r="H108" s="20" t="b">
        <f t="shared" si="9"/>
        <v>1</v>
      </c>
      <c r="I108" s="20"/>
    </row>
    <row r="109" spans="2:9" x14ac:dyDescent="0.25">
      <c r="B109" s="20"/>
      <c r="C109" s="166">
        <v>11</v>
      </c>
      <c r="D109" s="181">
        <v>92.468001999999998</v>
      </c>
      <c r="E109" s="182">
        <v>42675</v>
      </c>
      <c r="F109" s="183">
        <v>89.560100083333325</v>
      </c>
      <c r="G109" s="189">
        <f t="shared" si="8"/>
        <v>89.560100083333325</v>
      </c>
      <c r="H109" s="20" t="b">
        <f t="shared" si="9"/>
        <v>1</v>
      </c>
      <c r="I109" s="20"/>
    </row>
    <row r="110" spans="2:9" x14ac:dyDescent="0.25">
      <c r="B110" s="20"/>
      <c r="C110" s="166">
        <v>12</v>
      </c>
      <c r="D110" s="181">
        <v>76.040581000000003</v>
      </c>
      <c r="E110" s="182">
        <v>42705</v>
      </c>
      <c r="F110" s="183">
        <v>89.99256050000001</v>
      </c>
      <c r="G110" s="189">
        <f t="shared" si="8"/>
        <v>89.99256050000001</v>
      </c>
      <c r="H110" s="20" t="b">
        <f t="shared" si="9"/>
        <v>1</v>
      </c>
      <c r="I110" s="20"/>
    </row>
    <row r="111" spans="2:9" x14ac:dyDescent="0.25">
      <c r="B111" s="20">
        <v>2017</v>
      </c>
      <c r="C111" s="166">
        <v>1</v>
      </c>
      <c r="D111" s="184">
        <v>93.855985000000004</v>
      </c>
      <c r="E111" s="182">
        <v>42736</v>
      </c>
      <c r="F111" s="183">
        <v>91.60209266666665</v>
      </c>
      <c r="G111" s="189">
        <f t="shared" si="8"/>
        <v>91.60209266666665</v>
      </c>
      <c r="H111" s="20" t="b">
        <f t="shared" si="9"/>
        <v>1</v>
      </c>
      <c r="I111" s="20"/>
    </row>
    <row r="112" spans="2:9" x14ac:dyDescent="0.25">
      <c r="B112" s="20"/>
      <c r="C112" s="166">
        <v>2</v>
      </c>
      <c r="D112" s="184">
        <v>97.534081</v>
      </c>
      <c r="E112" s="182">
        <v>42767</v>
      </c>
      <c r="F112" s="183">
        <v>91.949040666666647</v>
      </c>
      <c r="G112" s="189">
        <f t="shared" si="8"/>
        <v>91.949040666666647</v>
      </c>
      <c r="H112" s="20" t="b">
        <f t="shared" si="9"/>
        <v>1</v>
      </c>
      <c r="I112" s="20"/>
    </row>
    <row r="113" spans="2:9" x14ac:dyDescent="0.25">
      <c r="B113" s="20"/>
      <c r="C113" s="166">
        <v>3</v>
      </c>
      <c r="D113" s="184">
        <v>131.81293400000001</v>
      </c>
      <c r="E113" s="182">
        <v>42795</v>
      </c>
      <c r="F113" s="183">
        <v>94.933648583333351</v>
      </c>
      <c r="G113" s="189">
        <f t="shared" si="8"/>
        <v>94.933648583333351</v>
      </c>
      <c r="H113" s="20" t="b">
        <f t="shared" si="9"/>
        <v>1</v>
      </c>
      <c r="I113" s="20"/>
    </row>
    <row r="114" spans="2:9" x14ac:dyDescent="0.25">
      <c r="B114" s="20"/>
      <c r="C114" s="166">
        <v>4</v>
      </c>
      <c r="D114" s="184">
        <v>111.65397</v>
      </c>
      <c r="E114" s="182">
        <v>42826</v>
      </c>
      <c r="F114" s="183">
        <v>94.003253583333333</v>
      </c>
      <c r="G114" s="189">
        <f t="shared" si="8"/>
        <v>94.003253583333333</v>
      </c>
      <c r="H114" s="20" t="b">
        <f t="shared" si="9"/>
        <v>1</v>
      </c>
      <c r="I114" s="20"/>
    </row>
    <row r="115" spans="2:9" x14ac:dyDescent="0.25">
      <c r="B115" s="20"/>
      <c r="C115" s="166">
        <v>5</v>
      </c>
      <c r="D115" s="184">
        <v>94.627550999999997</v>
      </c>
      <c r="E115" s="182">
        <v>42856</v>
      </c>
      <c r="F115" s="183">
        <v>92.672761333333327</v>
      </c>
      <c r="G115" s="189">
        <f t="shared" si="8"/>
        <v>92.672761333333327</v>
      </c>
      <c r="H115" s="20" t="b">
        <f t="shared" si="9"/>
        <v>1</v>
      </c>
      <c r="I115" s="20"/>
    </row>
    <row r="116" spans="2:9" x14ac:dyDescent="0.25">
      <c r="B116" s="20"/>
      <c r="C116" s="166">
        <v>6</v>
      </c>
      <c r="D116" s="184">
        <v>72.350605999999999</v>
      </c>
      <c r="E116" s="182">
        <v>42887</v>
      </c>
      <c r="F116" s="183">
        <v>92.692911750000007</v>
      </c>
      <c r="G116" s="189">
        <f t="shared" si="8"/>
        <v>92.692911750000007</v>
      </c>
      <c r="H116" s="20" t="b">
        <f t="shared" si="9"/>
        <v>1</v>
      </c>
      <c r="I116" s="20"/>
    </row>
    <row r="117" spans="2:9" x14ac:dyDescent="0.25">
      <c r="B117" s="20"/>
      <c r="C117" s="166">
        <v>7</v>
      </c>
      <c r="D117" s="184">
        <v>75.465919</v>
      </c>
      <c r="E117" s="182">
        <v>42917</v>
      </c>
      <c r="F117" s="183">
        <v>92.44903433333333</v>
      </c>
      <c r="G117" s="189">
        <f t="shared" si="8"/>
        <v>92.44903433333333</v>
      </c>
      <c r="H117" s="20" t="b">
        <f t="shared" si="9"/>
        <v>1</v>
      </c>
      <c r="I117" s="20"/>
    </row>
    <row r="118" spans="2:9" x14ac:dyDescent="0.25">
      <c r="B118" s="20"/>
      <c r="C118" s="166">
        <v>8</v>
      </c>
      <c r="D118" s="184">
        <v>96.249281999999994</v>
      </c>
      <c r="E118" s="182">
        <v>42948</v>
      </c>
      <c r="F118" s="183">
        <v>92.075982416666662</v>
      </c>
      <c r="G118" s="189">
        <f t="shared" si="8"/>
        <v>92.075982416666662</v>
      </c>
      <c r="H118" s="20" t="b">
        <f t="shared" si="9"/>
        <v>1</v>
      </c>
      <c r="I118" s="20"/>
    </row>
    <row r="119" spans="2:9" x14ac:dyDescent="0.25">
      <c r="B119" s="20"/>
      <c r="C119" s="166">
        <v>9</v>
      </c>
      <c r="D119" s="184">
        <v>85.732917999999998</v>
      </c>
      <c r="E119" s="182">
        <v>42979</v>
      </c>
      <c r="F119" s="183">
        <v>92.735123666666652</v>
      </c>
      <c r="G119" s="189">
        <f t="shared" si="8"/>
        <v>92.735123666666652</v>
      </c>
      <c r="H119" s="20" t="b">
        <f t="shared" si="9"/>
        <v>1</v>
      </c>
      <c r="I119" s="20"/>
    </row>
    <row r="120" spans="2:9" x14ac:dyDescent="0.25">
      <c r="B120" s="20"/>
      <c r="C120" s="166">
        <v>10</v>
      </c>
      <c r="D120" s="184">
        <v>87.656999999999996</v>
      </c>
      <c r="E120" s="182">
        <v>43009</v>
      </c>
      <c r="F120" s="183">
        <v>92.954069083333323</v>
      </c>
      <c r="G120" s="189">
        <f t="shared" si="8"/>
        <v>92.954069083333323</v>
      </c>
      <c r="H120" s="20" t="b">
        <f t="shared" si="9"/>
        <v>1</v>
      </c>
      <c r="I120" s="20"/>
    </row>
    <row r="121" spans="2:9" x14ac:dyDescent="0.25">
      <c r="B121" s="20"/>
      <c r="C121" s="166">
        <v>11</v>
      </c>
      <c r="D121" s="184">
        <v>103.28321699999999</v>
      </c>
      <c r="E121" s="182">
        <v>43040</v>
      </c>
      <c r="F121" s="183">
        <v>93.855337000000006</v>
      </c>
      <c r="G121" s="189">
        <f t="shared" si="8"/>
        <v>93.855337000000006</v>
      </c>
      <c r="H121" s="20" t="b">
        <f t="shared" si="9"/>
        <v>1</v>
      </c>
      <c r="I121" s="20"/>
    </row>
    <row r="122" spans="2:9" x14ac:dyDescent="0.25">
      <c r="B122" s="20"/>
      <c r="C122" s="166">
        <v>12</v>
      </c>
      <c r="D122" s="184">
        <v>99.018626999999995</v>
      </c>
      <c r="E122" s="182">
        <v>43070</v>
      </c>
      <c r="F122" s="183">
        <v>95.770174166666663</v>
      </c>
      <c r="G122" s="189">
        <f t="shared" si="8"/>
        <v>95.770174166666663</v>
      </c>
      <c r="H122" s="20" t="b">
        <f t="shared" si="9"/>
        <v>1</v>
      </c>
    </row>
    <row r="123" spans="2:9" x14ac:dyDescent="0.25">
      <c r="B123" s="20">
        <v>2018</v>
      </c>
      <c r="C123" s="166">
        <v>1</v>
      </c>
      <c r="D123" s="184">
        <v>100.38683899999999</v>
      </c>
      <c r="E123" s="182">
        <v>43101</v>
      </c>
      <c r="F123" s="183">
        <v>96.314412000000004</v>
      </c>
      <c r="G123" s="189">
        <f t="shared" si="8"/>
        <v>96.314412000000004</v>
      </c>
      <c r="H123" s="20" t="b">
        <f t="shared" si="9"/>
        <v>1</v>
      </c>
    </row>
    <row r="124" spans="2:9" x14ac:dyDescent="0.25">
      <c r="B124" s="20"/>
      <c r="C124" s="166">
        <v>2</v>
      </c>
      <c r="D124" s="184">
        <v>88.662051000000005</v>
      </c>
      <c r="E124" s="182">
        <v>43132</v>
      </c>
      <c r="F124" s="183">
        <v>95.575076166666676</v>
      </c>
      <c r="G124" s="189">
        <f t="shared" si="8"/>
        <v>95.575076166666676</v>
      </c>
      <c r="H124" s="20" t="b">
        <f t="shared" si="9"/>
        <v>1</v>
      </c>
    </row>
    <row r="125" spans="2:9" x14ac:dyDescent="0.25">
      <c r="B125" s="20"/>
      <c r="C125" s="166">
        <v>3</v>
      </c>
      <c r="D125" s="184">
        <v>112.776083</v>
      </c>
      <c r="E125" s="182">
        <v>43160</v>
      </c>
      <c r="F125" s="183">
        <v>93.988671916666689</v>
      </c>
      <c r="G125" s="189">
        <f t="shared" si="8"/>
        <v>93.988671916666689</v>
      </c>
      <c r="H125" s="20" t="b">
        <f t="shared" si="9"/>
        <v>1</v>
      </c>
    </row>
    <row r="126" spans="2:9" x14ac:dyDescent="0.25">
      <c r="B126" s="20"/>
      <c r="C126" s="166">
        <v>4</v>
      </c>
      <c r="D126" s="184">
        <v>124.767464</v>
      </c>
      <c r="E126" s="182">
        <v>43191</v>
      </c>
      <c r="F126" s="183">
        <v>95.081463083333333</v>
      </c>
      <c r="G126" s="189">
        <f t="shared" si="8"/>
        <v>95.081463083333333</v>
      </c>
      <c r="H126" s="20" t="b">
        <f t="shared" si="9"/>
        <v>1</v>
      </c>
    </row>
    <row r="127" spans="2:9" x14ac:dyDescent="0.25">
      <c r="B127" s="39"/>
      <c r="C127" s="166">
        <v>5</v>
      </c>
      <c r="D127" s="184">
        <v>114.89846300000001</v>
      </c>
      <c r="E127" s="182">
        <v>43221</v>
      </c>
      <c r="F127" s="183">
        <v>96.770705749999991</v>
      </c>
      <c r="G127" s="189">
        <f t="shared" si="8"/>
        <v>96.770705749999991</v>
      </c>
      <c r="H127" s="20" t="b">
        <f t="shared" si="9"/>
        <v>1</v>
      </c>
    </row>
    <row r="128" spans="2:9" x14ac:dyDescent="0.25">
      <c r="B128" s="39"/>
      <c r="C128" s="166">
        <v>6</v>
      </c>
      <c r="D128" s="184">
        <v>122.775549</v>
      </c>
      <c r="E128" s="182">
        <v>43252</v>
      </c>
      <c r="F128" s="183">
        <v>100.97278433333332</v>
      </c>
      <c r="G128" s="189">
        <f t="shared" si="8"/>
        <v>100.97278433333332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102.409901</v>
      </c>
      <c r="E129" s="182">
        <v>43282</v>
      </c>
      <c r="F129" s="183">
        <v>103.21811616666666</v>
      </c>
      <c r="G129" s="189">
        <f t="shared" si="8"/>
        <v>103.21811616666666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131.65455900000001</v>
      </c>
      <c r="E130" s="182">
        <v>43313</v>
      </c>
      <c r="F130" s="183">
        <v>106.16855591666666</v>
      </c>
      <c r="G130" s="189">
        <f t="shared" si="8"/>
        <v>106.16855591666666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123.593158</v>
      </c>
      <c r="E131" s="182">
        <v>43344</v>
      </c>
      <c r="F131" s="183">
        <v>109.32357591666666</v>
      </c>
      <c r="G131" s="189">
        <f t="shared" ref="G131:G134" si="10">+AVERAGE(D120:D131)</f>
        <v>109.32357591666666</v>
      </c>
      <c r="H131" s="20" t="b">
        <f t="shared" ref="H131:H134" si="11">+F131=G131</f>
        <v>1</v>
      </c>
    </row>
    <row r="132" spans="2:8" x14ac:dyDescent="0.25">
      <c r="B132" s="39"/>
      <c r="C132" s="166">
        <v>10</v>
      </c>
      <c r="D132" s="184">
        <v>117.857927</v>
      </c>
      <c r="E132" s="182">
        <v>43374</v>
      </c>
      <c r="F132" s="183">
        <v>111.84031983333331</v>
      </c>
      <c r="G132" s="189">
        <f t="shared" si="10"/>
        <v>111.84031983333331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132.12403399999999</v>
      </c>
      <c r="E133" s="182">
        <v>43405</v>
      </c>
      <c r="F133" s="183">
        <v>114.24372124999998</v>
      </c>
      <c r="G133" s="189">
        <f t="shared" si="10"/>
        <v>114.24372124999998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117.424232</v>
      </c>
      <c r="E134" s="182">
        <v>43435</v>
      </c>
      <c r="F134" s="183">
        <v>115.77752166666666</v>
      </c>
      <c r="G134" s="189">
        <f t="shared" si="10"/>
        <v>115.77752166666666</v>
      </c>
      <c r="H134" s="20" t="b">
        <f t="shared" si="11"/>
        <v>1</v>
      </c>
    </row>
    <row r="135" spans="2:8" x14ac:dyDescent="0.25">
      <c r="B135" s="39"/>
      <c r="C135" s="39"/>
      <c r="D135" s="184"/>
      <c r="E135" s="39"/>
      <c r="F135" s="185"/>
      <c r="G135" s="168"/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ignoredErrors>
    <ignoredError sqref="G66:H134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3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4" width="11.42578125" style="38"/>
    <col min="15" max="17" width="14.4257812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7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7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</row>
    <row r="11" spans="1:17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N11" s="43"/>
    </row>
    <row r="12" spans="1:17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7" x14ac:dyDescent="0.25">
      <c r="A13" s="57"/>
      <c r="B13" s="66" t="s">
        <v>107</v>
      </c>
      <c r="C13" s="119">
        <v>2400.1915130000002</v>
      </c>
      <c r="D13" s="119">
        <v>2296.9466860000002</v>
      </c>
      <c r="E13" s="119">
        <v>1597.9558999999999</v>
      </c>
      <c r="F13" s="119">
        <v>1470.8817939999999</v>
      </c>
      <c r="G13" s="119">
        <v>1726.0189969999999</v>
      </c>
      <c r="H13" s="158">
        <v>17.345867223372547</v>
      </c>
      <c r="I13" s="158">
        <v>117.34586722337255</v>
      </c>
      <c r="J13" s="158">
        <v>-7.9522911739929754</v>
      </c>
      <c r="K13" s="59"/>
      <c r="L13" s="39">
        <f>+((G13-F13)/F13)*100</f>
        <v>17.34586722337254</v>
      </c>
      <c r="M13" s="39">
        <f>+G13/F13*100</f>
        <v>117.34586722337255</v>
      </c>
      <c r="N13" s="39">
        <f>+((F13-E13)/E13)*100</f>
        <v>-7.9522911739929771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2556.7565960000002</v>
      </c>
      <c r="D14" s="119">
        <v>2279.7553800000001</v>
      </c>
      <c r="E14" s="119">
        <v>1574.073296</v>
      </c>
      <c r="F14" s="119">
        <v>1701.381885</v>
      </c>
      <c r="G14" s="119">
        <v>1634.5321039999999</v>
      </c>
      <c r="H14" s="158">
        <v>-3.9291461599169519</v>
      </c>
      <c r="I14" s="158">
        <v>96.070853840083046</v>
      </c>
      <c r="J14" s="158">
        <v>8.0878437696334515</v>
      </c>
      <c r="K14" s="59"/>
      <c r="L14" s="39">
        <f t="shared" ref="L14:L28" si="1">+((G14-F14)/F14)*100</f>
        <v>-3.9291461599169497</v>
      </c>
      <c r="M14" s="39">
        <f t="shared" ref="M14:M28" si="2">+G14/F14*100</f>
        <v>96.070853840083046</v>
      </c>
      <c r="N14" s="39">
        <f t="shared" ref="N14:N28" si="3">+((F14-E14)/E14)*100</f>
        <v>8.0878437696334551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</row>
    <row r="15" spans="1:17" x14ac:dyDescent="0.25">
      <c r="A15" s="57"/>
      <c r="B15" s="66" t="s">
        <v>8</v>
      </c>
      <c r="C15" s="119">
        <v>2436.5058880000001</v>
      </c>
      <c r="D15" s="119">
        <v>2263.837638</v>
      </c>
      <c r="E15" s="119">
        <v>1637.9044859999999</v>
      </c>
      <c r="F15" s="119">
        <v>1817.7167790000001</v>
      </c>
      <c r="G15" s="119">
        <v>1709.6700080000001</v>
      </c>
      <c r="H15" s="158">
        <v>-5.9440927348121235</v>
      </c>
      <c r="I15" s="158">
        <v>94.055907265187884</v>
      </c>
      <c r="J15" s="158">
        <v>10.978191618433609</v>
      </c>
      <c r="K15" s="59"/>
      <c r="L15" s="39">
        <f t="shared" si="1"/>
        <v>-5.9440927348121289</v>
      </c>
      <c r="M15" s="39">
        <f t="shared" si="2"/>
        <v>94.055907265187884</v>
      </c>
      <c r="N15" s="39">
        <f t="shared" si="3"/>
        <v>10.978191618433614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2650.2033580000002</v>
      </c>
      <c r="D16" s="119">
        <v>2172.8364660000002</v>
      </c>
      <c r="E16" s="119">
        <v>1610.0690300000001</v>
      </c>
      <c r="F16" s="119">
        <v>1710.8219610000001</v>
      </c>
      <c r="G16" s="119">
        <v>1888.9638050000001</v>
      </c>
      <c r="H16" s="158">
        <v>10.412646555920603</v>
      </c>
      <c r="I16" s="158">
        <v>110.4126465559206</v>
      </c>
      <c r="J16" s="158">
        <v>6.2576777220539448</v>
      </c>
      <c r="K16" s="59"/>
      <c r="L16" s="39">
        <f t="shared" si="1"/>
        <v>10.412646555920613</v>
      </c>
      <c r="M16" s="39">
        <f t="shared" si="2"/>
        <v>110.4126465559206</v>
      </c>
      <c r="N16" s="39">
        <f t="shared" si="3"/>
        <v>6.2576777220539404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246" x14ac:dyDescent="0.25">
      <c r="A17" s="57"/>
      <c r="B17" s="66" t="s">
        <v>10</v>
      </c>
      <c r="C17" s="119">
        <v>2636.628475</v>
      </c>
      <c r="D17" s="119">
        <v>2026.9326799999999</v>
      </c>
      <c r="E17" s="119">
        <v>1655.8231499999999</v>
      </c>
      <c r="F17" s="119">
        <v>1715.130625</v>
      </c>
      <c r="G17" s="119">
        <v>2107.8895010000001</v>
      </c>
      <c r="H17" s="158">
        <v>22.899648007859462</v>
      </c>
      <c r="I17" s="158">
        <v>122.89964800785947</v>
      </c>
      <c r="J17" s="158">
        <v>3.5817517710149183</v>
      </c>
      <c r="K17" s="59"/>
      <c r="L17" s="39">
        <f t="shared" si="1"/>
        <v>22.899648007859465</v>
      </c>
      <c r="M17" s="39">
        <f t="shared" si="2"/>
        <v>122.89964800785947</v>
      </c>
      <c r="N17" s="39">
        <f t="shared" si="3"/>
        <v>3.5817517710149223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246" x14ac:dyDescent="0.25">
      <c r="A18" s="57"/>
      <c r="B18" s="66" t="s">
        <v>11</v>
      </c>
      <c r="C18" s="119">
        <v>2351.8750150000001</v>
      </c>
      <c r="D18" s="119">
        <v>1978.485582</v>
      </c>
      <c r="E18" s="119">
        <v>1753.3099159999999</v>
      </c>
      <c r="F18" s="119">
        <v>1666.5046520000001</v>
      </c>
      <c r="G18" s="119">
        <v>1944.920484</v>
      </c>
      <c r="H18" s="158">
        <v>16.706573946005388</v>
      </c>
      <c r="I18" s="158">
        <v>116.70657394600539</v>
      </c>
      <c r="J18" s="158">
        <v>-4.9509366945255984</v>
      </c>
      <c r="K18" s="59"/>
      <c r="L18" s="39">
        <f t="shared" si="1"/>
        <v>16.706573946005395</v>
      </c>
      <c r="M18" s="39">
        <f t="shared" si="2"/>
        <v>116.70657394600539</v>
      </c>
      <c r="N18" s="39">
        <f t="shared" si="3"/>
        <v>-4.9509366945255939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246" x14ac:dyDescent="0.25">
      <c r="A19" s="57"/>
      <c r="B19" s="66" t="s">
        <v>12</v>
      </c>
      <c r="C19" s="119">
        <v>3067.0698040000002</v>
      </c>
      <c r="D19" s="119">
        <v>2488.422912</v>
      </c>
      <c r="E19" s="119">
        <v>1545.716132</v>
      </c>
      <c r="F19" s="119">
        <v>1839.4364290000001</v>
      </c>
      <c r="G19" s="119">
        <v>2005.556053</v>
      </c>
      <c r="H19" s="158">
        <v>9.0310065290111652</v>
      </c>
      <c r="I19" s="158">
        <v>109.03100652901117</v>
      </c>
      <c r="J19" s="158">
        <v>19.002214631735505</v>
      </c>
      <c r="K19" s="59"/>
      <c r="L19" s="39">
        <f t="shared" si="1"/>
        <v>9.0310065290111705</v>
      </c>
      <c r="M19" s="39">
        <f t="shared" si="2"/>
        <v>109.03100652901117</v>
      </c>
      <c r="N19" s="39">
        <f t="shared" si="3"/>
        <v>19.002214631735505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246" x14ac:dyDescent="0.25">
      <c r="A20" s="57"/>
      <c r="B20" s="66" t="s">
        <v>13</v>
      </c>
      <c r="C20" s="119">
        <v>2291.387929</v>
      </c>
      <c r="D20" s="119">
        <v>2154.5234569999998</v>
      </c>
      <c r="E20" s="119">
        <v>1976.707013</v>
      </c>
      <c r="F20" s="119">
        <v>1848.66039</v>
      </c>
      <c r="G20" s="119">
        <v>2008.87824</v>
      </c>
      <c r="H20" s="158">
        <v>8.6666999989110991</v>
      </c>
      <c r="I20" s="158">
        <v>108.6666999989111</v>
      </c>
      <c r="J20" s="158">
        <v>-6.477774508710155</v>
      </c>
      <c r="K20" s="59"/>
      <c r="L20" s="39">
        <f t="shared" si="1"/>
        <v>8.6666999989111044</v>
      </c>
      <c r="M20" s="39">
        <f t="shared" si="2"/>
        <v>108.6666999989111</v>
      </c>
      <c r="N20" s="39">
        <f t="shared" si="3"/>
        <v>-6.4777745087101559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246" x14ac:dyDescent="0.25">
      <c r="A21" s="57"/>
      <c r="B21" s="66" t="s">
        <v>14</v>
      </c>
      <c r="C21" s="119">
        <v>2921.466617</v>
      </c>
      <c r="D21" s="119">
        <v>2145.5070049999999</v>
      </c>
      <c r="E21" s="119">
        <v>1727.5371050000001</v>
      </c>
      <c r="F21" s="119">
        <v>1731.569041</v>
      </c>
      <c r="G21" s="119">
        <v>1898.6991069999999</v>
      </c>
      <c r="H21" s="158">
        <v>9.6519435288286548</v>
      </c>
      <c r="I21" s="158">
        <v>109.65194352882865</v>
      </c>
      <c r="J21" s="158">
        <v>0.23339215049738016</v>
      </c>
      <c r="K21" s="59"/>
      <c r="L21" s="39">
        <f t="shared" si="1"/>
        <v>9.6519435288286584</v>
      </c>
      <c r="M21" s="39">
        <f t="shared" si="2"/>
        <v>109.65194352882865</v>
      </c>
      <c r="N21" s="39">
        <f t="shared" si="3"/>
        <v>0.23339215049739032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246" x14ac:dyDescent="0.25">
      <c r="A22" s="57"/>
      <c r="B22" s="66" t="s">
        <v>15</v>
      </c>
      <c r="C22" s="119">
        <v>2841.4329320000002</v>
      </c>
      <c r="D22" s="119">
        <v>2164.4758870000001</v>
      </c>
      <c r="E22" s="119">
        <v>1666.288436</v>
      </c>
      <c r="F22" s="119">
        <v>1814.5995889999999</v>
      </c>
      <c r="G22" s="119">
        <v>2519.4614889999998</v>
      </c>
      <c r="H22" s="158">
        <v>38.843935834265196</v>
      </c>
      <c r="I22" s="158">
        <v>138.84393583426521</v>
      </c>
      <c r="J22" s="158">
        <v>8.9006890881405454</v>
      </c>
      <c r="K22" s="59"/>
      <c r="L22" s="39">
        <f t="shared" si="1"/>
        <v>38.843935834265189</v>
      </c>
      <c r="M22" s="39">
        <f t="shared" si="2"/>
        <v>138.84393583426521</v>
      </c>
      <c r="N22" s="39">
        <f t="shared" si="3"/>
        <v>8.9006890881405525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246" x14ac:dyDescent="0.25">
      <c r="A23" s="57"/>
      <c r="B23" s="66" t="s">
        <v>16</v>
      </c>
      <c r="C23" s="119">
        <v>2791.5607110000001</v>
      </c>
      <c r="D23" s="119">
        <v>2099.999366</v>
      </c>
      <c r="E23" s="119">
        <v>1961.531403</v>
      </c>
      <c r="F23" s="119">
        <v>1810.3942070000001</v>
      </c>
      <c r="G23" s="119">
        <v>2114.5657679999999</v>
      </c>
      <c r="H23" s="158">
        <v>16.80139937610836</v>
      </c>
      <c r="I23" s="158">
        <v>116.80139937610836</v>
      </c>
      <c r="J23" s="158">
        <v>-7.7050612480049079</v>
      </c>
      <c r="K23" s="59"/>
      <c r="L23" s="39">
        <f t="shared" si="1"/>
        <v>16.801399376108357</v>
      </c>
      <c r="M23" s="39">
        <f t="shared" si="2"/>
        <v>116.80139937610836</v>
      </c>
      <c r="N23" s="39">
        <f t="shared" si="3"/>
        <v>-7.7050612480049043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246" x14ac:dyDescent="0.25">
      <c r="A24" s="57"/>
      <c r="B24" s="66" t="s">
        <v>17</v>
      </c>
      <c r="C24" s="119">
        <v>2801.0511099999999</v>
      </c>
      <c r="D24" s="119">
        <v>2066.4299569999998</v>
      </c>
      <c r="E24" s="119">
        <v>2025.667072</v>
      </c>
      <c r="F24" s="119">
        <v>1706.6782169999999</v>
      </c>
      <c r="G24" s="116">
        <v>2050.6131610000002</v>
      </c>
      <c r="H24" s="29">
        <v>20.152301738787614</v>
      </c>
      <c r="I24" s="29">
        <v>120.15230173878761</v>
      </c>
      <c r="J24" s="29">
        <v>-15.747348585029474</v>
      </c>
      <c r="K24" s="59"/>
      <c r="L24" s="39">
        <f t="shared" si="1"/>
        <v>20.152301738787607</v>
      </c>
      <c r="M24" s="39">
        <f t="shared" si="2"/>
        <v>120.15230173878761</v>
      </c>
      <c r="N24" s="39">
        <f t="shared" si="3"/>
        <v>-15.747348585029478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246" x14ac:dyDescent="0.25">
      <c r="A25" s="57"/>
      <c r="B25" s="67" t="s">
        <v>22</v>
      </c>
      <c r="C25" s="120">
        <v>31746.129948000002</v>
      </c>
      <c r="D25" s="120">
        <v>26138.153016</v>
      </c>
      <c r="E25" s="120">
        <v>20732.582939</v>
      </c>
      <c r="F25" s="120">
        <v>20833.775569000001</v>
      </c>
      <c r="G25" s="121">
        <v>23609.768717000003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246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246" ht="18.75" customHeight="1" x14ac:dyDescent="0.25">
      <c r="A28" s="57"/>
      <c r="B28" s="67" t="s">
        <v>19</v>
      </c>
      <c r="C28" s="120">
        <v>31746.129948000002</v>
      </c>
      <c r="D28" s="120">
        <v>26138.153016</v>
      </c>
      <c r="E28" s="120">
        <v>20732.582939</v>
      </c>
      <c r="F28" s="120">
        <v>20833.775569000001</v>
      </c>
      <c r="G28" s="116">
        <v>23609.768717000003</v>
      </c>
      <c r="H28" s="65">
        <v>13.324484267415215</v>
      </c>
      <c r="I28" s="29">
        <v>113.32448426741522</v>
      </c>
      <c r="J28" s="29">
        <v>0.48808501235824142</v>
      </c>
      <c r="K28" s="59"/>
      <c r="L28" s="39">
        <f t="shared" si="1"/>
        <v>13.324484267415224</v>
      </c>
      <c r="M28" s="39">
        <f t="shared" si="2"/>
        <v>113.32448426741522</v>
      </c>
      <c r="N28" s="39">
        <f t="shared" si="3"/>
        <v>0.4880850123582442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246" ht="18.75" customHeight="1" x14ac:dyDescent="0.25">
      <c r="A29" s="57"/>
      <c r="B29" s="67" t="s">
        <v>18</v>
      </c>
      <c r="C29" s="68"/>
      <c r="D29" s="68">
        <v>-17.665072691335414</v>
      </c>
      <c r="E29" s="68">
        <v>-20.680765292371952</v>
      </c>
      <c r="F29" s="68">
        <v>0.48808501235824142</v>
      </c>
      <c r="G29" s="29">
        <v>13.324484267415215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AS32" s="112"/>
      <c r="AT32" s="112"/>
      <c r="AU32" s="112"/>
      <c r="AV32" s="112"/>
      <c r="AW32" s="112"/>
      <c r="AX32" s="112"/>
      <c r="AY32" s="112"/>
      <c r="AZ32" s="112"/>
      <c r="BA32" s="112"/>
      <c r="BB32" s="112"/>
      <c r="BC32" s="112"/>
      <c r="BD32" s="112"/>
      <c r="BE32" s="112"/>
      <c r="BF32" s="112"/>
      <c r="BG32" s="112"/>
      <c r="BH32" s="112"/>
      <c r="BI32" s="112"/>
      <c r="BJ32" s="112"/>
      <c r="BK32" s="112"/>
      <c r="BL32" s="112"/>
      <c r="BM32" s="112"/>
      <c r="BN32" s="112"/>
      <c r="BO32" s="112"/>
      <c r="BP32" s="112"/>
      <c r="BQ32" s="112"/>
      <c r="BR32" s="112"/>
      <c r="BS32" s="112"/>
      <c r="BT32" s="112"/>
      <c r="BU32" s="112"/>
      <c r="BV32" s="112"/>
      <c r="BW32" s="112"/>
      <c r="BX32" s="112"/>
      <c r="BY32" s="112"/>
      <c r="BZ32" s="112"/>
      <c r="CA32" s="112"/>
      <c r="CB32" s="112"/>
      <c r="CC32" s="112"/>
      <c r="CD32" s="112"/>
      <c r="CE32" s="112"/>
      <c r="CF32" s="112"/>
      <c r="CG32" s="112"/>
      <c r="CH32" s="112"/>
      <c r="CI32" s="112"/>
      <c r="CJ32" s="112"/>
      <c r="CK32" s="112"/>
      <c r="CL32" s="112"/>
      <c r="CM32" s="112"/>
      <c r="CN32" s="112"/>
      <c r="CO32" s="112"/>
      <c r="CP32" s="112"/>
      <c r="CQ32" s="112"/>
      <c r="CR32" s="112"/>
      <c r="CS32" s="112"/>
      <c r="CT32" s="112"/>
      <c r="CU32" s="112"/>
      <c r="CV32" s="112"/>
      <c r="CW32" s="112"/>
      <c r="CX32" s="112"/>
      <c r="CY32" s="112"/>
      <c r="CZ32" s="112"/>
      <c r="DA32" s="112"/>
      <c r="DB32" s="112"/>
      <c r="DC32" s="112"/>
      <c r="DD32" s="112"/>
      <c r="DE32" s="112"/>
      <c r="DF32" s="112"/>
      <c r="DG32" s="112"/>
      <c r="DH32" s="112"/>
      <c r="DI32" s="112"/>
      <c r="DJ32" s="112"/>
      <c r="DK32" s="112"/>
      <c r="DL32" s="112"/>
      <c r="DM32" s="112"/>
      <c r="DN32" s="112"/>
      <c r="DO32" s="112"/>
      <c r="DP32" s="112"/>
      <c r="DQ32" s="112"/>
      <c r="DR32" s="112"/>
      <c r="DS32" s="112"/>
      <c r="DT32" s="112"/>
      <c r="DU32" s="112"/>
      <c r="DV32" s="112"/>
      <c r="DW32" s="112"/>
      <c r="DX32" s="112"/>
      <c r="DY32" s="112"/>
      <c r="DZ32" s="112"/>
      <c r="EA32" s="112"/>
      <c r="EB32" s="112"/>
      <c r="EC32" s="112"/>
      <c r="ED32" s="112"/>
      <c r="EE32" s="112"/>
      <c r="EF32" s="112"/>
      <c r="EG32" s="112"/>
      <c r="EH32" s="112"/>
      <c r="EI32" s="112"/>
      <c r="EJ32" s="112"/>
      <c r="EK32" s="112"/>
      <c r="EL32" s="112"/>
      <c r="EM32" s="112"/>
      <c r="EN32" s="112"/>
      <c r="EO32" s="112"/>
      <c r="EP32" s="112"/>
      <c r="EQ32" s="112"/>
      <c r="ER32" s="112"/>
      <c r="ES32" s="112"/>
      <c r="ET32" s="112"/>
      <c r="EU32" s="112"/>
      <c r="EV32" s="112"/>
      <c r="EW32" s="112"/>
      <c r="EX32" s="112"/>
      <c r="EY32" s="112"/>
      <c r="EZ32" s="112"/>
      <c r="FA32" s="112"/>
      <c r="FB32" s="112"/>
      <c r="FC32" s="112"/>
      <c r="FD32" s="112"/>
      <c r="FE32" s="112"/>
      <c r="FF32" s="112"/>
      <c r="FG32" s="112"/>
      <c r="FH32" s="112"/>
      <c r="FI32" s="112"/>
      <c r="FJ32" s="112"/>
      <c r="FK32" s="112"/>
      <c r="FL32" s="112"/>
      <c r="FM32" s="112"/>
      <c r="FN32" s="112"/>
      <c r="FO32" s="112"/>
      <c r="FP32" s="112"/>
      <c r="FQ32" s="112"/>
      <c r="FR32" s="112"/>
      <c r="FS32" s="112"/>
      <c r="FT32" s="112"/>
      <c r="FU32" s="112"/>
      <c r="FV32" s="112"/>
      <c r="FW32" s="112"/>
      <c r="FX32" s="112"/>
      <c r="FY32" s="112"/>
      <c r="FZ32" s="112"/>
      <c r="GA32" s="112"/>
      <c r="GB32" s="112"/>
      <c r="GC32" s="112"/>
      <c r="GD32" s="112"/>
      <c r="GE32" s="112"/>
      <c r="GF32" s="112"/>
      <c r="GG32" s="112"/>
      <c r="GH32" s="112"/>
      <c r="GI32" s="112"/>
      <c r="GJ32" s="112"/>
      <c r="GK32" s="112"/>
      <c r="GL32" s="112"/>
      <c r="GM32" s="112"/>
      <c r="GN32" s="112"/>
      <c r="GO32" s="112"/>
      <c r="GP32" s="112"/>
      <c r="GQ32" s="112"/>
      <c r="GR32" s="112"/>
      <c r="GS32" s="112"/>
      <c r="GT32" s="112"/>
      <c r="GU32" s="112"/>
      <c r="GV32" s="112"/>
      <c r="GW32" s="112"/>
      <c r="GX32" s="112"/>
      <c r="GY32" s="112"/>
      <c r="GZ32" s="112"/>
      <c r="HA32" s="112"/>
      <c r="HB32" s="112"/>
      <c r="HC32" s="112"/>
      <c r="HD32" s="112"/>
      <c r="HE32" s="112"/>
      <c r="HF32" s="112"/>
      <c r="HG32" s="112"/>
      <c r="HH32" s="112"/>
      <c r="HI32" s="112"/>
      <c r="HJ32" s="112"/>
      <c r="HK32" s="112"/>
      <c r="HL32" s="112"/>
      <c r="HM32" s="112"/>
      <c r="HN32" s="112"/>
      <c r="HO32" s="112"/>
      <c r="HP32" s="112"/>
      <c r="HQ32" s="112"/>
      <c r="HR32" s="112"/>
      <c r="HS32" s="112"/>
      <c r="HT32" s="112"/>
      <c r="HU32" s="112"/>
      <c r="HV32" s="112"/>
      <c r="HW32" s="112"/>
      <c r="HX32" s="112"/>
      <c r="HY32" s="112"/>
      <c r="HZ32" s="112"/>
      <c r="IA32" s="112"/>
      <c r="IB32" s="112"/>
      <c r="IC32" s="112"/>
      <c r="ID32" s="112"/>
      <c r="IE32" s="112"/>
      <c r="IF32" s="112"/>
      <c r="IG32" s="112"/>
      <c r="IH32" s="112"/>
      <c r="II32" s="112"/>
      <c r="IJ32" s="112"/>
      <c r="IK32" s="112"/>
      <c r="IL32" s="112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2"/>
      <c r="AX33" s="112"/>
      <c r="AY33" s="112"/>
      <c r="AZ33" s="112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2"/>
      <c r="CF33" s="112"/>
      <c r="CG33" s="112"/>
      <c r="CH33" s="112"/>
      <c r="CI33" s="112"/>
      <c r="CJ33" s="112"/>
      <c r="CK33" s="112"/>
      <c r="CL33" s="112"/>
      <c r="CM33" s="112"/>
      <c r="CN33" s="112"/>
      <c r="CO33" s="112"/>
      <c r="CP33" s="112"/>
      <c r="CQ33" s="112"/>
      <c r="CR33" s="112"/>
      <c r="CS33" s="112"/>
      <c r="CT33" s="112"/>
      <c r="CU33" s="112"/>
      <c r="CV33" s="112"/>
      <c r="CW33" s="112"/>
      <c r="CX33" s="112"/>
      <c r="CY33" s="112"/>
      <c r="CZ33" s="112"/>
      <c r="DA33" s="112"/>
      <c r="DB33" s="112"/>
      <c r="DC33" s="112"/>
      <c r="DD33" s="112"/>
      <c r="DE33" s="112"/>
      <c r="DF33" s="112"/>
      <c r="DG33" s="112"/>
      <c r="DH33" s="112"/>
      <c r="DI33" s="112"/>
      <c r="DJ33" s="112"/>
      <c r="DK33" s="112"/>
      <c r="DL33" s="112"/>
      <c r="DM33" s="112"/>
      <c r="DN33" s="112"/>
      <c r="DO33" s="112"/>
      <c r="DP33" s="112"/>
      <c r="DQ33" s="112"/>
      <c r="DR33" s="112"/>
      <c r="DS33" s="112"/>
      <c r="DT33" s="112"/>
      <c r="DU33" s="112"/>
      <c r="DV33" s="112"/>
      <c r="DW33" s="112"/>
      <c r="DX33" s="112"/>
      <c r="DY33" s="112"/>
      <c r="DZ33" s="112"/>
      <c r="EA33" s="112"/>
      <c r="EB33" s="112"/>
      <c r="EC33" s="112"/>
      <c r="ED33" s="112"/>
      <c r="EE33" s="112"/>
      <c r="EF33" s="112"/>
      <c r="EG33" s="112"/>
      <c r="EH33" s="112"/>
      <c r="EI33" s="112"/>
      <c r="EJ33" s="112"/>
      <c r="EK33" s="112"/>
      <c r="EL33" s="112"/>
      <c r="EM33" s="112"/>
      <c r="EN33" s="112"/>
      <c r="EO33" s="112"/>
      <c r="EP33" s="112"/>
      <c r="EQ33" s="112"/>
      <c r="ER33" s="112"/>
      <c r="ES33" s="112"/>
      <c r="ET33" s="112"/>
      <c r="EU33" s="112"/>
      <c r="EV33" s="112"/>
      <c r="EW33" s="112"/>
      <c r="EX33" s="112"/>
      <c r="EY33" s="112"/>
      <c r="EZ33" s="112"/>
      <c r="FA33" s="112"/>
      <c r="FB33" s="112"/>
      <c r="FC33" s="112"/>
      <c r="FD33" s="112"/>
      <c r="FE33" s="112"/>
      <c r="FF33" s="112"/>
      <c r="FG33" s="112"/>
      <c r="FH33" s="112"/>
      <c r="FI33" s="112"/>
      <c r="FJ33" s="112"/>
      <c r="FK33" s="112"/>
      <c r="FL33" s="112"/>
      <c r="FM33" s="112"/>
      <c r="FN33" s="112"/>
      <c r="FO33" s="112"/>
      <c r="FP33" s="112"/>
      <c r="FQ33" s="112"/>
      <c r="FR33" s="112"/>
      <c r="FS33" s="112"/>
      <c r="FT33" s="112"/>
      <c r="FU33" s="112"/>
      <c r="FV33" s="112"/>
      <c r="FW33" s="112"/>
      <c r="FX33" s="112"/>
      <c r="FY33" s="112"/>
      <c r="FZ33" s="112"/>
      <c r="GA33" s="112"/>
      <c r="GB33" s="112"/>
      <c r="GC33" s="112"/>
      <c r="GD33" s="112"/>
      <c r="GE33" s="112"/>
      <c r="GF33" s="112"/>
      <c r="GG33" s="112"/>
      <c r="GH33" s="112"/>
      <c r="GI33" s="112"/>
      <c r="GJ33" s="112"/>
      <c r="GK33" s="112"/>
      <c r="GL33" s="112"/>
      <c r="GM33" s="112"/>
      <c r="GN33" s="112"/>
      <c r="GO33" s="112"/>
      <c r="GP33" s="112"/>
      <c r="GQ33" s="112"/>
      <c r="GR33" s="112"/>
      <c r="GS33" s="112"/>
      <c r="GT33" s="112"/>
      <c r="GU33" s="112"/>
      <c r="GV33" s="112"/>
      <c r="GW33" s="112"/>
      <c r="GX33" s="112"/>
      <c r="GY33" s="112"/>
      <c r="GZ33" s="112"/>
      <c r="HA33" s="112"/>
      <c r="HB33" s="112"/>
      <c r="HC33" s="112"/>
      <c r="HD33" s="112"/>
      <c r="HE33" s="112"/>
      <c r="HF33" s="112"/>
      <c r="HG33" s="112"/>
      <c r="HH33" s="112"/>
      <c r="HI33" s="112"/>
      <c r="HJ33" s="112"/>
      <c r="HK33" s="112"/>
      <c r="HL33" s="112"/>
      <c r="HM33" s="112"/>
      <c r="HN33" s="112"/>
      <c r="HO33" s="112"/>
      <c r="HP33" s="112"/>
      <c r="HQ33" s="112"/>
      <c r="HR33" s="112"/>
      <c r="HS33" s="112"/>
      <c r="HT33" s="112"/>
      <c r="HU33" s="112"/>
      <c r="HV33" s="112"/>
      <c r="HW33" s="112"/>
      <c r="HX33" s="112"/>
      <c r="HY33" s="112"/>
      <c r="HZ33" s="112"/>
      <c r="IA33" s="112"/>
      <c r="IB33" s="112"/>
      <c r="IC33" s="112"/>
      <c r="ID33" s="112"/>
      <c r="IE33" s="112"/>
      <c r="IF33" s="112"/>
      <c r="IG33" s="112"/>
      <c r="IH33" s="112"/>
      <c r="II33" s="112"/>
      <c r="IJ33" s="112"/>
      <c r="IK33" s="112"/>
      <c r="IL33" s="112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2"/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2"/>
      <c r="CN34" s="112"/>
      <c r="CO34" s="112"/>
      <c r="CP34" s="112"/>
      <c r="CQ34" s="112"/>
      <c r="CR34" s="112"/>
      <c r="CS34" s="112"/>
      <c r="CT34" s="112"/>
      <c r="CU34" s="112"/>
      <c r="CV34" s="112"/>
      <c r="CW34" s="112"/>
      <c r="CX34" s="112"/>
      <c r="CY34" s="112"/>
      <c r="CZ34" s="112"/>
      <c r="DA34" s="112"/>
      <c r="DB34" s="112"/>
      <c r="DC34" s="112"/>
      <c r="DD34" s="112"/>
      <c r="DE34" s="112"/>
      <c r="DF34" s="112"/>
      <c r="DG34" s="112"/>
      <c r="DH34" s="112"/>
      <c r="DI34" s="112"/>
      <c r="DJ34" s="112"/>
      <c r="DK34" s="112"/>
      <c r="DL34" s="112"/>
      <c r="DM34" s="112"/>
      <c r="DN34" s="112"/>
      <c r="DO34" s="112"/>
      <c r="DP34" s="112"/>
      <c r="DQ34" s="112"/>
      <c r="DR34" s="112"/>
      <c r="DS34" s="112"/>
      <c r="DT34" s="112"/>
      <c r="DU34" s="112"/>
      <c r="DV34" s="112"/>
      <c r="DW34" s="112"/>
      <c r="DX34" s="112"/>
      <c r="DY34" s="112"/>
      <c r="DZ34" s="112"/>
      <c r="EA34" s="112"/>
      <c r="EB34" s="112"/>
      <c r="EC34" s="112"/>
      <c r="ED34" s="112"/>
      <c r="EE34" s="112"/>
      <c r="EF34" s="112"/>
      <c r="EG34" s="112"/>
      <c r="EH34" s="112"/>
      <c r="EI34" s="112"/>
      <c r="EJ34" s="112"/>
      <c r="EK34" s="112"/>
      <c r="EL34" s="112"/>
      <c r="EM34" s="112"/>
      <c r="EN34" s="112"/>
      <c r="EO34" s="112"/>
      <c r="EP34" s="112"/>
      <c r="EQ34" s="112"/>
      <c r="ER34" s="112"/>
      <c r="ES34" s="112"/>
      <c r="ET34" s="112"/>
      <c r="EU34" s="112"/>
      <c r="EV34" s="112"/>
      <c r="EW34" s="112"/>
      <c r="EX34" s="112"/>
      <c r="EY34" s="112"/>
      <c r="EZ34" s="112"/>
      <c r="FA34" s="112"/>
      <c r="FB34" s="112"/>
      <c r="FC34" s="112"/>
      <c r="FD34" s="112"/>
      <c r="FE34" s="112"/>
      <c r="FF34" s="112"/>
      <c r="FG34" s="112"/>
      <c r="FH34" s="112"/>
      <c r="FI34" s="112"/>
      <c r="FJ34" s="112"/>
      <c r="FK34" s="112"/>
      <c r="FL34" s="112"/>
      <c r="FM34" s="112"/>
      <c r="FN34" s="112"/>
      <c r="FO34" s="112"/>
      <c r="FP34" s="112"/>
      <c r="FQ34" s="112"/>
      <c r="FR34" s="112"/>
      <c r="FS34" s="112"/>
      <c r="FT34" s="112"/>
      <c r="FU34" s="112"/>
      <c r="FV34" s="112"/>
      <c r="FW34" s="112"/>
      <c r="FX34" s="112"/>
      <c r="FY34" s="112"/>
      <c r="FZ34" s="112"/>
      <c r="GA34" s="112"/>
      <c r="GB34" s="112"/>
      <c r="GC34" s="112"/>
      <c r="GD34" s="112"/>
      <c r="GE34" s="112"/>
      <c r="GF34" s="112"/>
      <c r="GG34" s="112"/>
      <c r="GH34" s="112"/>
      <c r="GI34" s="112"/>
      <c r="GJ34" s="112"/>
      <c r="GK34" s="112"/>
      <c r="GL34" s="112"/>
      <c r="GM34" s="112"/>
      <c r="GN34" s="112"/>
      <c r="GO34" s="112"/>
      <c r="GP34" s="112"/>
      <c r="GQ34" s="112"/>
      <c r="GR34" s="112"/>
      <c r="GS34" s="112"/>
      <c r="GT34" s="112"/>
      <c r="GU34" s="112"/>
      <c r="GV34" s="112"/>
      <c r="GW34" s="112"/>
      <c r="GX34" s="112"/>
      <c r="GY34" s="112"/>
      <c r="GZ34" s="112"/>
      <c r="HA34" s="112"/>
      <c r="HB34" s="112"/>
      <c r="HC34" s="112"/>
      <c r="HD34" s="112"/>
      <c r="HE34" s="112"/>
      <c r="HF34" s="112"/>
      <c r="HG34" s="112"/>
      <c r="HH34" s="112"/>
      <c r="HI34" s="112"/>
      <c r="HJ34" s="112"/>
      <c r="HK34" s="112"/>
      <c r="HL34" s="112"/>
      <c r="HM34" s="112"/>
      <c r="HN34" s="112"/>
      <c r="HO34" s="112"/>
      <c r="HP34" s="112"/>
      <c r="HQ34" s="112"/>
      <c r="HR34" s="112"/>
      <c r="HS34" s="112"/>
      <c r="HT34" s="112"/>
      <c r="HU34" s="112"/>
      <c r="HV34" s="112"/>
      <c r="HW34" s="112"/>
      <c r="HX34" s="112"/>
      <c r="HY34" s="112"/>
      <c r="HZ34" s="112"/>
      <c r="IA34" s="112"/>
      <c r="IB34" s="112"/>
      <c r="IC34" s="112"/>
      <c r="ID34" s="112"/>
      <c r="IE34" s="112"/>
      <c r="IF34" s="112"/>
      <c r="IG34" s="112"/>
      <c r="IH34" s="112"/>
      <c r="II34" s="112"/>
      <c r="IJ34" s="112"/>
      <c r="IK34" s="112"/>
      <c r="IL34" s="112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112"/>
      <c r="CO35" s="112"/>
      <c r="CP35" s="112"/>
      <c r="CQ35" s="112"/>
      <c r="CR35" s="112"/>
      <c r="CS35" s="112"/>
      <c r="CT35" s="112"/>
      <c r="CU35" s="112"/>
      <c r="CV35" s="112"/>
      <c r="CW35" s="112"/>
      <c r="CX35" s="112"/>
      <c r="CY35" s="112"/>
      <c r="CZ35" s="112"/>
      <c r="DA35" s="112"/>
      <c r="DB35" s="112"/>
      <c r="DC35" s="112"/>
      <c r="DD35" s="112"/>
      <c r="DE35" s="112"/>
      <c r="DF35" s="112"/>
      <c r="DG35" s="112"/>
      <c r="DH35" s="112"/>
      <c r="DI35" s="112"/>
      <c r="DJ35" s="112"/>
      <c r="DK35" s="112"/>
      <c r="DL35" s="112"/>
      <c r="DM35" s="112"/>
      <c r="DN35" s="112"/>
      <c r="DO35" s="112"/>
      <c r="DP35" s="112"/>
      <c r="DQ35" s="112"/>
      <c r="DR35" s="112"/>
      <c r="DS35" s="112"/>
      <c r="DT35" s="112"/>
      <c r="DU35" s="112"/>
      <c r="DV35" s="112"/>
      <c r="DW35" s="112"/>
      <c r="DX35" s="112"/>
      <c r="DY35" s="112"/>
      <c r="DZ35" s="112"/>
      <c r="EA35" s="112"/>
      <c r="EB35" s="112"/>
      <c r="EC35" s="112"/>
      <c r="ED35" s="112"/>
      <c r="EE35" s="112"/>
      <c r="EF35" s="112"/>
      <c r="EG35" s="112"/>
      <c r="EH35" s="112"/>
      <c r="EI35" s="112"/>
      <c r="EJ35" s="112"/>
      <c r="EK35" s="112"/>
      <c r="EL35" s="112"/>
      <c r="EM35" s="112"/>
      <c r="EN35" s="112"/>
      <c r="EO35" s="112"/>
      <c r="EP35" s="112"/>
      <c r="EQ35" s="112"/>
      <c r="ER35" s="112"/>
      <c r="ES35" s="112"/>
      <c r="ET35" s="112"/>
      <c r="EU35" s="112"/>
      <c r="EV35" s="112"/>
      <c r="EW35" s="112"/>
      <c r="EX35" s="112"/>
      <c r="EY35" s="112"/>
      <c r="EZ35" s="112"/>
      <c r="FA35" s="112"/>
      <c r="FB35" s="112"/>
      <c r="FC35" s="112"/>
      <c r="FD35" s="112"/>
      <c r="FE35" s="112"/>
      <c r="FF35" s="112"/>
      <c r="FG35" s="112"/>
      <c r="FH35" s="112"/>
      <c r="FI35" s="112"/>
      <c r="FJ35" s="112"/>
      <c r="FK35" s="112"/>
      <c r="FL35" s="112"/>
      <c r="FM35" s="112"/>
      <c r="FN35" s="112"/>
      <c r="FO35" s="112"/>
      <c r="FP35" s="112"/>
      <c r="FQ35" s="112"/>
      <c r="FR35" s="112"/>
      <c r="FS35" s="112"/>
      <c r="FT35" s="112"/>
      <c r="FU35" s="112"/>
      <c r="FV35" s="112"/>
      <c r="FW35" s="112"/>
      <c r="FX35" s="112"/>
      <c r="FY35" s="112"/>
      <c r="FZ35" s="112"/>
      <c r="GA35" s="112"/>
      <c r="GB35" s="112"/>
      <c r="GC35" s="112"/>
      <c r="GD35" s="112"/>
      <c r="GE35" s="112"/>
      <c r="GF35" s="112"/>
      <c r="GG35" s="112"/>
      <c r="GH35" s="112"/>
      <c r="GI35" s="112"/>
      <c r="GJ35" s="112"/>
      <c r="GK35" s="112"/>
      <c r="GL35" s="112"/>
      <c r="GM35" s="112"/>
      <c r="GN35" s="112"/>
      <c r="GO35" s="112"/>
      <c r="GP35" s="112"/>
      <c r="GQ35" s="112"/>
      <c r="GR35" s="112"/>
      <c r="GS35" s="112"/>
      <c r="GT35" s="112"/>
      <c r="GU35" s="112"/>
      <c r="GV35" s="112"/>
      <c r="GW35" s="112"/>
      <c r="GX35" s="112"/>
      <c r="GY35" s="112"/>
      <c r="GZ35" s="112"/>
      <c r="HA35" s="112"/>
      <c r="HB35" s="112"/>
      <c r="HC35" s="112"/>
      <c r="HD35" s="112"/>
      <c r="HE35" s="112"/>
      <c r="HF35" s="112"/>
      <c r="HG35" s="112"/>
      <c r="HH35" s="112"/>
      <c r="HI35" s="112"/>
      <c r="HJ35" s="112"/>
      <c r="HK35" s="112"/>
      <c r="HL35" s="112"/>
      <c r="HM35" s="112"/>
      <c r="HN35" s="112"/>
      <c r="HO35" s="112"/>
      <c r="HP35" s="112"/>
      <c r="HQ35" s="112"/>
      <c r="HR35" s="112"/>
      <c r="HS35" s="112"/>
      <c r="HT35" s="112"/>
      <c r="HU35" s="112"/>
      <c r="HV35" s="112"/>
      <c r="HW35" s="112"/>
      <c r="HX35" s="112"/>
      <c r="HY35" s="112"/>
      <c r="HZ35" s="112"/>
      <c r="IA35" s="112"/>
      <c r="IB35" s="112"/>
      <c r="IC35" s="112"/>
      <c r="ID35" s="112"/>
      <c r="IE35" s="112"/>
      <c r="IF35" s="112"/>
      <c r="IG35" s="112"/>
      <c r="IH35" s="112"/>
      <c r="II35" s="112"/>
      <c r="IJ35" s="112"/>
      <c r="IK35" s="112"/>
      <c r="IL35" s="112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112"/>
      <c r="BV36" s="112"/>
      <c r="BW36" s="112"/>
      <c r="BX36" s="112"/>
      <c r="BY36" s="112"/>
      <c r="BZ36" s="112"/>
      <c r="CA36" s="112"/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2"/>
      <c r="CN36" s="112"/>
      <c r="CO36" s="112"/>
      <c r="CP36" s="112"/>
      <c r="CQ36" s="112"/>
      <c r="CR36" s="112"/>
      <c r="CS36" s="112"/>
      <c r="CT36" s="112"/>
      <c r="CU36" s="112"/>
      <c r="CV36" s="112"/>
      <c r="CW36" s="112"/>
      <c r="CX36" s="112"/>
      <c r="CY36" s="112"/>
      <c r="CZ36" s="112"/>
      <c r="DA36" s="112"/>
      <c r="DB36" s="112"/>
      <c r="DC36" s="112"/>
      <c r="DD36" s="112"/>
      <c r="DE36" s="112"/>
      <c r="DF36" s="112"/>
      <c r="DG36" s="112"/>
      <c r="DH36" s="112"/>
      <c r="DI36" s="112"/>
      <c r="DJ36" s="112"/>
      <c r="DK36" s="112"/>
      <c r="DL36" s="112"/>
      <c r="DM36" s="112"/>
      <c r="DN36" s="112"/>
      <c r="DO36" s="112"/>
      <c r="DP36" s="112"/>
      <c r="DQ36" s="112"/>
      <c r="DR36" s="112"/>
      <c r="DS36" s="112"/>
      <c r="DT36" s="112"/>
      <c r="DU36" s="112"/>
      <c r="DV36" s="112"/>
      <c r="DW36" s="112"/>
      <c r="DX36" s="112"/>
      <c r="DY36" s="112"/>
      <c r="DZ36" s="112"/>
      <c r="EA36" s="112"/>
      <c r="EB36" s="112"/>
      <c r="EC36" s="112"/>
      <c r="ED36" s="112"/>
      <c r="EE36" s="112"/>
      <c r="EF36" s="112"/>
      <c r="EG36" s="112"/>
      <c r="EH36" s="112"/>
      <c r="EI36" s="112"/>
      <c r="EJ36" s="112"/>
      <c r="EK36" s="112"/>
      <c r="EL36" s="112"/>
      <c r="EM36" s="112"/>
      <c r="EN36" s="112"/>
      <c r="EO36" s="112"/>
      <c r="EP36" s="112"/>
      <c r="EQ36" s="112"/>
      <c r="ER36" s="112"/>
      <c r="ES36" s="112"/>
      <c r="ET36" s="112"/>
      <c r="EU36" s="112"/>
      <c r="EV36" s="112"/>
      <c r="EW36" s="112"/>
      <c r="EX36" s="112"/>
      <c r="EY36" s="112"/>
      <c r="EZ36" s="112"/>
      <c r="FA36" s="112"/>
      <c r="FB36" s="112"/>
      <c r="FC36" s="112"/>
      <c r="FD36" s="112"/>
      <c r="FE36" s="112"/>
      <c r="FF36" s="112"/>
      <c r="FG36" s="112"/>
      <c r="FH36" s="112"/>
      <c r="FI36" s="112"/>
      <c r="FJ36" s="112"/>
      <c r="FK36" s="112"/>
      <c r="FL36" s="112"/>
      <c r="FM36" s="112"/>
      <c r="FN36" s="112"/>
      <c r="FO36" s="112"/>
      <c r="FP36" s="112"/>
      <c r="FQ36" s="112"/>
      <c r="FR36" s="112"/>
      <c r="FS36" s="112"/>
      <c r="FT36" s="112"/>
      <c r="FU36" s="112"/>
      <c r="FV36" s="112"/>
      <c r="FW36" s="112"/>
      <c r="FX36" s="112"/>
      <c r="FY36" s="112"/>
      <c r="FZ36" s="112"/>
      <c r="GA36" s="112"/>
      <c r="GB36" s="112"/>
      <c r="GC36" s="112"/>
      <c r="GD36" s="112"/>
      <c r="GE36" s="112"/>
      <c r="GF36" s="112"/>
      <c r="GG36" s="112"/>
      <c r="GH36" s="112"/>
      <c r="GI36" s="112"/>
      <c r="GJ36" s="112"/>
      <c r="GK36" s="112"/>
      <c r="GL36" s="112"/>
      <c r="GM36" s="112"/>
      <c r="GN36" s="112"/>
      <c r="GO36" s="112"/>
      <c r="GP36" s="112"/>
      <c r="GQ36" s="112"/>
      <c r="GR36" s="112"/>
      <c r="GS36" s="112"/>
      <c r="GT36" s="112"/>
      <c r="GU36" s="112"/>
      <c r="GV36" s="112"/>
      <c r="GW36" s="112"/>
      <c r="GX36" s="112"/>
      <c r="GY36" s="112"/>
      <c r="GZ36" s="112"/>
      <c r="HA36" s="112"/>
      <c r="HB36" s="112"/>
      <c r="HC36" s="112"/>
      <c r="HD36" s="112"/>
      <c r="HE36" s="112"/>
      <c r="HF36" s="112"/>
      <c r="HG36" s="112"/>
      <c r="HH36" s="112"/>
      <c r="HI36" s="112"/>
      <c r="HJ36" s="112"/>
      <c r="HK36" s="112"/>
      <c r="HL36" s="112"/>
      <c r="HM36" s="112"/>
      <c r="HN36" s="112"/>
      <c r="HO36" s="112"/>
      <c r="HP36" s="112"/>
      <c r="HQ36" s="112"/>
      <c r="HR36" s="112"/>
      <c r="HS36" s="112"/>
      <c r="HT36" s="112"/>
      <c r="HU36" s="112"/>
      <c r="HV36" s="112"/>
      <c r="HW36" s="112"/>
      <c r="HX36" s="112"/>
      <c r="HY36" s="112"/>
      <c r="HZ36" s="112"/>
      <c r="IA36" s="112"/>
      <c r="IB36" s="112"/>
      <c r="IC36" s="112"/>
      <c r="ID36" s="112"/>
      <c r="IE36" s="112"/>
      <c r="IF36" s="112"/>
      <c r="IG36" s="112"/>
      <c r="IH36" s="112"/>
      <c r="II36" s="112"/>
      <c r="IJ36" s="112"/>
      <c r="IK36" s="112"/>
      <c r="IL36" s="112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12"/>
      <c r="BD37" s="112"/>
      <c r="BE37" s="112"/>
      <c r="BF37" s="112"/>
      <c r="BG37" s="112"/>
      <c r="BH37" s="112"/>
      <c r="BI37" s="112"/>
      <c r="BJ37" s="112"/>
      <c r="BK37" s="112"/>
      <c r="BL37" s="112"/>
      <c r="BM37" s="112"/>
      <c r="BN37" s="112"/>
      <c r="BO37" s="112"/>
      <c r="BP37" s="112"/>
      <c r="BQ37" s="112"/>
      <c r="BR37" s="112"/>
      <c r="BS37" s="112"/>
      <c r="BT37" s="112"/>
      <c r="BU37" s="112"/>
      <c r="BV37" s="112"/>
      <c r="BW37" s="112"/>
      <c r="BX37" s="112"/>
      <c r="BY37" s="112"/>
      <c r="BZ37" s="112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2"/>
      <c r="CN37" s="112"/>
      <c r="CO37" s="112"/>
      <c r="CP37" s="112"/>
      <c r="CQ37" s="112"/>
      <c r="CR37" s="112"/>
      <c r="CS37" s="112"/>
      <c r="CT37" s="112"/>
      <c r="CU37" s="112"/>
      <c r="CV37" s="112"/>
      <c r="CW37" s="112"/>
      <c r="CX37" s="112"/>
      <c r="CY37" s="112"/>
      <c r="CZ37" s="112"/>
      <c r="DA37" s="112"/>
      <c r="DB37" s="112"/>
      <c r="DC37" s="112"/>
      <c r="DD37" s="112"/>
      <c r="DE37" s="112"/>
      <c r="DF37" s="112"/>
      <c r="DG37" s="112"/>
      <c r="DH37" s="112"/>
      <c r="DI37" s="112"/>
      <c r="DJ37" s="112"/>
      <c r="DK37" s="112"/>
      <c r="DL37" s="112"/>
      <c r="DM37" s="112"/>
      <c r="DN37" s="112"/>
      <c r="DO37" s="112"/>
      <c r="DP37" s="112"/>
      <c r="DQ37" s="112"/>
      <c r="DR37" s="112"/>
      <c r="DS37" s="112"/>
      <c r="DT37" s="112"/>
      <c r="DU37" s="112"/>
      <c r="DV37" s="112"/>
      <c r="DW37" s="112"/>
      <c r="DX37" s="112"/>
      <c r="DY37" s="112"/>
      <c r="DZ37" s="112"/>
      <c r="EA37" s="112"/>
      <c r="EB37" s="112"/>
      <c r="EC37" s="112"/>
      <c r="ED37" s="112"/>
      <c r="EE37" s="112"/>
      <c r="EF37" s="112"/>
      <c r="EG37" s="112"/>
      <c r="EH37" s="112"/>
      <c r="EI37" s="112"/>
      <c r="EJ37" s="112"/>
      <c r="EK37" s="112"/>
      <c r="EL37" s="112"/>
      <c r="EM37" s="112"/>
      <c r="EN37" s="112"/>
      <c r="EO37" s="112"/>
      <c r="EP37" s="112"/>
      <c r="EQ37" s="112"/>
      <c r="ER37" s="112"/>
      <c r="ES37" s="112"/>
      <c r="ET37" s="112"/>
      <c r="EU37" s="112"/>
      <c r="EV37" s="112"/>
      <c r="EW37" s="112"/>
      <c r="EX37" s="112"/>
      <c r="EY37" s="112"/>
      <c r="EZ37" s="112"/>
      <c r="FA37" s="112"/>
      <c r="FB37" s="112"/>
      <c r="FC37" s="112"/>
      <c r="FD37" s="112"/>
      <c r="FE37" s="112"/>
      <c r="FF37" s="112"/>
      <c r="FG37" s="112"/>
      <c r="FH37" s="112"/>
      <c r="FI37" s="112"/>
      <c r="FJ37" s="112"/>
      <c r="FK37" s="112"/>
      <c r="FL37" s="112"/>
      <c r="FM37" s="112"/>
      <c r="FN37" s="112"/>
      <c r="FO37" s="112"/>
      <c r="FP37" s="112"/>
      <c r="FQ37" s="112"/>
      <c r="FR37" s="112"/>
      <c r="FS37" s="112"/>
      <c r="FT37" s="112"/>
      <c r="FU37" s="112"/>
      <c r="FV37" s="112"/>
      <c r="FW37" s="112"/>
      <c r="FX37" s="112"/>
      <c r="FY37" s="112"/>
      <c r="FZ37" s="112"/>
      <c r="GA37" s="112"/>
      <c r="GB37" s="112"/>
      <c r="GC37" s="112"/>
      <c r="GD37" s="112"/>
      <c r="GE37" s="112"/>
      <c r="GF37" s="112"/>
      <c r="GG37" s="112"/>
      <c r="GH37" s="112"/>
      <c r="GI37" s="112"/>
      <c r="GJ37" s="112"/>
      <c r="GK37" s="112"/>
      <c r="GL37" s="112"/>
      <c r="GM37" s="112"/>
      <c r="GN37" s="112"/>
      <c r="GO37" s="112"/>
      <c r="GP37" s="112"/>
      <c r="GQ37" s="112"/>
      <c r="GR37" s="112"/>
      <c r="GS37" s="112"/>
      <c r="GT37" s="112"/>
      <c r="GU37" s="112"/>
      <c r="GV37" s="112"/>
      <c r="GW37" s="112"/>
      <c r="GX37" s="112"/>
      <c r="GY37" s="112"/>
      <c r="GZ37" s="112"/>
      <c r="HA37" s="112"/>
      <c r="HB37" s="112"/>
      <c r="HC37" s="112"/>
      <c r="HD37" s="112"/>
      <c r="HE37" s="112"/>
      <c r="HF37" s="112"/>
      <c r="HG37" s="112"/>
      <c r="HH37" s="112"/>
      <c r="HI37" s="112"/>
      <c r="HJ37" s="112"/>
      <c r="HK37" s="112"/>
      <c r="HL37" s="112"/>
      <c r="HM37" s="112"/>
      <c r="HN37" s="112"/>
      <c r="HO37" s="112"/>
      <c r="HP37" s="112"/>
      <c r="HQ37" s="112"/>
      <c r="HR37" s="112"/>
      <c r="HS37" s="112"/>
      <c r="HT37" s="112"/>
      <c r="HU37" s="112"/>
      <c r="HV37" s="112"/>
      <c r="HW37" s="112"/>
      <c r="HX37" s="112"/>
      <c r="HY37" s="112"/>
      <c r="HZ37" s="112"/>
      <c r="IA37" s="112"/>
      <c r="IB37" s="112"/>
      <c r="IC37" s="112"/>
      <c r="ID37" s="112"/>
      <c r="IE37" s="112"/>
      <c r="IF37" s="112"/>
      <c r="IG37" s="112"/>
      <c r="IH37" s="112"/>
      <c r="II37" s="112"/>
      <c r="IJ37" s="112"/>
      <c r="IK37" s="112"/>
      <c r="IL37" s="112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112"/>
      <c r="BC38" s="112"/>
      <c r="BD38" s="112"/>
      <c r="BE38" s="112"/>
      <c r="BF38" s="112"/>
      <c r="BG38" s="112"/>
      <c r="BH38" s="112"/>
      <c r="BI38" s="112"/>
      <c r="BJ38" s="112"/>
      <c r="BK38" s="112"/>
      <c r="BL38" s="112"/>
      <c r="BM38" s="112"/>
      <c r="BN38" s="112"/>
      <c r="BO38" s="112"/>
      <c r="BP38" s="112"/>
      <c r="BQ38" s="112"/>
      <c r="BR38" s="112"/>
      <c r="BS38" s="112"/>
      <c r="BT38" s="112"/>
      <c r="BU38" s="112"/>
      <c r="BV38" s="112"/>
      <c r="BW38" s="112"/>
      <c r="BX38" s="112"/>
      <c r="BY38" s="112"/>
      <c r="BZ38" s="112"/>
      <c r="CA38" s="112"/>
      <c r="CB38" s="112"/>
      <c r="CC38" s="112"/>
      <c r="CD38" s="112"/>
      <c r="CE38" s="112"/>
      <c r="CF38" s="112"/>
      <c r="CG38" s="112"/>
      <c r="CH38" s="112"/>
      <c r="CI38" s="112"/>
      <c r="CJ38" s="112"/>
      <c r="CK38" s="112"/>
      <c r="CL38" s="112"/>
      <c r="CM38" s="112"/>
      <c r="CN38" s="112"/>
      <c r="CO38" s="112"/>
      <c r="CP38" s="112"/>
      <c r="CQ38" s="112"/>
      <c r="CR38" s="112"/>
      <c r="CS38" s="112"/>
      <c r="CT38" s="112"/>
      <c r="CU38" s="112"/>
      <c r="CV38" s="112"/>
      <c r="CW38" s="112"/>
      <c r="CX38" s="112"/>
      <c r="CY38" s="112"/>
      <c r="CZ38" s="112"/>
      <c r="DA38" s="112"/>
      <c r="DB38" s="112"/>
      <c r="DC38" s="112"/>
      <c r="DD38" s="112"/>
      <c r="DE38" s="112"/>
      <c r="DF38" s="112"/>
      <c r="DG38" s="112"/>
      <c r="DH38" s="112"/>
      <c r="DI38" s="112"/>
      <c r="DJ38" s="112"/>
      <c r="DK38" s="112"/>
      <c r="DL38" s="112"/>
      <c r="DM38" s="112"/>
      <c r="DN38" s="112"/>
      <c r="DO38" s="112"/>
      <c r="DP38" s="112"/>
      <c r="DQ38" s="112"/>
      <c r="DR38" s="112"/>
      <c r="DS38" s="112"/>
      <c r="DT38" s="112"/>
      <c r="DU38" s="112"/>
      <c r="DV38" s="112"/>
      <c r="DW38" s="112"/>
      <c r="DX38" s="112"/>
      <c r="DY38" s="112"/>
      <c r="DZ38" s="112"/>
      <c r="EA38" s="112"/>
      <c r="EB38" s="112"/>
      <c r="EC38" s="112"/>
      <c r="ED38" s="112"/>
      <c r="EE38" s="112"/>
      <c r="EF38" s="112"/>
      <c r="EG38" s="112"/>
      <c r="EH38" s="112"/>
      <c r="EI38" s="112"/>
      <c r="EJ38" s="112"/>
      <c r="EK38" s="112"/>
      <c r="EL38" s="112"/>
      <c r="EM38" s="112"/>
      <c r="EN38" s="112"/>
      <c r="EO38" s="112"/>
      <c r="EP38" s="112"/>
      <c r="EQ38" s="112"/>
      <c r="ER38" s="112"/>
      <c r="ES38" s="112"/>
      <c r="ET38" s="112"/>
      <c r="EU38" s="112"/>
      <c r="EV38" s="112"/>
      <c r="EW38" s="112"/>
      <c r="EX38" s="112"/>
      <c r="EY38" s="112"/>
      <c r="EZ38" s="112"/>
      <c r="FA38" s="112"/>
      <c r="FB38" s="112"/>
      <c r="FC38" s="112"/>
      <c r="FD38" s="112"/>
      <c r="FE38" s="112"/>
      <c r="FF38" s="112"/>
      <c r="FG38" s="112"/>
      <c r="FH38" s="112"/>
      <c r="FI38" s="112"/>
      <c r="FJ38" s="112"/>
      <c r="FK38" s="112"/>
      <c r="FL38" s="112"/>
      <c r="FM38" s="112"/>
      <c r="FN38" s="112"/>
      <c r="FO38" s="112"/>
      <c r="FP38" s="112"/>
      <c r="FQ38" s="112"/>
      <c r="FR38" s="112"/>
      <c r="FS38" s="112"/>
      <c r="FT38" s="112"/>
      <c r="FU38" s="112"/>
      <c r="FV38" s="112"/>
      <c r="FW38" s="112"/>
      <c r="FX38" s="112"/>
      <c r="FY38" s="112"/>
      <c r="FZ38" s="112"/>
      <c r="GA38" s="112"/>
      <c r="GB38" s="112"/>
      <c r="GC38" s="112"/>
      <c r="GD38" s="112"/>
      <c r="GE38" s="112"/>
      <c r="GF38" s="112"/>
      <c r="GG38" s="112"/>
      <c r="GH38" s="112"/>
      <c r="GI38" s="112"/>
      <c r="GJ38" s="112"/>
      <c r="GK38" s="112"/>
      <c r="GL38" s="112"/>
      <c r="GM38" s="112"/>
      <c r="GN38" s="112"/>
      <c r="GO38" s="112"/>
      <c r="GP38" s="112"/>
      <c r="GQ38" s="112"/>
      <c r="GR38" s="112"/>
      <c r="GS38" s="112"/>
      <c r="GT38" s="112"/>
      <c r="GU38" s="112"/>
      <c r="GV38" s="112"/>
      <c r="GW38" s="112"/>
      <c r="GX38" s="112"/>
      <c r="GY38" s="112"/>
      <c r="GZ38" s="112"/>
      <c r="HA38" s="112"/>
      <c r="HB38" s="112"/>
      <c r="HC38" s="112"/>
      <c r="HD38" s="112"/>
      <c r="HE38" s="112"/>
      <c r="HF38" s="112"/>
      <c r="HG38" s="112"/>
      <c r="HH38" s="112"/>
      <c r="HI38" s="112"/>
      <c r="HJ38" s="112"/>
      <c r="HK38" s="112"/>
      <c r="HL38" s="112"/>
      <c r="HM38" s="112"/>
      <c r="HN38" s="112"/>
      <c r="HO38" s="112"/>
      <c r="HP38" s="112"/>
      <c r="HQ38" s="112"/>
      <c r="HR38" s="112"/>
      <c r="HS38" s="112"/>
      <c r="HT38" s="112"/>
      <c r="HU38" s="112"/>
      <c r="HV38" s="112"/>
      <c r="HW38" s="112"/>
      <c r="HX38" s="112"/>
      <c r="HY38" s="112"/>
      <c r="HZ38" s="112"/>
      <c r="IA38" s="112"/>
      <c r="IB38" s="112"/>
      <c r="IC38" s="112"/>
      <c r="ID38" s="112"/>
      <c r="IE38" s="112"/>
      <c r="IF38" s="112"/>
      <c r="IG38" s="112"/>
      <c r="IH38" s="112"/>
      <c r="II38" s="112"/>
      <c r="IJ38" s="112"/>
      <c r="IK38" s="112"/>
      <c r="IL38" s="112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  <c r="AN39" s="112"/>
      <c r="AO39" s="112"/>
      <c r="AP39" s="112"/>
      <c r="AQ39" s="112"/>
      <c r="AR39" s="112"/>
      <c r="AS39" s="112"/>
      <c r="AT39" s="112"/>
      <c r="AU39" s="112"/>
      <c r="AV39" s="112"/>
      <c r="AW39" s="112"/>
      <c r="AX39" s="112"/>
      <c r="AY39" s="112"/>
      <c r="AZ39" s="112"/>
      <c r="BA39" s="112"/>
      <c r="BB39" s="112"/>
      <c r="BC39" s="112"/>
      <c r="BD39" s="112"/>
      <c r="BE39" s="112"/>
      <c r="BF39" s="112"/>
      <c r="BG39" s="112"/>
      <c r="BH39" s="112"/>
      <c r="BI39" s="112"/>
      <c r="BJ39" s="112"/>
      <c r="BK39" s="112"/>
      <c r="BL39" s="112"/>
      <c r="BM39" s="112"/>
      <c r="BN39" s="112"/>
      <c r="BO39" s="112"/>
      <c r="BP39" s="112"/>
      <c r="BQ39" s="112"/>
      <c r="BR39" s="112"/>
      <c r="BS39" s="112"/>
      <c r="BT39" s="112"/>
      <c r="BU39" s="112"/>
      <c r="BV39" s="112"/>
      <c r="BW39" s="112"/>
      <c r="BX39" s="112"/>
      <c r="BY39" s="112"/>
      <c r="BZ39" s="112"/>
      <c r="CA39" s="112"/>
      <c r="CB39" s="112"/>
      <c r="CC39" s="112"/>
      <c r="CD39" s="112"/>
      <c r="CE39" s="112"/>
      <c r="CF39" s="112"/>
      <c r="CG39" s="112"/>
      <c r="CH39" s="112"/>
      <c r="CI39" s="112"/>
      <c r="CJ39" s="112"/>
      <c r="CK39" s="112"/>
      <c r="CL39" s="112"/>
      <c r="CM39" s="112"/>
      <c r="CN39" s="112"/>
      <c r="CO39" s="112"/>
      <c r="CP39" s="112"/>
      <c r="CQ39" s="112"/>
      <c r="CR39" s="112"/>
      <c r="CS39" s="112"/>
      <c r="CT39" s="112"/>
      <c r="CU39" s="112"/>
      <c r="CV39" s="112"/>
      <c r="CW39" s="112"/>
      <c r="CX39" s="112"/>
      <c r="CY39" s="112"/>
      <c r="CZ39" s="112"/>
      <c r="DA39" s="112"/>
      <c r="DB39" s="112"/>
      <c r="DC39" s="112"/>
      <c r="DD39" s="112"/>
      <c r="DE39" s="112"/>
      <c r="DF39" s="112"/>
      <c r="DG39" s="112"/>
      <c r="DH39" s="112"/>
      <c r="DI39" s="112"/>
      <c r="DJ39" s="112"/>
      <c r="DK39" s="112"/>
      <c r="DL39" s="112"/>
      <c r="DM39" s="112"/>
      <c r="DN39" s="112"/>
      <c r="DO39" s="112"/>
      <c r="DP39" s="112"/>
      <c r="DQ39" s="112"/>
      <c r="DR39" s="112"/>
      <c r="DS39" s="112"/>
      <c r="DT39" s="112"/>
      <c r="DU39" s="112"/>
      <c r="DV39" s="112"/>
      <c r="DW39" s="112"/>
      <c r="DX39" s="112"/>
      <c r="DY39" s="112"/>
      <c r="DZ39" s="112"/>
      <c r="EA39" s="112"/>
      <c r="EB39" s="112"/>
      <c r="EC39" s="112"/>
      <c r="ED39" s="112"/>
      <c r="EE39" s="112"/>
      <c r="EF39" s="112"/>
      <c r="EG39" s="112"/>
      <c r="EH39" s="112"/>
      <c r="EI39" s="112"/>
      <c r="EJ39" s="112"/>
      <c r="EK39" s="112"/>
      <c r="EL39" s="112"/>
      <c r="EM39" s="112"/>
      <c r="EN39" s="112"/>
      <c r="EO39" s="112"/>
      <c r="EP39" s="112"/>
      <c r="EQ39" s="112"/>
      <c r="ER39" s="112"/>
      <c r="ES39" s="112"/>
      <c r="ET39" s="112"/>
      <c r="EU39" s="112"/>
      <c r="EV39" s="112"/>
      <c r="EW39" s="112"/>
      <c r="EX39" s="112"/>
      <c r="EY39" s="112"/>
      <c r="EZ39" s="112"/>
      <c r="FA39" s="112"/>
      <c r="FB39" s="112"/>
      <c r="FC39" s="112"/>
      <c r="FD39" s="112"/>
      <c r="FE39" s="112"/>
      <c r="FF39" s="112"/>
      <c r="FG39" s="112"/>
      <c r="FH39" s="112"/>
      <c r="FI39" s="112"/>
      <c r="FJ39" s="112"/>
      <c r="FK39" s="112"/>
      <c r="FL39" s="112"/>
      <c r="FM39" s="112"/>
      <c r="FN39" s="112"/>
      <c r="FO39" s="112"/>
      <c r="FP39" s="112"/>
      <c r="FQ39" s="112"/>
      <c r="FR39" s="112"/>
      <c r="FS39" s="112"/>
      <c r="FT39" s="112"/>
      <c r="FU39" s="112"/>
      <c r="FV39" s="112"/>
      <c r="FW39" s="112"/>
      <c r="FX39" s="112"/>
      <c r="FY39" s="112"/>
      <c r="FZ39" s="112"/>
      <c r="GA39" s="112"/>
      <c r="GB39" s="112"/>
      <c r="GC39" s="112"/>
      <c r="GD39" s="112"/>
      <c r="GE39" s="112"/>
      <c r="GF39" s="112"/>
      <c r="GG39" s="112"/>
      <c r="GH39" s="112"/>
      <c r="GI39" s="112"/>
      <c r="GJ39" s="112"/>
      <c r="GK39" s="112"/>
      <c r="GL39" s="112"/>
      <c r="GM39" s="112"/>
      <c r="GN39" s="112"/>
      <c r="GO39" s="112"/>
      <c r="GP39" s="112"/>
      <c r="GQ39" s="112"/>
      <c r="GR39" s="112"/>
      <c r="GS39" s="112"/>
      <c r="GT39" s="112"/>
      <c r="GU39" s="112"/>
      <c r="GV39" s="112"/>
      <c r="GW39" s="112"/>
      <c r="GX39" s="112"/>
      <c r="GY39" s="112"/>
      <c r="GZ39" s="112"/>
      <c r="HA39" s="112"/>
      <c r="HB39" s="112"/>
      <c r="HC39" s="112"/>
      <c r="HD39" s="112"/>
      <c r="HE39" s="112"/>
      <c r="HF39" s="112"/>
      <c r="HG39" s="112"/>
      <c r="HH39" s="112"/>
      <c r="HI39" s="112"/>
      <c r="HJ39" s="112"/>
      <c r="HK39" s="112"/>
      <c r="HL39" s="112"/>
      <c r="HM39" s="112"/>
      <c r="HN39" s="112"/>
      <c r="HO39" s="112"/>
      <c r="HP39" s="112"/>
      <c r="HQ39" s="112"/>
      <c r="HR39" s="112"/>
      <c r="HS39" s="112"/>
      <c r="HT39" s="112"/>
      <c r="HU39" s="112"/>
      <c r="HV39" s="112"/>
      <c r="HW39" s="112"/>
      <c r="HX39" s="112"/>
      <c r="HY39" s="112"/>
      <c r="HZ39" s="112"/>
      <c r="IA39" s="112"/>
      <c r="IB39" s="112"/>
      <c r="IC39" s="112"/>
      <c r="ID39" s="112"/>
      <c r="IE39" s="112"/>
      <c r="IF39" s="112"/>
      <c r="IG39" s="112"/>
      <c r="IH39" s="112"/>
      <c r="II39" s="112"/>
      <c r="IJ39" s="112"/>
      <c r="IK39" s="112"/>
      <c r="IL39" s="112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2"/>
      <c r="AP40" s="112"/>
      <c r="AQ40" s="112"/>
      <c r="AR40" s="112"/>
      <c r="AS40" s="112"/>
      <c r="AT40" s="112"/>
      <c r="AU40" s="112"/>
      <c r="AV40" s="112"/>
      <c r="AW40" s="112"/>
      <c r="AX40" s="112"/>
      <c r="AY40" s="112"/>
      <c r="AZ40" s="112"/>
      <c r="BA40" s="112"/>
      <c r="BB40" s="112"/>
      <c r="BC40" s="112"/>
      <c r="BD40" s="112"/>
      <c r="BE40" s="112"/>
      <c r="BF40" s="112"/>
      <c r="BG40" s="112"/>
      <c r="BH40" s="112"/>
      <c r="BI40" s="112"/>
      <c r="BJ40" s="112"/>
      <c r="BK40" s="112"/>
      <c r="BL40" s="112"/>
      <c r="BM40" s="112"/>
      <c r="BN40" s="112"/>
      <c r="BO40" s="112"/>
      <c r="BP40" s="112"/>
      <c r="BQ40" s="112"/>
      <c r="BR40" s="112"/>
      <c r="BS40" s="112"/>
      <c r="BT40" s="112"/>
      <c r="BU40" s="112"/>
      <c r="BV40" s="112"/>
      <c r="BW40" s="112"/>
      <c r="BX40" s="112"/>
      <c r="BY40" s="112"/>
      <c r="BZ40" s="112"/>
      <c r="CA40" s="112"/>
      <c r="CB40" s="112"/>
      <c r="CC40" s="112"/>
      <c r="CD40" s="112"/>
      <c r="CE40" s="112"/>
      <c r="CF40" s="112"/>
      <c r="CG40" s="112"/>
      <c r="CH40" s="112"/>
      <c r="CI40" s="112"/>
      <c r="CJ40" s="112"/>
      <c r="CK40" s="112"/>
      <c r="CL40" s="112"/>
      <c r="CM40" s="112"/>
      <c r="CN40" s="112"/>
      <c r="CO40" s="112"/>
      <c r="CP40" s="112"/>
      <c r="CQ40" s="112"/>
      <c r="CR40" s="112"/>
      <c r="CS40" s="112"/>
      <c r="CT40" s="112"/>
      <c r="CU40" s="112"/>
      <c r="CV40" s="112"/>
      <c r="CW40" s="112"/>
      <c r="CX40" s="112"/>
      <c r="CY40" s="112"/>
      <c r="CZ40" s="112"/>
      <c r="DA40" s="112"/>
      <c r="DB40" s="112"/>
      <c r="DC40" s="112"/>
      <c r="DD40" s="112"/>
      <c r="DE40" s="112"/>
      <c r="DF40" s="112"/>
      <c r="DG40" s="112"/>
      <c r="DH40" s="112"/>
      <c r="DI40" s="112"/>
      <c r="DJ40" s="112"/>
      <c r="DK40" s="112"/>
      <c r="DL40" s="112"/>
      <c r="DM40" s="112"/>
      <c r="DN40" s="112"/>
      <c r="DO40" s="112"/>
      <c r="DP40" s="112"/>
      <c r="DQ40" s="112"/>
      <c r="DR40" s="112"/>
      <c r="DS40" s="112"/>
      <c r="DT40" s="112"/>
      <c r="DU40" s="112"/>
      <c r="DV40" s="112"/>
      <c r="DW40" s="112"/>
      <c r="DX40" s="112"/>
      <c r="DY40" s="112"/>
      <c r="DZ40" s="112"/>
      <c r="EA40" s="112"/>
      <c r="EB40" s="112"/>
      <c r="EC40" s="112"/>
      <c r="ED40" s="112"/>
      <c r="EE40" s="112"/>
      <c r="EF40" s="112"/>
      <c r="EG40" s="112"/>
      <c r="EH40" s="112"/>
      <c r="EI40" s="112"/>
      <c r="EJ40" s="112"/>
      <c r="EK40" s="112"/>
      <c r="EL40" s="112"/>
      <c r="EM40" s="112"/>
      <c r="EN40" s="112"/>
      <c r="EO40" s="112"/>
      <c r="EP40" s="112"/>
      <c r="EQ40" s="112"/>
      <c r="ER40" s="112"/>
      <c r="ES40" s="112"/>
      <c r="ET40" s="112"/>
      <c r="EU40" s="112"/>
      <c r="EV40" s="112"/>
      <c r="EW40" s="112"/>
      <c r="EX40" s="112"/>
      <c r="EY40" s="112"/>
      <c r="EZ40" s="112"/>
      <c r="FA40" s="112"/>
      <c r="FB40" s="112"/>
      <c r="FC40" s="112"/>
      <c r="FD40" s="112"/>
      <c r="FE40" s="112"/>
      <c r="FF40" s="112"/>
      <c r="FG40" s="112"/>
      <c r="FH40" s="112"/>
      <c r="FI40" s="112"/>
      <c r="FJ40" s="112"/>
      <c r="FK40" s="112"/>
      <c r="FL40" s="112"/>
      <c r="FM40" s="112"/>
      <c r="FN40" s="112"/>
      <c r="FO40" s="112"/>
      <c r="FP40" s="112"/>
      <c r="FQ40" s="112"/>
      <c r="FR40" s="112"/>
      <c r="FS40" s="112"/>
      <c r="FT40" s="112"/>
      <c r="FU40" s="112"/>
      <c r="FV40" s="112"/>
      <c r="FW40" s="112"/>
      <c r="FX40" s="112"/>
      <c r="FY40" s="112"/>
      <c r="FZ40" s="112"/>
      <c r="GA40" s="112"/>
      <c r="GB40" s="112"/>
      <c r="GC40" s="112"/>
      <c r="GD40" s="112"/>
      <c r="GE40" s="112"/>
      <c r="GF40" s="112"/>
      <c r="GG40" s="112"/>
      <c r="GH40" s="112"/>
      <c r="GI40" s="112"/>
      <c r="GJ40" s="112"/>
      <c r="GK40" s="112"/>
      <c r="GL40" s="112"/>
      <c r="GM40" s="112"/>
      <c r="GN40" s="112"/>
      <c r="GO40" s="112"/>
      <c r="GP40" s="112"/>
      <c r="GQ40" s="112"/>
      <c r="GR40" s="112"/>
      <c r="GS40" s="112"/>
      <c r="GT40" s="112"/>
      <c r="GU40" s="112"/>
      <c r="GV40" s="112"/>
      <c r="GW40" s="112"/>
      <c r="GX40" s="112"/>
      <c r="GY40" s="112"/>
      <c r="GZ40" s="112"/>
      <c r="HA40" s="112"/>
      <c r="HB40" s="112"/>
      <c r="HC40" s="112"/>
      <c r="HD40" s="112"/>
      <c r="HE40" s="112"/>
      <c r="HF40" s="112"/>
      <c r="HG40" s="112"/>
      <c r="HH40" s="112"/>
      <c r="HI40" s="112"/>
      <c r="HJ40" s="112"/>
      <c r="HK40" s="112"/>
      <c r="HL40" s="112"/>
      <c r="HM40" s="112"/>
      <c r="HN40" s="112"/>
      <c r="HO40" s="112"/>
      <c r="HP40" s="112"/>
      <c r="HQ40" s="112"/>
      <c r="HR40" s="112"/>
      <c r="HS40" s="112"/>
      <c r="HT40" s="112"/>
      <c r="HU40" s="112"/>
      <c r="HV40" s="112"/>
      <c r="HW40" s="112"/>
      <c r="HX40" s="112"/>
      <c r="HY40" s="112"/>
      <c r="HZ40" s="112"/>
      <c r="IA40" s="112"/>
      <c r="IB40" s="112"/>
      <c r="IC40" s="112"/>
      <c r="ID40" s="112"/>
      <c r="IE40" s="112"/>
      <c r="IF40" s="112"/>
      <c r="IG40" s="112"/>
      <c r="IH40" s="112"/>
      <c r="II40" s="112"/>
      <c r="IJ40" s="112"/>
      <c r="IK40" s="112"/>
      <c r="IL40" s="112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  <c r="AN41" s="112"/>
      <c r="AO41" s="112"/>
      <c r="AP41" s="112"/>
      <c r="AQ41" s="112"/>
      <c r="AR41" s="112"/>
      <c r="AS41" s="112"/>
      <c r="AT41" s="112"/>
      <c r="AU41" s="112"/>
      <c r="AV41" s="112"/>
      <c r="AW41" s="112"/>
      <c r="AX41" s="112"/>
      <c r="AY41" s="112"/>
      <c r="AZ41" s="112"/>
      <c r="BA41" s="112"/>
      <c r="BB41" s="112"/>
      <c r="BC41" s="112"/>
      <c r="BD41" s="112"/>
      <c r="BE41" s="112"/>
      <c r="BF41" s="112"/>
      <c r="BG41" s="112"/>
      <c r="BH41" s="112"/>
      <c r="BI41" s="112"/>
      <c r="BJ41" s="112"/>
      <c r="BK41" s="112"/>
      <c r="BL41" s="112"/>
      <c r="BM41" s="112"/>
      <c r="BN41" s="112"/>
      <c r="BO41" s="112"/>
      <c r="BP41" s="112"/>
      <c r="BQ41" s="112"/>
      <c r="BR41" s="112"/>
      <c r="BS41" s="112"/>
      <c r="BT41" s="112"/>
      <c r="BU41" s="112"/>
      <c r="BV41" s="112"/>
      <c r="BW41" s="112"/>
      <c r="BX41" s="112"/>
      <c r="BY41" s="112"/>
      <c r="BZ41" s="112"/>
      <c r="CA41" s="112"/>
      <c r="CB41" s="112"/>
      <c r="CC41" s="112"/>
      <c r="CD41" s="112"/>
      <c r="CE41" s="112"/>
      <c r="CF41" s="112"/>
      <c r="CG41" s="112"/>
      <c r="CH41" s="112"/>
      <c r="CI41" s="112"/>
      <c r="CJ41" s="112"/>
      <c r="CK41" s="112"/>
      <c r="CL41" s="112"/>
      <c r="CM41" s="112"/>
      <c r="CN41" s="112"/>
      <c r="CO41" s="112"/>
      <c r="CP41" s="112"/>
      <c r="CQ41" s="112"/>
      <c r="CR41" s="112"/>
      <c r="CS41" s="112"/>
      <c r="CT41" s="112"/>
      <c r="CU41" s="112"/>
      <c r="CV41" s="112"/>
      <c r="CW41" s="112"/>
      <c r="CX41" s="112"/>
      <c r="CY41" s="112"/>
      <c r="CZ41" s="112"/>
      <c r="DA41" s="112"/>
      <c r="DB41" s="112"/>
      <c r="DC41" s="112"/>
      <c r="DD41" s="112"/>
      <c r="DE41" s="112"/>
      <c r="DF41" s="112"/>
      <c r="DG41" s="112"/>
      <c r="DH41" s="112"/>
      <c r="DI41" s="112"/>
      <c r="DJ41" s="112"/>
      <c r="DK41" s="112"/>
      <c r="DL41" s="112"/>
      <c r="DM41" s="112"/>
      <c r="DN41" s="112"/>
      <c r="DO41" s="112"/>
      <c r="DP41" s="112"/>
      <c r="DQ41" s="112"/>
      <c r="DR41" s="112"/>
      <c r="DS41" s="112"/>
      <c r="DT41" s="112"/>
      <c r="DU41" s="112"/>
      <c r="DV41" s="112"/>
      <c r="DW41" s="112"/>
      <c r="DX41" s="112"/>
      <c r="DY41" s="112"/>
      <c r="DZ41" s="112"/>
      <c r="EA41" s="112"/>
      <c r="EB41" s="112"/>
      <c r="EC41" s="112"/>
      <c r="ED41" s="112"/>
      <c r="EE41" s="112"/>
      <c r="EF41" s="112"/>
      <c r="EG41" s="112"/>
      <c r="EH41" s="112"/>
      <c r="EI41" s="112"/>
      <c r="EJ41" s="112"/>
      <c r="EK41" s="112"/>
      <c r="EL41" s="112"/>
      <c r="EM41" s="112"/>
      <c r="EN41" s="112"/>
      <c r="EO41" s="112"/>
      <c r="EP41" s="112"/>
      <c r="EQ41" s="112"/>
      <c r="ER41" s="112"/>
      <c r="ES41" s="112"/>
      <c r="ET41" s="112"/>
      <c r="EU41" s="112"/>
      <c r="EV41" s="112"/>
      <c r="EW41" s="112"/>
      <c r="EX41" s="112"/>
      <c r="EY41" s="112"/>
      <c r="EZ41" s="112"/>
      <c r="FA41" s="112"/>
      <c r="FB41" s="112"/>
      <c r="FC41" s="112"/>
      <c r="FD41" s="112"/>
      <c r="FE41" s="112"/>
      <c r="FF41" s="112"/>
      <c r="FG41" s="112"/>
      <c r="FH41" s="112"/>
      <c r="FI41" s="112"/>
      <c r="FJ41" s="112"/>
      <c r="FK41" s="112"/>
      <c r="FL41" s="112"/>
      <c r="FM41" s="112"/>
      <c r="FN41" s="112"/>
      <c r="FO41" s="112"/>
      <c r="FP41" s="112"/>
      <c r="FQ41" s="112"/>
      <c r="FR41" s="112"/>
      <c r="FS41" s="112"/>
      <c r="FT41" s="112"/>
      <c r="FU41" s="112"/>
      <c r="FV41" s="112"/>
      <c r="FW41" s="112"/>
      <c r="FX41" s="112"/>
      <c r="FY41" s="112"/>
      <c r="FZ41" s="112"/>
      <c r="GA41" s="112"/>
      <c r="GB41" s="112"/>
      <c r="GC41" s="112"/>
      <c r="GD41" s="112"/>
      <c r="GE41" s="112"/>
      <c r="GF41" s="112"/>
      <c r="GG41" s="112"/>
      <c r="GH41" s="112"/>
      <c r="GI41" s="112"/>
      <c r="GJ41" s="112"/>
      <c r="GK41" s="112"/>
      <c r="GL41" s="112"/>
      <c r="GM41" s="112"/>
      <c r="GN41" s="112"/>
      <c r="GO41" s="112"/>
      <c r="GP41" s="112"/>
      <c r="GQ41" s="112"/>
      <c r="GR41" s="112"/>
      <c r="GS41" s="112"/>
      <c r="GT41" s="112"/>
      <c r="GU41" s="112"/>
      <c r="GV41" s="112"/>
      <c r="GW41" s="112"/>
      <c r="GX41" s="112"/>
      <c r="GY41" s="112"/>
      <c r="GZ41" s="112"/>
      <c r="HA41" s="112"/>
      <c r="HB41" s="112"/>
      <c r="HC41" s="112"/>
      <c r="HD41" s="112"/>
      <c r="HE41" s="112"/>
      <c r="HF41" s="112"/>
      <c r="HG41" s="112"/>
      <c r="HH41" s="112"/>
      <c r="HI41" s="112"/>
      <c r="HJ41" s="112"/>
      <c r="HK41" s="112"/>
      <c r="HL41" s="112"/>
      <c r="HM41" s="112"/>
      <c r="HN41" s="112"/>
      <c r="HO41" s="112"/>
      <c r="HP41" s="112"/>
      <c r="HQ41" s="112"/>
      <c r="HR41" s="112"/>
      <c r="HS41" s="112"/>
      <c r="HT41" s="112"/>
      <c r="HU41" s="112"/>
      <c r="HV41" s="112"/>
      <c r="HW41" s="112"/>
      <c r="HX41" s="112"/>
      <c r="HY41" s="112"/>
      <c r="HZ41" s="112"/>
      <c r="IA41" s="112"/>
      <c r="IB41" s="112"/>
      <c r="IC41" s="112"/>
      <c r="ID41" s="112"/>
      <c r="IE41" s="112"/>
      <c r="IF41" s="112"/>
      <c r="IG41" s="112"/>
      <c r="IH41" s="112"/>
      <c r="II41" s="112"/>
      <c r="IJ41" s="112"/>
      <c r="IK41" s="112"/>
      <c r="IL41" s="112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112"/>
      <c r="BC42" s="112"/>
      <c r="BD42" s="112"/>
      <c r="BE42" s="112"/>
      <c r="BF42" s="112"/>
      <c r="BG42" s="112"/>
      <c r="BH42" s="112"/>
      <c r="BI42" s="112"/>
      <c r="BJ42" s="112"/>
      <c r="BK42" s="112"/>
      <c r="BL42" s="112"/>
      <c r="BM42" s="112"/>
      <c r="BN42" s="112"/>
      <c r="BO42" s="112"/>
      <c r="BP42" s="112"/>
      <c r="BQ42" s="112"/>
      <c r="BR42" s="112"/>
      <c r="BS42" s="112"/>
      <c r="BT42" s="112"/>
      <c r="BU42" s="112"/>
      <c r="BV42" s="112"/>
      <c r="BW42" s="112"/>
      <c r="BX42" s="112"/>
      <c r="BY42" s="112"/>
      <c r="BZ42" s="112"/>
      <c r="CA42" s="112"/>
      <c r="CB42" s="112"/>
      <c r="CC42" s="112"/>
      <c r="CD42" s="112"/>
      <c r="CE42" s="112"/>
      <c r="CF42" s="112"/>
      <c r="CG42" s="112"/>
      <c r="CH42" s="112"/>
      <c r="CI42" s="112"/>
      <c r="CJ42" s="112"/>
      <c r="CK42" s="112"/>
      <c r="CL42" s="112"/>
      <c r="CM42" s="112"/>
      <c r="CN42" s="112"/>
      <c r="CO42" s="112"/>
      <c r="CP42" s="112"/>
      <c r="CQ42" s="112"/>
      <c r="CR42" s="112"/>
      <c r="CS42" s="112"/>
      <c r="CT42" s="112"/>
      <c r="CU42" s="112"/>
      <c r="CV42" s="112"/>
      <c r="CW42" s="112"/>
      <c r="CX42" s="112"/>
      <c r="CY42" s="112"/>
      <c r="CZ42" s="112"/>
      <c r="DA42" s="112"/>
      <c r="DB42" s="112"/>
      <c r="DC42" s="112"/>
      <c r="DD42" s="112"/>
      <c r="DE42" s="112"/>
      <c r="DF42" s="112"/>
      <c r="DG42" s="112"/>
      <c r="DH42" s="112"/>
      <c r="DI42" s="112"/>
      <c r="DJ42" s="112"/>
      <c r="DK42" s="112"/>
      <c r="DL42" s="112"/>
      <c r="DM42" s="112"/>
      <c r="DN42" s="112"/>
      <c r="DO42" s="112"/>
      <c r="DP42" s="112"/>
      <c r="DQ42" s="112"/>
      <c r="DR42" s="112"/>
      <c r="DS42" s="112"/>
      <c r="DT42" s="112"/>
      <c r="DU42" s="112"/>
      <c r="DV42" s="112"/>
      <c r="DW42" s="112"/>
      <c r="DX42" s="112"/>
      <c r="DY42" s="112"/>
      <c r="DZ42" s="112"/>
      <c r="EA42" s="112"/>
      <c r="EB42" s="112"/>
      <c r="EC42" s="112"/>
      <c r="ED42" s="112"/>
      <c r="EE42" s="112"/>
      <c r="EF42" s="112"/>
      <c r="EG42" s="112"/>
      <c r="EH42" s="112"/>
      <c r="EI42" s="112"/>
      <c r="EJ42" s="112"/>
      <c r="EK42" s="112"/>
      <c r="EL42" s="112"/>
      <c r="EM42" s="112"/>
      <c r="EN42" s="112"/>
      <c r="EO42" s="112"/>
      <c r="EP42" s="112"/>
      <c r="EQ42" s="112"/>
      <c r="ER42" s="112"/>
      <c r="ES42" s="112"/>
      <c r="ET42" s="112"/>
      <c r="EU42" s="112"/>
      <c r="EV42" s="112"/>
      <c r="EW42" s="112"/>
      <c r="EX42" s="112"/>
      <c r="EY42" s="112"/>
      <c r="EZ42" s="112"/>
      <c r="FA42" s="112"/>
      <c r="FB42" s="112"/>
      <c r="FC42" s="112"/>
      <c r="FD42" s="112"/>
      <c r="FE42" s="112"/>
      <c r="FF42" s="112"/>
      <c r="FG42" s="112"/>
      <c r="FH42" s="112"/>
      <c r="FI42" s="112"/>
      <c r="FJ42" s="112"/>
      <c r="FK42" s="112"/>
      <c r="FL42" s="112"/>
      <c r="FM42" s="112"/>
      <c r="FN42" s="112"/>
      <c r="FO42" s="112"/>
      <c r="FP42" s="112"/>
      <c r="FQ42" s="112"/>
      <c r="FR42" s="112"/>
      <c r="FS42" s="112"/>
      <c r="FT42" s="112"/>
      <c r="FU42" s="112"/>
      <c r="FV42" s="112"/>
      <c r="FW42" s="112"/>
      <c r="FX42" s="112"/>
      <c r="FY42" s="112"/>
      <c r="FZ42" s="112"/>
      <c r="GA42" s="112"/>
      <c r="GB42" s="112"/>
      <c r="GC42" s="112"/>
      <c r="GD42" s="112"/>
      <c r="GE42" s="112"/>
      <c r="GF42" s="112"/>
      <c r="GG42" s="112"/>
      <c r="GH42" s="112"/>
      <c r="GI42" s="112"/>
      <c r="GJ42" s="112"/>
      <c r="GK42" s="112"/>
      <c r="GL42" s="112"/>
      <c r="GM42" s="112"/>
      <c r="GN42" s="112"/>
      <c r="GO42" s="112"/>
      <c r="GP42" s="112"/>
      <c r="GQ42" s="112"/>
      <c r="GR42" s="112"/>
      <c r="GS42" s="112"/>
      <c r="GT42" s="112"/>
      <c r="GU42" s="112"/>
      <c r="GV42" s="112"/>
      <c r="GW42" s="112"/>
      <c r="GX42" s="112"/>
      <c r="GY42" s="112"/>
      <c r="GZ42" s="112"/>
      <c r="HA42" s="112"/>
      <c r="HB42" s="112"/>
      <c r="HC42" s="112"/>
      <c r="HD42" s="112"/>
      <c r="HE42" s="112"/>
      <c r="HF42" s="112"/>
      <c r="HG42" s="112"/>
      <c r="HH42" s="112"/>
      <c r="HI42" s="112"/>
      <c r="HJ42" s="112"/>
      <c r="HK42" s="112"/>
      <c r="HL42" s="112"/>
      <c r="HM42" s="112"/>
      <c r="HN42" s="112"/>
      <c r="HO42" s="112"/>
      <c r="HP42" s="112"/>
      <c r="HQ42" s="112"/>
      <c r="HR42" s="112"/>
      <c r="HS42" s="112"/>
      <c r="HT42" s="112"/>
      <c r="HU42" s="112"/>
      <c r="HV42" s="112"/>
      <c r="HW42" s="112"/>
      <c r="HX42" s="112"/>
      <c r="HY42" s="112"/>
      <c r="HZ42" s="112"/>
      <c r="IA42" s="112"/>
      <c r="IB42" s="112"/>
      <c r="IC42" s="112"/>
      <c r="ID42" s="112"/>
      <c r="IE42" s="112"/>
      <c r="IF42" s="112"/>
      <c r="IG42" s="112"/>
      <c r="IH42" s="112"/>
      <c r="II42" s="112"/>
      <c r="IJ42" s="112"/>
      <c r="IK42" s="112"/>
      <c r="IL42" s="112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V43" s="112"/>
      <c r="AW43" s="112"/>
      <c r="AX43" s="112"/>
      <c r="AY43" s="112"/>
      <c r="AZ43" s="112"/>
      <c r="BA43" s="112"/>
      <c r="BB43" s="112"/>
      <c r="BC43" s="112"/>
      <c r="BD43" s="112"/>
      <c r="BE43" s="112"/>
      <c r="BF43" s="112"/>
      <c r="BG43" s="112"/>
      <c r="BH43" s="112"/>
      <c r="BI43" s="112"/>
      <c r="BJ43" s="112"/>
      <c r="BK43" s="112"/>
      <c r="BL43" s="112"/>
      <c r="BM43" s="112"/>
      <c r="BN43" s="112"/>
      <c r="BO43" s="112"/>
      <c r="BP43" s="112"/>
      <c r="BQ43" s="112"/>
      <c r="BR43" s="112"/>
      <c r="BS43" s="112"/>
      <c r="BT43" s="112"/>
      <c r="BU43" s="112"/>
      <c r="BV43" s="112"/>
      <c r="BW43" s="112"/>
      <c r="BX43" s="112"/>
      <c r="BY43" s="112"/>
      <c r="BZ43" s="112"/>
      <c r="CA43" s="112"/>
      <c r="CB43" s="112"/>
      <c r="CC43" s="112"/>
      <c r="CD43" s="112"/>
      <c r="CE43" s="112"/>
      <c r="CF43" s="112"/>
      <c r="CG43" s="112"/>
      <c r="CH43" s="112"/>
      <c r="CI43" s="112"/>
      <c r="CJ43" s="112"/>
      <c r="CK43" s="112"/>
      <c r="CL43" s="112"/>
      <c r="CM43" s="112"/>
      <c r="CN43" s="112"/>
      <c r="CO43" s="112"/>
      <c r="CP43" s="112"/>
      <c r="CQ43" s="112"/>
      <c r="CR43" s="112"/>
      <c r="CS43" s="112"/>
      <c r="CT43" s="112"/>
      <c r="CU43" s="112"/>
      <c r="CV43" s="112"/>
      <c r="CW43" s="112"/>
      <c r="CX43" s="112"/>
      <c r="CY43" s="112"/>
      <c r="CZ43" s="112"/>
      <c r="DA43" s="112"/>
      <c r="DB43" s="112"/>
      <c r="DC43" s="112"/>
      <c r="DD43" s="112"/>
      <c r="DE43" s="112"/>
      <c r="DF43" s="112"/>
      <c r="DG43" s="112"/>
      <c r="DH43" s="112"/>
      <c r="DI43" s="112"/>
      <c r="DJ43" s="112"/>
      <c r="DK43" s="112"/>
      <c r="DL43" s="112"/>
      <c r="DM43" s="112"/>
      <c r="DN43" s="112"/>
      <c r="DO43" s="112"/>
      <c r="DP43" s="112"/>
      <c r="DQ43" s="112"/>
      <c r="DR43" s="112"/>
      <c r="DS43" s="112"/>
      <c r="DT43" s="112"/>
      <c r="DU43" s="112"/>
      <c r="DV43" s="112"/>
      <c r="DW43" s="112"/>
      <c r="DX43" s="112"/>
      <c r="DY43" s="112"/>
      <c r="DZ43" s="112"/>
      <c r="EA43" s="112"/>
      <c r="EB43" s="112"/>
      <c r="EC43" s="112"/>
      <c r="ED43" s="112"/>
      <c r="EE43" s="112"/>
      <c r="EF43" s="112"/>
      <c r="EG43" s="112"/>
      <c r="EH43" s="112"/>
      <c r="EI43" s="112"/>
      <c r="EJ43" s="112"/>
      <c r="EK43" s="112"/>
      <c r="EL43" s="112"/>
      <c r="EM43" s="112"/>
      <c r="EN43" s="112"/>
      <c r="EO43" s="112"/>
      <c r="EP43" s="112"/>
      <c r="EQ43" s="112"/>
      <c r="ER43" s="112"/>
      <c r="ES43" s="112"/>
      <c r="ET43" s="112"/>
      <c r="EU43" s="112"/>
      <c r="EV43" s="112"/>
      <c r="EW43" s="112"/>
      <c r="EX43" s="112"/>
      <c r="EY43" s="112"/>
      <c r="EZ43" s="112"/>
      <c r="FA43" s="112"/>
      <c r="FB43" s="112"/>
      <c r="FC43" s="112"/>
      <c r="FD43" s="112"/>
      <c r="FE43" s="112"/>
      <c r="FF43" s="112"/>
      <c r="FG43" s="112"/>
      <c r="FH43" s="112"/>
      <c r="FI43" s="112"/>
      <c r="FJ43" s="112"/>
      <c r="FK43" s="112"/>
      <c r="FL43" s="112"/>
      <c r="FM43" s="112"/>
      <c r="FN43" s="112"/>
      <c r="FO43" s="112"/>
      <c r="FP43" s="112"/>
      <c r="FQ43" s="112"/>
      <c r="FR43" s="112"/>
      <c r="FS43" s="112"/>
      <c r="FT43" s="112"/>
      <c r="FU43" s="112"/>
      <c r="FV43" s="112"/>
      <c r="FW43" s="112"/>
      <c r="FX43" s="112"/>
      <c r="FY43" s="112"/>
      <c r="FZ43" s="112"/>
      <c r="GA43" s="112"/>
      <c r="GB43" s="112"/>
      <c r="GC43" s="112"/>
      <c r="GD43" s="112"/>
      <c r="GE43" s="112"/>
      <c r="GF43" s="112"/>
      <c r="GG43" s="112"/>
      <c r="GH43" s="112"/>
      <c r="GI43" s="112"/>
      <c r="GJ43" s="112"/>
      <c r="GK43" s="112"/>
      <c r="GL43" s="112"/>
      <c r="GM43" s="112"/>
      <c r="GN43" s="112"/>
      <c r="GO43" s="112"/>
      <c r="GP43" s="112"/>
      <c r="GQ43" s="112"/>
      <c r="GR43" s="112"/>
      <c r="GS43" s="112"/>
      <c r="GT43" s="112"/>
      <c r="GU43" s="112"/>
      <c r="GV43" s="112"/>
      <c r="GW43" s="112"/>
      <c r="GX43" s="112"/>
      <c r="GY43" s="112"/>
      <c r="GZ43" s="112"/>
      <c r="HA43" s="112"/>
      <c r="HB43" s="112"/>
      <c r="HC43" s="112"/>
      <c r="HD43" s="112"/>
      <c r="HE43" s="112"/>
      <c r="HF43" s="112"/>
      <c r="HG43" s="112"/>
      <c r="HH43" s="112"/>
      <c r="HI43" s="112"/>
      <c r="HJ43" s="112"/>
      <c r="HK43" s="112"/>
      <c r="HL43" s="112"/>
      <c r="HM43" s="112"/>
      <c r="HN43" s="112"/>
      <c r="HO43" s="112"/>
      <c r="HP43" s="112"/>
      <c r="HQ43" s="112"/>
      <c r="HR43" s="112"/>
      <c r="HS43" s="112"/>
      <c r="HT43" s="112"/>
      <c r="HU43" s="112"/>
      <c r="HV43" s="112"/>
      <c r="HW43" s="112"/>
      <c r="HX43" s="112"/>
      <c r="HY43" s="112"/>
      <c r="HZ43" s="112"/>
      <c r="IA43" s="112"/>
      <c r="IB43" s="112"/>
      <c r="IC43" s="112"/>
      <c r="ID43" s="112"/>
      <c r="IE43" s="112"/>
      <c r="IF43" s="112"/>
      <c r="IG43" s="112"/>
      <c r="IH43" s="112"/>
      <c r="II43" s="112"/>
      <c r="IJ43" s="112"/>
      <c r="IK43" s="112"/>
      <c r="IL43" s="112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112"/>
      <c r="BC44" s="112"/>
      <c r="BD44" s="112"/>
      <c r="BE44" s="112"/>
      <c r="BF44" s="112"/>
      <c r="BG44" s="112"/>
      <c r="BH44" s="112"/>
      <c r="BI44" s="112"/>
      <c r="BJ44" s="112"/>
      <c r="BK44" s="112"/>
      <c r="BL44" s="112"/>
      <c r="BM44" s="112"/>
      <c r="BN44" s="112"/>
      <c r="BO44" s="112"/>
      <c r="BP44" s="112"/>
      <c r="BQ44" s="112"/>
      <c r="BR44" s="112"/>
      <c r="BS44" s="112"/>
      <c r="BT44" s="112"/>
      <c r="BU44" s="112"/>
      <c r="BV44" s="112"/>
      <c r="BW44" s="112"/>
      <c r="BX44" s="112"/>
      <c r="BY44" s="112"/>
      <c r="BZ44" s="112"/>
      <c r="CA44" s="112"/>
      <c r="CB44" s="112"/>
      <c r="CC44" s="112"/>
      <c r="CD44" s="112"/>
      <c r="CE44" s="112"/>
      <c r="CF44" s="112"/>
      <c r="CG44" s="112"/>
      <c r="CH44" s="112"/>
      <c r="CI44" s="112"/>
      <c r="CJ44" s="112"/>
      <c r="CK44" s="112"/>
      <c r="CL44" s="112"/>
      <c r="CM44" s="112"/>
      <c r="CN44" s="112"/>
      <c r="CO44" s="112"/>
      <c r="CP44" s="112"/>
      <c r="CQ44" s="112"/>
      <c r="CR44" s="112"/>
      <c r="CS44" s="112"/>
      <c r="CT44" s="112"/>
      <c r="CU44" s="112"/>
      <c r="CV44" s="112"/>
      <c r="CW44" s="112"/>
      <c r="CX44" s="112"/>
      <c r="CY44" s="112"/>
      <c r="CZ44" s="112"/>
      <c r="DA44" s="112"/>
      <c r="DB44" s="112"/>
      <c r="DC44" s="112"/>
      <c r="DD44" s="112"/>
      <c r="DE44" s="112"/>
      <c r="DF44" s="112"/>
      <c r="DG44" s="112"/>
      <c r="DH44" s="112"/>
      <c r="DI44" s="112"/>
      <c r="DJ44" s="112"/>
      <c r="DK44" s="112"/>
      <c r="DL44" s="112"/>
      <c r="DM44" s="112"/>
      <c r="DN44" s="112"/>
      <c r="DO44" s="112"/>
      <c r="DP44" s="112"/>
      <c r="DQ44" s="112"/>
      <c r="DR44" s="112"/>
      <c r="DS44" s="112"/>
      <c r="DT44" s="112"/>
      <c r="DU44" s="112"/>
      <c r="DV44" s="112"/>
      <c r="DW44" s="112"/>
      <c r="DX44" s="112"/>
      <c r="DY44" s="112"/>
      <c r="DZ44" s="112"/>
      <c r="EA44" s="112"/>
      <c r="EB44" s="112"/>
      <c r="EC44" s="112"/>
      <c r="ED44" s="112"/>
      <c r="EE44" s="112"/>
      <c r="EF44" s="112"/>
      <c r="EG44" s="112"/>
      <c r="EH44" s="112"/>
      <c r="EI44" s="112"/>
      <c r="EJ44" s="112"/>
      <c r="EK44" s="112"/>
      <c r="EL44" s="112"/>
      <c r="EM44" s="112"/>
      <c r="EN44" s="112"/>
      <c r="EO44" s="112"/>
      <c r="EP44" s="112"/>
      <c r="EQ44" s="112"/>
      <c r="ER44" s="112"/>
      <c r="ES44" s="112"/>
      <c r="ET44" s="112"/>
      <c r="EU44" s="112"/>
      <c r="EV44" s="112"/>
      <c r="EW44" s="112"/>
      <c r="EX44" s="112"/>
      <c r="EY44" s="112"/>
      <c r="EZ44" s="112"/>
      <c r="FA44" s="112"/>
      <c r="FB44" s="112"/>
      <c r="FC44" s="112"/>
      <c r="FD44" s="112"/>
      <c r="FE44" s="112"/>
      <c r="FF44" s="112"/>
      <c r="FG44" s="112"/>
      <c r="FH44" s="112"/>
      <c r="FI44" s="112"/>
      <c r="FJ44" s="112"/>
      <c r="FK44" s="112"/>
      <c r="FL44" s="112"/>
      <c r="FM44" s="112"/>
      <c r="FN44" s="112"/>
      <c r="FO44" s="112"/>
      <c r="FP44" s="112"/>
      <c r="FQ44" s="112"/>
      <c r="FR44" s="112"/>
      <c r="FS44" s="112"/>
      <c r="FT44" s="112"/>
      <c r="FU44" s="112"/>
      <c r="FV44" s="112"/>
      <c r="FW44" s="112"/>
      <c r="FX44" s="112"/>
      <c r="FY44" s="112"/>
      <c r="FZ44" s="112"/>
      <c r="GA44" s="112"/>
      <c r="GB44" s="112"/>
      <c r="GC44" s="112"/>
      <c r="GD44" s="112"/>
      <c r="GE44" s="112"/>
      <c r="GF44" s="112"/>
      <c r="GG44" s="112"/>
      <c r="GH44" s="112"/>
      <c r="GI44" s="112"/>
      <c r="GJ44" s="112"/>
      <c r="GK44" s="112"/>
      <c r="GL44" s="112"/>
      <c r="GM44" s="112"/>
      <c r="GN44" s="112"/>
      <c r="GO44" s="112"/>
      <c r="GP44" s="112"/>
      <c r="GQ44" s="112"/>
      <c r="GR44" s="112"/>
      <c r="GS44" s="112"/>
      <c r="GT44" s="112"/>
      <c r="GU44" s="112"/>
      <c r="GV44" s="112"/>
      <c r="GW44" s="112"/>
      <c r="GX44" s="112"/>
      <c r="GY44" s="112"/>
      <c r="GZ44" s="112"/>
      <c r="HA44" s="112"/>
      <c r="HB44" s="112"/>
      <c r="HC44" s="112"/>
      <c r="HD44" s="112"/>
      <c r="HE44" s="112"/>
      <c r="HF44" s="112"/>
      <c r="HG44" s="112"/>
      <c r="HH44" s="112"/>
      <c r="HI44" s="112"/>
      <c r="HJ44" s="112"/>
      <c r="HK44" s="112"/>
      <c r="HL44" s="112"/>
      <c r="HM44" s="112"/>
      <c r="HN44" s="112"/>
      <c r="HO44" s="112"/>
      <c r="HP44" s="112"/>
      <c r="HQ44" s="112"/>
      <c r="HR44" s="112"/>
      <c r="HS44" s="112"/>
      <c r="HT44" s="112"/>
      <c r="HU44" s="112"/>
      <c r="HV44" s="112"/>
      <c r="HW44" s="112"/>
      <c r="HX44" s="112"/>
      <c r="HY44" s="112"/>
      <c r="HZ44" s="112"/>
      <c r="IA44" s="112"/>
      <c r="IB44" s="112"/>
      <c r="IC44" s="112"/>
      <c r="ID44" s="112"/>
      <c r="IE44" s="112"/>
      <c r="IF44" s="112"/>
      <c r="IG44" s="112"/>
      <c r="IH44" s="112"/>
      <c r="II44" s="112"/>
      <c r="IJ44" s="112"/>
      <c r="IK44" s="112"/>
      <c r="IL44" s="112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246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246" x14ac:dyDescent="0.25">
      <c r="B48" s="7"/>
      <c r="C48" s="7"/>
      <c r="D48" s="7"/>
      <c r="E48" s="7"/>
      <c r="F48" s="7"/>
      <c r="G48" s="7"/>
      <c r="H48" s="112"/>
      <c r="I48" s="112"/>
      <c r="J48" s="112"/>
      <c r="K48" s="112"/>
      <c r="L48" s="112"/>
      <c r="M48" s="20"/>
      <c r="N48" s="112"/>
    </row>
    <row r="49" spans="2:14" x14ac:dyDescent="0.25">
      <c r="B49" s="7"/>
      <c r="C49" s="7"/>
      <c r="D49" s="7"/>
      <c r="E49" s="7"/>
      <c r="F49" s="7"/>
      <c r="G49" s="7"/>
      <c r="H49" s="112"/>
      <c r="I49" s="112"/>
      <c r="J49" s="112"/>
      <c r="K49" s="112"/>
      <c r="L49" s="112"/>
      <c r="M49" s="20"/>
      <c r="N49" s="112"/>
    </row>
    <row r="50" spans="2:14" x14ac:dyDescent="0.25">
      <c r="B50" s="20" t="s">
        <v>1</v>
      </c>
      <c r="C50" s="166" t="s">
        <v>166</v>
      </c>
      <c r="D50" s="166" t="s">
        <v>171</v>
      </c>
      <c r="E50" s="166" t="s">
        <v>167</v>
      </c>
      <c r="F50" s="166" t="s">
        <v>168</v>
      </c>
      <c r="G50" s="7"/>
      <c r="H50" s="112"/>
      <c r="I50" s="112"/>
      <c r="J50" s="112"/>
      <c r="K50" s="112"/>
      <c r="L50" s="112"/>
      <c r="M50" s="20"/>
      <c r="N50" s="112"/>
    </row>
    <row r="51" spans="2:14" x14ac:dyDescent="0.25">
      <c r="B51" s="20">
        <v>2012</v>
      </c>
      <c r="C51" s="166">
        <v>1</v>
      </c>
      <c r="D51" s="181">
        <v>2102.494914129999</v>
      </c>
      <c r="E51" s="182">
        <v>40909</v>
      </c>
      <c r="F51" s="166"/>
      <c r="G51" s="7"/>
      <c r="H51" s="112"/>
      <c r="I51" s="112"/>
      <c r="J51" s="112"/>
      <c r="K51" s="112"/>
      <c r="L51" s="112"/>
      <c r="M51" s="20"/>
      <c r="N51" s="112"/>
    </row>
    <row r="52" spans="2:14" x14ac:dyDescent="0.25">
      <c r="B52" s="20"/>
      <c r="C52" s="166">
        <v>2</v>
      </c>
      <c r="D52" s="181">
        <v>1673.0704287799988</v>
      </c>
      <c r="E52" s="182">
        <v>40940</v>
      </c>
      <c r="F52" s="166"/>
      <c r="G52" s="7"/>
      <c r="H52" s="112"/>
      <c r="I52" s="112"/>
      <c r="J52" s="112"/>
      <c r="K52" s="112"/>
      <c r="L52" s="112"/>
      <c r="M52" s="20"/>
      <c r="N52" s="112"/>
    </row>
    <row r="53" spans="2:14" x14ac:dyDescent="0.25">
      <c r="B53" s="20"/>
      <c r="C53" s="166">
        <v>3</v>
      </c>
      <c r="D53" s="181">
        <v>2260.7158948900119</v>
      </c>
      <c r="E53" s="182">
        <v>40969</v>
      </c>
      <c r="F53" s="166"/>
      <c r="G53" s="7"/>
      <c r="H53" s="112"/>
      <c r="I53" s="112"/>
      <c r="J53" s="112"/>
      <c r="K53" s="112"/>
      <c r="L53" s="112"/>
      <c r="M53" s="20"/>
      <c r="N53" s="112"/>
    </row>
    <row r="54" spans="2:14" x14ac:dyDescent="0.25">
      <c r="B54" s="20"/>
      <c r="C54" s="166">
        <v>4</v>
      </c>
      <c r="D54" s="181">
        <v>1971.7406779900246</v>
      </c>
      <c r="E54" s="182">
        <v>41000</v>
      </c>
      <c r="F54" s="183"/>
      <c r="G54" s="7"/>
      <c r="H54" s="112"/>
      <c r="I54" s="112"/>
      <c r="J54" s="112"/>
      <c r="K54" s="112"/>
      <c r="L54" s="112"/>
      <c r="M54" s="20"/>
      <c r="N54" s="112"/>
    </row>
    <row r="55" spans="2:14" x14ac:dyDescent="0.25">
      <c r="B55" s="20"/>
      <c r="C55" s="166">
        <v>5</v>
      </c>
      <c r="D55" s="181">
        <v>2649.2515442100112</v>
      </c>
      <c r="E55" s="182">
        <v>41030</v>
      </c>
      <c r="F55" s="183"/>
      <c r="G55" s="7"/>
      <c r="H55" s="112"/>
      <c r="I55" s="112"/>
      <c r="J55" s="112"/>
      <c r="K55" s="112"/>
      <c r="L55" s="112"/>
      <c r="M55" s="20"/>
      <c r="N55" s="112"/>
    </row>
    <row r="56" spans="2:14" x14ac:dyDescent="0.25">
      <c r="B56" s="20"/>
      <c r="C56" s="166">
        <v>6</v>
      </c>
      <c r="D56" s="181">
        <v>2198.7260654300308</v>
      </c>
      <c r="E56" s="182">
        <v>41061</v>
      </c>
      <c r="F56" s="183"/>
      <c r="G56" s="7"/>
      <c r="H56" s="112"/>
      <c r="I56" s="112"/>
      <c r="J56" s="112"/>
      <c r="K56" s="112"/>
      <c r="L56" s="112"/>
      <c r="M56" s="20"/>
      <c r="N56" s="112"/>
    </row>
    <row r="57" spans="2:14" x14ac:dyDescent="0.25">
      <c r="B57" s="20"/>
      <c r="C57" s="166">
        <v>7</v>
      </c>
      <c r="D57" s="181">
        <v>2373.1610151899868</v>
      </c>
      <c r="E57" s="182">
        <v>41091</v>
      </c>
      <c r="F57" s="183"/>
      <c r="G57" s="7"/>
      <c r="H57" s="112"/>
      <c r="I57" s="112"/>
      <c r="J57" s="112"/>
      <c r="K57" s="112"/>
      <c r="L57" s="112"/>
      <c r="M57" s="20"/>
      <c r="N57" s="112"/>
    </row>
    <row r="58" spans="2:14" x14ac:dyDescent="0.25">
      <c r="B58" s="20"/>
      <c r="C58" s="166">
        <v>8</v>
      </c>
      <c r="D58" s="181">
        <v>2229.7845962700071</v>
      </c>
      <c r="E58" s="182">
        <v>41122</v>
      </c>
      <c r="F58" s="183"/>
      <c r="G58" s="7"/>
      <c r="H58" s="112"/>
      <c r="I58" s="112"/>
      <c r="J58" s="112"/>
      <c r="K58" s="112"/>
      <c r="L58" s="112"/>
      <c r="M58" s="20"/>
      <c r="N58" s="112"/>
    </row>
    <row r="59" spans="2:14" x14ac:dyDescent="0.25">
      <c r="B59" s="20"/>
      <c r="C59" s="166">
        <v>9</v>
      </c>
      <c r="D59" s="181">
        <v>2216.5386495100124</v>
      </c>
      <c r="E59" s="182">
        <v>41153</v>
      </c>
      <c r="F59" s="183"/>
      <c r="G59" s="7"/>
      <c r="H59" s="112"/>
      <c r="I59" s="112"/>
    </row>
    <row r="60" spans="2:14" x14ac:dyDescent="0.25">
      <c r="B60" s="20"/>
      <c r="C60" s="166">
        <v>10</v>
      </c>
      <c r="D60" s="181">
        <v>2429.1615797199188</v>
      </c>
      <c r="E60" s="182">
        <v>41183</v>
      </c>
      <c r="F60" s="183"/>
      <c r="G60" s="7"/>
      <c r="H60" s="112"/>
      <c r="I60" s="112"/>
    </row>
    <row r="61" spans="2:14" x14ac:dyDescent="0.25">
      <c r="B61" s="20"/>
      <c r="C61" s="166">
        <v>11</v>
      </c>
      <c r="D61" s="181">
        <v>2375.1126288999935</v>
      </c>
      <c r="E61" s="182">
        <v>41214</v>
      </c>
      <c r="F61" s="183"/>
      <c r="G61" s="7"/>
      <c r="H61" s="112"/>
      <c r="I61" s="112"/>
    </row>
    <row r="62" spans="2:14" x14ac:dyDescent="0.25">
      <c r="B62" s="20"/>
      <c r="C62" s="166">
        <v>12</v>
      </c>
      <c r="D62" s="181">
        <v>2028.757080609992</v>
      </c>
      <c r="E62" s="182">
        <v>41244</v>
      </c>
      <c r="F62" s="183"/>
      <c r="G62" s="7"/>
      <c r="H62" s="112"/>
      <c r="I62" s="112"/>
    </row>
    <row r="63" spans="2:14" x14ac:dyDescent="0.25">
      <c r="B63" s="20">
        <v>2013</v>
      </c>
      <c r="C63" s="166">
        <v>1</v>
      </c>
      <c r="D63" s="181">
        <v>2287.7421040399772</v>
      </c>
      <c r="E63" s="182">
        <v>41275</v>
      </c>
      <c r="F63" s="183"/>
      <c r="G63" s="7"/>
      <c r="H63" s="112"/>
      <c r="I63" s="112"/>
    </row>
    <row r="64" spans="2:14" x14ac:dyDescent="0.25">
      <c r="B64" s="20"/>
      <c r="C64" s="166">
        <v>2</v>
      </c>
      <c r="D64" s="181">
        <v>2178.8824782499801</v>
      </c>
      <c r="E64" s="182">
        <v>41306</v>
      </c>
      <c r="F64" s="183"/>
      <c r="G64" s="7"/>
      <c r="H64" s="112"/>
      <c r="I64" s="112"/>
    </row>
    <row r="65" spans="2:9" x14ac:dyDescent="0.25">
      <c r="B65" s="20"/>
      <c r="C65" s="166">
        <v>3</v>
      </c>
      <c r="D65" s="181">
        <v>2195.920315319991</v>
      </c>
      <c r="E65" s="182">
        <v>41334</v>
      </c>
      <c r="F65" s="183"/>
      <c r="G65" s="7"/>
      <c r="H65" s="112"/>
      <c r="I65" s="112"/>
    </row>
    <row r="66" spans="2:9" x14ac:dyDescent="0.25">
      <c r="B66" s="20"/>
      <c r="C66" s="166">
        <v>4</v>
      </c>
      <c r="D66" s="181">
        <v>2446.7438022200213</v>
      </c>
      <c r="E66" s="182">
        <v>41365</v>
      </c>
      <c r="F66" s="183">
        <v>2300.8151549724939</v>
      </c>
      <c r="G66" s="189">
        <f t="shared" ref="G66" si="7">+AVERAGE(D55:D66)</f>
        <v>2300.8151549724939</v>
      </c>
      <c r="H66" s="20" t="b">
        <f>+F66=G66</f>
        <v>1</v>
      </c>
      <c r="I66" s="112"/>
    </row>
    <row r="67" spans="2:9" x14ac:dyDescent="0.25">
      <c r="B67" s="20"/>
      <c r="C67" s="166">
        <v>5</v>
      </c>
      <c r="D67" s="181">
        <v>2485.9115333199843</v>
      </c>
      <c r="E67" s="182">
        <v>41395</v>
      </c>
      <c r="F67" s="183">
        <v>2287.2034873983248</v>
      </c>
      <c r="G67" s="189">
        <f t="shared" ref="G67:G130" si="8">+AVERAGE(D56:D67)</f>
        <v>2287.2034873983248</v>
      </c>
      <c r="H67" s="20" t="b">
        <f t="shared" ref="H67:H130" si="9">+F67=G67</f>
        <v>1</v>
      </c>
      <c r="I67" s="112"/>
    </row>
    <row r="68" spans="2:9" x14ac:dyDescent="0.25">
      <c r="B68" s="20"/>
      <c r="C68" s="166">
        <v>6</v>
      </c>
      <c r="D68" s="181">
        <v>1958.0188119800002</v>
      </c>
      <c r="E68" s="182">
        <v>41426</v>
      </c>
      <c r="F68" s="183">
        <v>2267.1445496108222</v>
      </c>
      <c r="G68" s="189">
        <f t="shared" si="8"/>
        <v>2267.1445496108222</v>
      </c>
      <c r="H68" s="20" t="b">
        <f t="shared" si="9"/>
        <v>1</v>
      </c>
      <c r="I68" s="112"/>
    </row>
    <row r="69" spans="2:9" x14ac:dyDescent="0.25">
      <c r="B69" s="20"/>
      <c r="C69" s="166">
        <v>7</v>
      </c>
      <c r="D69" s="181">
        <v>2467.461525119973</v>
      </c>
      <c r="E69" s="182">
        <v>41456</v>
      </c>
      <c r="F69" s="183">
        <v>2275.0029254383207</v>
      </c>
      <c r="G69" s="189">
        <f t="shared" si="8"/>
        <v>2275.0029254383207</v>
      </c>
      <c r="H69" s="20" t="b">
        <f t="shared" si="9"/>
        <v>1</v>
      </c>
      <c r="I69" s="112"/>
    </row>
    <row r="70" spans="2:9" x14ac:dyDescent="0.25">
      <c r="B70" s="20"/>
      <c r="C70" s="166">
        <v>8</v>
      </c>
      <c r="D70" s="181">
        <v>2331.6791639200251</v>
      </c>
      <c r="E70" s="182">
        <v>41487</v>
      </c>
      <c r="F70" s="183">
        <v>2283.4941394091552</v>
      </c>
      <c r="G70" s="189">
        <f t="shared" si="8"/>
        <v>2283.4941394091552</v>
      </c>
      <c r="H70" s="20" t="b">
        <f t="shared" si="9"/>
        <v>1</v>
      </c>
      <c r="I70" s="112"/>
    </row>
    <row r="71" spans="2:9" x14ac:dyDescent="0.25">
      <c r="B71" s="20"/>
      <c r="C71" s="166">
        <v>9</v>
      </c>
      <c r="D71" s="181">
        <v>2713.9503201200437</v>
      </c>
      <c r="E71" s="182">
        <v>41518</v>
      </c>
      <c r="F71" s="183">
        <v>2324.9451119599912</v>
      </c>
      <c r="G71" s="189">
        <f t="shared" si="8"/>
        <v>2324.9451119599912</v>
      </c>
      <c r="H71" s="20" t="b">
        <f t="shared" si="9"/>
        <v>1</v>
      </c>
      <c r="I71" s="112"/>
    </row>
    <row r="72" spans="2:9" x14ac:dyDescent="0.25">
      <c r="B72" s="20"/>
      <c r="C72" s="166">
        <v>10</v>
      </c>
      <c r="D72" s="181">
        <v>2587.1954315999824</v>
      </c>
      <c r="E72" s="182">
        <v>41548</v>
      </c>
      <c r="F72" s="183">
        <v>2338.1145996166633</v>
      </c>
      <c r="G72" s="189">
        <f t="shared" si="8"/>
        <v>2338.1145996166633</v>
      </c>
      <c r="H72" s="20" t="b">
        <f t="shared" si="9"/>
        <v>1</v>
      </c>
      <c r="I72" s="112"/>
    </row>
    <row r="73" spans="2:9" x14ac:dyDescent="0.25">
      <c r="B73" s="20"/>
      <c r="C73" s="166">
        <v>11</v>
      </c>
      <c r="D73" s="181">
        <v>2486.9330200499894</v>
      </c>
      <c r="E73" s="182">
        <v>41579</v>
      </c>
      <c r="F73" s="183">
        <v>2347.4329655458296</v>
      </c>
      <c r="G73" s="189">
        <f t="shared" si="8"/>
        <v>2347.4329655458296</v>
      </c>
      <c r="H73" s="20" t="b">
        <f t="shared" si="9"/>
        <v>1</v>
      </c>
      <c r="I73" s="112"/>
    </row>
    <row r="74" spans="2:9" x14ac:dyDescent="0.25">
      <c r="B74" s="20"/>
      <c r="C74" s="166">
        <v>12</v>
      </c>
      <c r="D74" s="181">
        <v>2330.2441345700163</v>
      </c>
      <c r="E74" s="182">
        <v>41609</v>
      </c>
      <c r="F74" s="183">
        <v>2372.5568867091652</v>
      </c>
      <c r="G74" s="189">
        <f t="shared" si="8"/>
        <v>2372.5568867091652</v>
      </c>
      <c r="H74" s="20" t="b">
        <f t="shared" si="9"/>
        <v>1</v>
      </c>
      <c r="I74" s="112"/>
    </row>
    <row r="75" spans="2:9" x14ac:dyDescent="0.25">
      <c r="B75" s="20">
        <v>2014</v>
      </c>
      <c r="C75" s="166">
        <v>1</v>
      </c>
      <c r="D75" s="181">
        <v>2400.1915130000002</v>
      </c>
      <c r="E75" s="182">
        <v>41640</v>
      </c>
      <c r="F75" s="183">
        <v>2381.9276707891677</v>
      </c>
      <c r="G75" s="189">
        <f t="shared" si="8"/>
        <v>2381.9276707891677</v>
      </c>
      <c r="H75" s="20" t="b">
        <f t="shared" si="9"/>
        <v>1</v>
      </c>
      <c r="I75" s="112"/>
    </row>
    <row r="76" spans="2:9" x14ac:dyDescent="0.25">
      <c r="B76" s="20"/>
      <c r="C76" s="166">
        <v>2</v>
      </c>
      <c r="D76" s="181">
        <v>2556.7565960000002</v>
      </c>
      <c r="E76" s="182">
        <v>41671</v>
      </c>
      <c r="F76" s="183">
        <v>2413.4171806016693</v>
      </c>
      <c r="G76" s="189">
        <f t="shared" si="8"/>
        <v>2413.4171806016693</v>
      </c>
      <c r="H76" s="20" t="b">
        <f t="shared" si="9"/>
        <v>1</v>
      </c>
      <c r="I76" s="112"/>
    </row>
    <row r="77" spans="2:9" x14ac:dyDescent="0.25">
      <c r="B77" s="20"/>
      <c r="C77" s="166">
        <v>3</v>
      </c>
      <c r="D77" s="181">
        <v>2436.5058880000001</v>
      </c>
      <c r="E77" s="182">
        <v>41699</v>
      </c>
      <c r="F77" s="183">
        <v>2433.4659783250031</v>
      </c>
      <c r="G77" s="189">
        <f t="shared" si="8"/>
        <v>2433.4659783250031</v>
      </c>
      <c r="H77" s="20" t="b">
        <f t="shared" si="9"/>
        <v>1</v>
      </c>
      <c r="I77" s="112"/>
    </row>
    <row r="78" spans="2:9" x14ac:dyDescent="0.25">
      <c r="B78" s="20"/>
      <c r="C78" s="166">
        <v>4</v>
      </c>
      <c r="D78" s="181">
        <v>2650.2033580000002</v>
      </c>
      <c r="E78" s="182">
        <v>41730</v>
      </c>
      <c r="F78" s="183">
        <v>2450.4209413066678</v>
      </c>
      <c r="G78" s="189">
        <f t="shared" si="8"/>
        <v>2450.4209413066678</v>
      </c>
      <c r="H78" s="20" t="b">
        <f t="shared" si="9"/>
        <v>1</v>
      </c>
      <c r="I78" s="112"/>
    </row>
    <row r="79" spans="2:9" x14ac:dyDescent="0.25">
      <c r="B79" s="20"/>
      <c r="C79" s="166">
        <v>5</v>
      </c>
      <c r="D79" s="181">
        <v>2636.628475</v>
      </c>
      <c r="E79" s="182">
        <v>41760</v>
      </c>
      <c r="F79" s="183">
        <v>2462.9806864466696</v>
      </c>
      <c r="G79" s="189">
        <f t="shared" si="8"/>
        <v>2462.9806864466696</v>
      </c>
      <c r="H79" s="20" t="b">
        <f t="shared" si="9"/>
        <v>1</v>
      </c>
      <c r="I79" s="112"/>
    </row>
    <row r="80" spans="2:9" x14ac:dyDescent="0.25">
      <c r="B80" s="20"/>
      <c r="C80" s="166">
        <v>6</v>
      </c>
      <c r="D80" s="181">
        <v>2351.8750150000001</v>
      </c>
      <c r="E80" s="182">
        <v>41791</v>
      </c>
      <c r="F80" s="183">
        <v>2495.802036698336</v>
      </c>
      <c r="G80" s="189">
        <f t="shared" si="8"/>
        <v>2495.802036698336</v>
      </c>
      <c r="H80" s="20" t="b">
        <f t="shared" si="9"/>
        <v>1</v>
      </c>
      <c r="I80" s="112"/>
    </row>
    <row r="81" spans="2:9" x14ac:dyDescent="0.25">
      <c r="B81" s="20"/>
      <c r="C81" s="166">
        <v>7</v>
      </c>
      <c r="D81" s="181">
        <v>3067.0698040000002</v>
      </c>
      <c r="E81" s="182">
        <v>41821</v>
      </c>
      <c r="F81" s="183">
        <v>2545.7693932716716</v>
      </c>
      <c r="G81" s="189">
        <f t="shared" si="8"/>
        <v>2545.7693932716716</v>
      </c>
      <c r="H81" s="20" t="b">
        <f t="shared" si="9"/>
        <v>1</v>
      </c>
      <c r="I81" s="112"/>
    </row>
    <row r="82" spans="2:9" x14ac:dyDescent="0.25">
      <c r="B82" s="20"/>
      <c r="C82" s="166">
        <v>8</v>
      </c>
      <c r="D82" s="181">
        <v>2291.387929</v>
      </c>
      <c r="E82" s="182">
        <v>41852</v>
      </c>
      <c r="F82" s="183">
        <v>2542.4117903616693</v>
      </c>
      <c r="G82" s="189">
        <f t="shared" si="8"/>
        <v>2542.4117903616693</v>
      </c>
      <c r="H82" s="20" t="b">
        <f t="shared" si="9"/>
        <v>1</v>
      </c>
      <c r="I82" s="112"/>
    </row>
    <row r="83" spans="2:9" x14ac:dyDescent="0.25">
      <c r="B83" s="20"/>
      <c r="C83" s="166">
        <v>9</v>
      </c>
      <c r="D83" s="181">
        <v>2921.466617</v>
      </c>
      <c r="E83" s="182">
        <v>41883</v>
      </c>
      <c r="F83" s="183">
        <v>2559.7048151016656</v>
      </c>
      <c r="G83" s="189">
        <f t="shared" si="8"/>
        <v>2559.7048151016656</v>
      </c>
      <c r="H83" s="20" t="b">
        <f t="shared" si="9"/>
        <v>1</v>
      </c>
      <c r="I83" s="112"/>
    </row>
    <row r="84" spans="2:9" x14ac:dyDescent="0.25">
      <c r="B84" s="20"/>
      <c r="C84" s="166">
        <v>10</v>
      </c>
      <c r="D84" s="181">
        <v>2841.4329320000002</v>
      </c>
      <c r="E84" s="182">
        <v>41913</v>
      </c>
      <c r="F84" s="183">
        <v>2580.8912734683336</v>
      </c>
      <c r="G84" s="189">
        <f t="shared" si="8"/>
        <v>2580.8912734683336</v>
      </c>
      <c r="H84" s="20" t="b">
        <f t="shared" si="9"/>
        <v>1</v>
      </c>
      <c r="I84" s="112"/>
    </row>
    <row r="85" spans="2:9" x14ac:dyDescent="0.25">
      <c r="B85" s="20"/>
      <c r="C85" s="166">
        <v>11</v>
      </c>
      <c r="D85" s="181">
        <v>2791.5607110000001</v>
      </c>
      <c r="E85" s="182">
        <v>41944</v>
      </c>
      <c r="F85" s="183">
        <v>2606.276914380835</v>
      </c>
      <c r="G85" s="189">
        <f t="shared" si="8"/>
        <v>2606.276914380835</v>
      </c>
      <c r="H85" s="20" t="b">
        <f t="shared" si="9"/>
        <v>1</v>
      </c>
      <c r="I85" s="112"/>
    </row>
    <row r="86" spans="2:9" x14ac:dyDescent="0.25">
      <c r="B86" s="20"/>
      <c r="C86" s="166">
        <v>12</v>
      </c>
      <c r="D86" s="181">
        <v>2801.0511099999999</v>
      </c>
      <c r="E86" s="182">
        <v>41974</v>
      </c>
      <c r="F86" s="183">
        <v>2645.5108290000003</v>
      </c>
      <c r="G86" s="189">
        <f t="shared" si="8"/>
        <v>2645.5108290000003</v>
      </c>
      <c r="H86" s="20" t="b">
        <f t="shared" si="9"/>
        <v>1</v>
      </c>
      <c r="I86" s="112"/>
    </row>
    <row r="87" spans="2:9" x14ac:dyDescent="0.25">
      <c r="B87" s="20">
        <v>2015</v>
      </c>
      <c r="C87" s="166">
        <v>1</v>
      </c>
      <c r="D87" s="181">
        <v>2296.9466860000002</v>
      </c>
      <c r="E87" s="182">
        <v>42005</v>
      </c>
      <c r="F87" s="183">
        <v>2636.9070934166671</v>
      </c>
      <c r="G87" s="189">
        <f t="shared" si="8"/>
        <v>2636.9070934166671</v>
      </c>
      <c r="H87" s="20" t="b">
        <f t="shared" si="9"/>
        <v>1</v>
      </c>
      <c r="I87" s="112"/>
    </row>
    <row r="88" spans="2:9" x14ac:dyDescent="0.25">
      <c r="B88" s="20"/>
      <c r="C88" s="166">
        <v>2</v>
      </c>
      <c r="D88" s="181">
        <v>2279.7553800000001</v>
      </c>
      <c r="E88" s="182">
        <v>42036</v>
      </c>
      <c r="F88" s="183">
        <v>2613.82365875</v>
      </c>
      <c r="G88" s="189">
        <f t="shared" si="8"/>
        <v>2613.82365875</v>
      </c>
      <c r="H88" s="20" t="b">
        <f t="shared" si="9"/>
        <v>1</v>
      </c>
      <c r="I88" s="112"/>
    </row>
    <row r="89" spans="2:9" x14ac:dyDescent="0.25">
      <c r="B89" s="20"/>
      <c r="C89" s="166">
        <v>3</v>
      </c>
      <c r="D89" s="181">
        <v>2263.837638</v>
      </c>
      <c r="E89" s="182">
        <v>42064</v>
      </c>
      <c r="F89" s="183">
        <v>2599.4346379166668</v>
      </c>
      <c r="G89" s="189">
        <f t="shared" si="8"/>
        <v>2599.4346379166668</v>
      </c>
      <c r="H89" s="20" t="b">
        <f t="shared" si="9"/>
        <v>1</v>
      </c>
      <c r="I89" s="112"/>
    </row>
    <row r="90" spans="2:9" x14ac:dyDescent="0.25">
      <c r="B90" s="20"/>
      <c r="C90" s="166">
        <v>4</v>
      </c>
      <c r="D90" s="181">
        <v>2172.8364660000002</v>
      </c>
      <c r="E90" s="182">
        <v>42095</v>
      </c>
      <c r="F90" s="183">
        <v>2559.654063583333</v>
      </c>
      <c r="G90" s="189">
        <f t="shared" si="8"/>
        <v>2559.654063583333</v>
      </c>
      <c r="H90" s="20" t="b">
        <f t="shared" si="9"/>
        <v>1</v>
      </c>
      <c r="I90" s="112"/>
    </row>
    <row r="91" spans="2:9" x14ac:dyDescent="0.25">
      <c r="B91" s="20"/>
      <c r="C91" s="166">
        <v>5</v>
      </c>
      <c r="D91" s="181">
        <v>2026.9326799999999</v>
      </c>
      <c r="E91" s="182">
        <v>42125</v>
      </c>
      <c r="F91" s="183">
        <v>2508.8460806666667</v>
      </c>
      <c r="G91" s="189">
        <f t="shared" si="8"/>
        <v>2508.8460806666667</v>
      </c>
      <c r="H91" s="20" t="b">
        <f t="shared" si="9"/>
        <v>1</v>
      </c>
      <c r="I91" s="112"/>
    </row>
    <row r="92" spans="2:9" x14ac:dyDescent="0.25">
      <c r="B92" s="20"/>
      <c r="C92" s="166">
        <v>6</v>
      </c>
      <c r="D92" s="181">
        <v>1978.485582</v>
      </c>
      <c r="E92" s="182">
        <v>42156</v>
      </c>
      <c r="F92" s="183">
        <v>2477.730294583333</v>
      </c>
      <c r="G92" s="189">
        <f t="shared" si="8"/>
        <v>2477.730294583333</v>
      </c>
      <c r="H92" s="20" t="b">
        <f t="shared" si="9"/>
        <v>1</v>
      </c>
      <c r="I92" s="112"/>
    </row>
    <row r="93" spans="2:9" x14ac:dyDescent="0.25">
      <c r="B93" s="20"/>
      <c r="C93" s="166">
        <v>7</v>
      </c>
      <c r="D93" s="181">
        <v>2488.422912</v>
      </c>
      <c r="E93" s="182">
        <v>42186</v>
      </c>
      <c r="F93" s="183">
        <v>2429.5097202500001</v>
      </c>
      <c r="G93" s="189">
        <f t="shared" si="8"/>
        <v>2429.5097202500001</v>
      </c>
      <c r="H93" s="20" t="b">
        <f t="shared" si="9"/>
        <v>1</v>
      </c>
      <c r="I93" s="112"/>
    </row>
    <row r="94" spans="2:9" x14ac:dyDescent="0.25">
      <c r="B94" s="20"/>
      <c r="C94" s="166">
        <v>8</v>
      </c>
      <c r="D94" s="181">
        <v>2154.5234569999998</v>
      </c>
      <c r="E94" s="182">
        <v>42217</v>
      </c>
      <c r="F94" s="183">
        <v>2418.1043475833335</v>
      </c>
      <c r="G94" s="189">
        <f t="shared" si="8"/>
        <v>2418.1043475833335</v>
      </c>
      <c r="H94" s="20" t="b">
        <f t="shared" si="9"/>
        <v>1</v>
      </c>
      <c r="I94" s="112"/>
    </row>
    <row r="95" spans="2:9" x14ac:dyDescent="0.25">
      <c r="B95" s="20"/>
      <c r="C95" s="166">
        <v>9</v>
      </c>
      <c r="D95" s="181">
        <v>2145.5070049999999</v>
      </c>
      <c r="E95" s="182">
        <v>42248</v>
      </c>
      <c r="F95" s="183">
        <v>2353.4410465833339</v>
      </c>
      <c r="G95" s="189">
        <f t="shared" si="8"/>
        <v>2353.4410465833339</v>
      </c>
      <c r="H95" s="20" t="b">
        <f t="shared" si="9"/>
        <v>1</v>
      </c>
      <c r="I95" s="112"/>
    </row>
    <row r="96" spans="2:9" x14ac:dyDescent="0.25">
      <c r="B96" s="20"/>
      <c r="C96" s="166">
        <v>10</v>
      </c>
      <c r="D96" s="181">
        <v>2164.4758870000001</v>
      </c>
      <c r="E96" s="182">
        <v>42278</v>
      </c>
      <c r="F96" s="183">
        <v>2297.0279595000002</v>
      </c>
      <c r="G96" s="189">
        <f t="shared" si="8"/>
        <v>2297.0279595000002</v>
      </c>
      <c r="H96" s="20" t="b">
        <f t="shared" si="9"/>
        <v>1</v>
      </c>
      <c r="I96" s="112"/>
    </row>
    <row r="97" spans="2:9" x14ac:dyDescent="0.25">
      <c r="B97" s="20"/>
      <c r="C97" s="166">
        <v>11</v>
      </c>
      <c r="D97" s="181">
        <v>2099.999366</v>
      </c>
      <c r="E97" s="182">
        <v>42309</v>
      </c>
      <c r="F97" s="183">
        <v>2239.3978474166665</v>
      </c>
      <c r="G97" s="189">
        <f t="shared" si="8"/>
        <v>2239.3978474166665</v>
      </c>
      <c r="H97" s="20" t="b">
        <f t="shared" si="9"/>
        <v>1</v>
      </c>
      <c r="I97" s="112"/>
    </row>
    <row r="98" spans="2:9" x14ac:dyDescent="0.25">
      <c r="B98" s="20"/>
      <c r="C98" s="166">
        <v>12</v>
      </c>
      <c r="D98" s="181">
        <v>2066.4299569999998</v>
      </c>
      <c r="E98" s="182">
        <v>42339</v>
      </c>
      <c r="F98" s="183">
        <v>2178.1794180000002</v>
      </c>
      <c r="G98" s="189">
        <f t="shared" si="8"/>
        <v>2178.1794180000002</v>
      </c>
      <c r="H98" s="20" t="b">
        <f t="shared" si="9"/>
        <v>1</v>
      </c>
      <c r="I98" s="112"/>
    </row>
    <row r="99" spans="2:9" x14ac:dyDescent="0.25">
      <c r="B99" s="20">
        <v>2016</v>
      </c>
      <c r="C99" s="166">
        <v>1</v>
      </c>
      <c r="D99" s="181">
        <v>1597.9558999999999</v>
      </c>
      <c r="E99" s="182">
        <v>42370</v>
      </c>
      <c r="F99" s="183">
        <v>2119.9301858333333</v>
      </c>
      <c r="G99" s="189">
        <f t="shared" si="8"/>
        <v>2119.9301858333333</v>
      </c>
      <c r="H99" s="20" t="b">
        <f t="shared" si="9"/>
        <v>1</v>
      </c>
      <c r="I99" s="112"/>
    </row>
    <row r="100" spans="2:9" x14ac:dyDescent="0.25">
      <c r="B100" s="20"/>
      <c r="C100" s="166">
        <v>2</v>
      </c>
      <c r="D100" s="181">
        <v>1574.073296</v>
      </c>
      <c r="E100" s="182">
        <v>42401</v>
      </c>
      <c r="F100" s="183">
        <v>2061.1233454999997</v>
      </c>
      <c r="G100" s="189">
        <f t="shared" si="8"/>
        <v>2061.1233454999997</v>
      </c>
      <c r="H100" s="20" t="b">
        <f t="shared" si="9"/>
        <v>1</v>
      </c>
      <c r="I100" s="112"/>
    </row>
    <row r="101" spans="2:9" x14ac:dyDescent="0.25">
      <c r="B101" s="20"/>
      <c r="C101" s="166">
        <v>3</v>
      </c>
      <c r="D101" s="181">
        <v>1637.9044859999999</v>
      </c>
      <c r="E101" s="182">
        <v>42430</v>
      </c>
      <c r="F101" s="183">
        <v>2008.9622495000001</v>
      </c>
      <c r="G101" s="189">
        <f t="shared" si="8"/>
        <v>2008.9622495000001</v>
      </c>
      <c r="H101" s="20" t="b">
        <f t="shared" si="9"/>
        <v>1</v>
      </c>
      <c r="I101" s="112"/>
    </row>
    <row r="102" spans="2:9" x14ac:dyDescent="0.25">
      <c r="B102" s="20"/>
      <c r="C102" s="166">
        <v>4</v>
      </c>
      <c r="D102" s="181">
        <v>1610.0690300000001</v>
      </c>
      <c r="E102" s="182">
        <v>42461</v>
      </c>
      <c r="F102" s="183">
        <v>1962.0649631666665</v>
      </c>
      <c r="G102" s="189">
        <f t="shared" si="8"/>
        <v>1962.0649631666665</v>
      </c>
      <c r="H102" s="20" t="b">
        <f t="shared" si="9"/>
        <v>1</v>
      </c>
      <c r="I102" s="112"/>
    </row>
    <row r="103" spans="2:9" x14ac:dyDescent="0.25">
      <c r="B103" s="20"/>
      <c r="C103" s="166">
        <v>5</v>
      </c>
      <c r="D103" s="181">
        <v>1655.8231499999999</v>
      </c>
      <c r="E103" s="182">
        <v>42491</v>
      </c>
      <c r="F103" s="183">
        <v>1931.1391689999998</v>
      </c>
      <c r="G103" s="189">
        <f t="shared" si="8"/>
        <v>1931.1391689999998</v>
      </c>
      <c r="H103" s="20" t="b">
        <f t="shared" si="9"/>
        <v>1</v>
      </c>
      <c r="I103" s="112"/>
    </row>
    <row r="104" spans="2:9" x14ac:dyDescent="0.25">
      <c r="B104" s="20"/>
      <c r="C104" s="166">
        <v>6</v>
      </c>
      <c r="D104" s="181">
        <v>1753.3099159999999</v>
      </c>
      <c r="E104" s="182">
        <v>42522</v>
      </c>
      <c r="F104" s="183">
        <v>1912.3745301666665</v>
      </c>
      <c r="G104" s="189">
        <f t="shared" si="8"/>
        <v>1912.3745301666665</v>
      </c>
      <c r="H104" s="20" t="b">
        <f t="shared" si="9"/>
        <v>1</v>
      </c>
      <c r="I104" s="112"/>
    </row>
    <row r="105" spans="2:9" x14ac:dyDescent="0.25">
      <c r="B105" s="20"/>
      <c r="C105" s="166">
        <v>7</v>
      </c>
      <c r="D105" s="181">
        <v>1545.716132</v>
      </c>
      <c r="E105" s="182">
        <v>42552</v>
      </c>
      <c r="F105" s="183">
        <v>1833.8156318333333</v>
      </c>
      <c r="G105" s="189">
        <f t="shared" si="8"/>
        <v>1833.8156318333333</v>
      </c>
      <c r="H105" s="20" t="b">
        <f t="shared" si="9"/>
        <v>1</v>
      </c>
      <c r="I105" s="112"/>
    </row>
    <row r="106" spans="2:9" x14ac:dyDescent="0.25">
      <c r="B106" s="20"/>
      <c r="C106" s="166">
        <v>8</v>
      </c>
      <c r="D106" s="181">
        <v>1976.707013</v>
      </c>
      <c r="E106" s="182">
        <v>42583</v>
      </c>
      <c r="F106" s="183">
        <v>1818.9975948333333</v>
      </c>
      <c r="G106" s="189">
        <f t="shared" si="8"/>
        <v>1818.9975948333333</v>
      </c>
      <c r="H106" s="20" t="b">
        <f t="shared" si="9"/>
        <v>1</v>
      </c>
      <c r="I106" s="112"/>
    </row>
    <row r="107" spans="2:9" x14ac:dyDescent="0.25">
      <c r="B107" s="20"/>
      <c r="C107" s="166">
        <v>9</v>
      </c>
      <c r="D107" s="181">
        <v>1727.5371050000001</v>
      </c>
      <c r="E107" s="182">
        <v>42614</v>
      </c>
      <c r="F107" s="183">
        <v>1784.1667698333333</v>
      </c>
      <c r="G107" s="189">
        <f t="shared" si="8"/>
        <v>1784.1667698333333</v>
      </c>
      <c r="H107" s="20" t="b">
        <f t="shared" si="9"/>
        <v>1</v>
      </c>
      <c r="I107" s="112"/>
    </row>
    <row r="108" spans="2:9" x14ac:dyDescent="0.25">
      <c r="B108" s="20"/>
      <c r="C108" s="166">
        <v>10</v>
      </c>
      <c r="D108" s="181">
        <v>1666.288436</v>
      </c>
      <c r="E108" s="182">
        <v>42644</v>
      </c>
      <c r="F108" s="183">
        <v>1742.6511489166667</v>
      </c>
      <c r="G108" s="189">
        <f t="shared" si="8"/>
        <v>1742.6511489166667</v>
      </c>
      <c r="H108" s="20" t="b">
        <f t="shared" si="9"/>
        <v>1</v>
      </c>
      <c r="I108" s="112"/>
    </row>
    <row r="109" spans="2:9" x14ac:dyDescent="0.25">
      <c r="B109" s="20"/>
      <c r="C109" s="166">
        <v>11</v>
      </c>
      <c r="D109" s="181">
        <v>1961.531403</v>
      </c>
      <c r="E109" s="182">
        <v>42675</v>
      </c>
      <c r="F109" s="183">
        <v>1731.1121519999999</v>
      </c>
      <c r="G109" s="189">
        <f t="shared" si="8"/>
        <v>1731.1121519999999</v>
      </c>
      <c r="H109" s="20" t="b">
        <f t="shared" si="9"/>
        <v>1</v>
      </c>
      <c r="I109" s="112"/>
    </row>
    <row r="110" spans="2:9" x14ac:dyDescent="0.25">
      <c r="B110" s="20"/>
      <c r="C110" s="166">
        <v>12</v>
      </c>
      <c r="D110" s="181">
        <v>2025.667072</v>
      </c>
      <c r="E110" s="182">
        <v>42705</v>
      </c>
      <c r="F110" s="183">
        <v>1727.7152449166667</v>
      </c>
      <c r="G110" s="189">
        <f t="shared" si="8"/>
        <v>1727.7152449166667</v>
      </c>
      <c r="H110" s="20" t="b">
        <f t="shared" si="9"/>
        <v>1</v>
      </c>
      <c r="I110" s="112"/>
    </row>
    <row r="111" spans="2:9" x14ac:dyDescent="0.25">
      <c r="B111" s="20">
        <v>2017</v>
      </c>
      <c r="C111" s="166">
        <v>1</v>
      </c>
      <c r="D111" s="184">
        <v>1470.8817939999999</v>
      </c>
      <c r="E111" s="182">
        <v>42736</v>
      </c>
      <c r="F111" s="183">
        <v>1717.1257360833333</v>
      </c>
      <c r="G111" s="189">
        <f t="shared" si="8"/>
        <v>1717.1257360833333</v>
      </c>
      <c r="H111" s="20" t="b">
        <f t="shared" si="9"/>
        <v>1</v>
      </c>
      <c r="I111" s="112"/>
    </row>
    <row r="112" spans="2:9" x14ac:dyDescent="0.25">
      <c r="B112" s="20"/>
      <c r="C112" s="166">
        <v>2</v>
      </c>
      <c r="D112" s="184">
        <v>1701.381885</v>
      </c>
      <c r="E112" s="182">
        <v>42767</v>
      </c>
      <c r="F112" s="183">
        <v>1727.7347851666666</v>
      </c>
      <c r="G112" s="189">
        <f t="shared" si="8"/>
        <v>1727.7347851666666</v>
      </c>
      <c r="H112" s="20" t="b">
        <f t="shared" si="9"/>
        <v>1</v>
      </c>
      <c r="I112" s="112"/>
    </row>
    <row r="113" spans="2:9" x14ac:dyDescent="0.25">
      <c r="B113" s="20"/>
      <c r="C113" s="166">
        <v>3</v>
      </c>
      <c r="D113" s="184">
        <v>1817.7167790000001</v>
      </c>
      <c r="E113" s="182">
        <v>42795</v>
      </c>
      <c r="F113" s="183">
        <v>1742.7191429166667</v>
      </c>
      <c r="G113" s="189">
        <f t="shared" si="8"/>
        <v>1742.7191429166667</v>
      </c>
      <c r="H113" s="20" t="b">
        <f t="shared" si="9"/>
        <v>1</v>
      </c>
      <c r="I113" s="112"/>
    </row>
    <row r="114" spans="2:9" x14ac:dyDescent="0.25">
      <c r="B114" s="20"/>
      <c r="C114" s="166">
        <v>4</v>
      </c>
      <c r="D114" s="184">
        <v>1710.8219610000001</v>
      </c>
      <c r="E114" s="182">
        <v>42826</v>
      </c>
      <c r="F114" s="183">
        <v>1751.1152205000001</v>
      </c>
      <c r="G114" s="189">
        <f t="shared" si="8"/>
        <v>1751.1152205000001</v>
      </c>
      <c r="H114" s="20" t="b">
        <f t="shared" si="9"/>
        <v>1</v>
      </c>
      <c r="I114" s="112"/>
    </row>
    <row r="115" spans="2:9" x14ac:dyDescent="0.25">
      <c r="B115" s="20"/>
      <c r="C115" s="166">
        <v>5</v>
      </c>
      <c r="D115" s="184">
        <v>1715.130625</v>
      </c>
      <c r="E115" s="182">
        <v>42856</v>
      </c>
      <c r="F115" s="183">
        <v>1756.0575100833339</v>
      </c>
      <c r="G115" s="189">
        <f t="shared" si="8"/>
        <v>1756.0575100833339</v>
      </c>
      <c r="H115" s="20" t="b">
        <f t="shared" si="9"/>
        <v>1</v>
      </c>
      <c r="I115" s="112"/>
    </row>
    <row r="116" spans="2:9" x14ac:dyDescent="0.25">
      <c r="B116" s="20"/>
      <c r="C116" s="166">
        <v>6</v>
      </c>
      <c r="D116" s="184">
        <v>1666.5046520000001</v>
      </c>
      <c r="E116" s="182">
        <v>42887</v>
      </c>
      <c r="F116" s="183">
        <v>1748.8237380833336</v>
      </c>
      <c r="G116" s="189">
        <f t="shared" si="8"/>
        <v>1748.8237380833336</v>
      </c>
      <c r="H116" s="20" t="b">
        <f t="shared" si="9"/>
        <v>1</v>
      </c>
      <c r="I116" s="112"/>
    </row>
    <row r="117" spans="2:9" x14ac:dyDescent="0.25">
      <c r="B117" s="20"/>
      <c r="C117" s="166">
        <v>7</v>
      </c>
      <c r="D117" s="184">
        <v>1839.4364290000001</v>
      </c>
      <c r="E117" s="182">
        <v>42917</v>
      </c>
      <c r="F117" s="183">
        <v>1773.3004295000001</v>
      </c>
      <c r="G117" s="189">
        <f t="shared" si="8"/>
        <v>1773.3004295000001</v>
      </c>
      <c r="H117" s="20" t="b">
        <f t="shared" si="9"/>
        <v>1</v>
      </c>
      <c r="I117" s="112"/>
    </row>
    <row r="118" spans="2:9" x14ac:dyDescent="0.25">
      <c r="B118" s="20"/>
      <c r="C118" s="166">
        <v>8</v>
      </c>
      <c r="D118" s="184">
        <v>1848.66039</v>
      </c>
      <c r="E118" s="182">
        <v>42948</v>
      </c>
      <c r="F118" s="183">
        <v>1762.6298775833336</v>
      </c>
      <c r="G118" s="189">
        <f t="shared" si="8"/>
        <v>1762.6298775833336</v>
      </c>
      <c r="H118" s="20" t="b">
        <f t="shared" si="9"/>
        <v>1</v>
      </c>
      <c r="I118" s="112"/>
    </row>
    <row r="119" spans="2:9" x14ac:dyDescent="0.25">
      <c r="B119" s="20"/>
      <c r="C119" s="166">
        <v>9</v>
      </c>
      <c r="D119" s="184">
        <v>1731.569041</v>
      </c>
      <c r="E119" s="182">
        <v>42979</v>
      </c>
      <c r="F119" s="183">
        <v>1762.9658722499998</v>
      </c>
      <c r="G119" s="189">
        <f t="shared" si="8"/>
        <v>1762.9658722499998</v>
      </c>
      <c r="H119" s="20" t="b">
        <f t="shared" si="9"/>
        <v>1</v>
      </c>
      <c r="I119" s="112"/>
    </row>
    <row r="120" spans="2:9" x14ac:dyDescent="0.25">
      <c r="B120" s="20"/>
      <c r="C120" s="166">
        <v>10</v>
      </c>
      <c r="D120" s="184">
        <v>1814.5995889999999</v>
      </c>
      <c r="E120" s="182">
        <v>43009</v>
      </c>
      <c r="F120" s="183">
        <v>1775.3251349999998</v>
      </c>
      <c r="G120" s="189">
        <f t="shared" si="8"/>
        <v>1775.3251349999998</v>
      </c>
      <c r="H120" s="20" t="b">
        <f t="shared" si="9"/>
        <v>1</v>
      </c>
      <c r="I120" s="112"/>
    </row>
    <row r="121" spans="2:9" x14ac:dyDescent="0.25">
      <c r="B121" s="20"/>
      <c r="C121" s="166">
        <v>11</v>
      </c>
      <c r="D121" s="184">
        <v>1810.3942070000001</v>
      </c>
      <c r="E121" s="182">
        <v>43040</v>
      </c>
      <c r="F121" s="183">
        <v>1762.7303686666667</v>
      </c>
      <c r="G121" s="189">
        <f t="shared" si="8"/>
        <v>1762.7303686666667</v>
      </c>
      <c r="H121" s="20" t="b">
        <f t="shared" si="9"/>
        <v>1</v>
      </c>
    </row>
    <row r="122" spans="2:9" x14ac:dyDescent="0.25">
      <c r="B122" s="20"/>
      <c r="C122" s="166">
        <v>12</v>
      </c>
      <c r="D122" s="184">
        <v>1706.6782169999999</v>
      </c>
      <c r="E122" s="182">
        <v>43070</v>
      </c>
      <c r="F122" s="183">
        <v>1736.1479640833334</v>
      </c>
      <c r="G122" s="189">
        <f t="shared" si="8"/>
        <v>1736.1479640833334</v>
      </c>
      <c r="H122" s="20" t="b">
        <f t="shared" si="9"/>
        <v>1</v>
      </c>
    </row>
    <row r="123" spans="2:9" x14ac:dyDescent="0.25">
      <c r="B123" s="20">
        <v>2018</v>
      </c>
      <c r="C123" s="166">
        <v>1</v>
      </c>
      <c r="D123" s="184">
        <v>1726.0189969999999</v>
      </c>
      <c r="E123" s="182">
        <v>43101</v>
      </c>
      <c r="F123" s="183">
        <v>1757.4093976666666</v>
      </c>
      <c r="G123" s="189">
        <f t="shared" si="8"/>
        <v>1757.4093976666666</v>
      </c>
      <c r="H123" s="20" t="b">
        <f t="shared" si="9"/>
        <v>1</v>
      </c>
    </row>
    <row r="124" spans="2:9" x14ac:dyDescent="0.25">
      <c r="B124" s="20"/>
      <c r="C124" s="166">
        <v>2</v>
      </c>
      <c r="D124" s="184">
        <v>1634.5321039999999</v>
      </c>
      <c r="E124" s="182">
        <v>43132</v>
      </c>
      <c r="F124" s="183">
        <v>1751.8385825833332</v>
      </c>
      <c r="G124" s="189">
        <f t="shared" si="8"/>
        <v>1751.8385825833332</v>
      </c>
      <c r="H124" s="20" t="b">
        <f t="shared" si="9"/>
        <v>1</v>
      </c>
    </row>
    <row r="125" spans="2:9" x14ac:dyDescent="0.25">
      <c r="B125" s="20"/>
      <c r="C125" s="166">
        <v>3</v>
      </c>
      <c r="D125" s="184">
        <v>1709.6700080000001</v>
      </c>
      <c r="E125" s="182">
        <v>43160</v>
      </c>
      <c r="F125" s="183">
        <v>1742.8346850000005</v>
      </c>
      <c r="G125" s="189">
        <f t="shared" si="8"/>
        <v>1742.8346850000005</v>
      </c>
      <c r="H125" s="20" t="b">
        <f t="shared" si="9"/>
        <v>1</v>
      </c>
    </row>
    <row r="126" spans="2:9" x14ac:dyDescent="0.25">
      <c r="B126" s="20"/>
      <c r="C126" s="166">
        <v>4</v>
      </c>
      <c r="D126" s="184">
        <v>1888.9638050000001</v>
      </c>
      <c r="E126" s="182">
        <v>43191</v>
      </c>
      <c r="F126" s="183">
        <v>1757.6798386666667</v>
      </c>
      <c r="G126" s="189">
        <f t="shared" si="8"/>
        <v>1757.6798386666667</v>
      </c>
      <c r="H126" s="20" t="b">
        <f t="shared" si="9"/>
        <v>1</v>
      </c>
    </row>
    <row r="127" spans="2:9" x14ac:dyDescent="0.25">
      <c r="B127" s="39"/>
      <c r="C127" s="166">
        <v>5</v>
      </c>
      <c r="D127" s="184">
        <v>2107.8895010000001</v>
      </c>
      <c r="E127" s="182">
        <v>43221</v>
      </c>
      <c r="F127" s="183">
        <v>1790.4097449999999</v>
      </c>
      <c r="G127" s="189">
        <f t="shared" si="8"/>
        <v>1790.4097449999999</v>
      </c>
      <c r="H127" s="20" t="b">
        <f t="shared" si="9"/>
        <v>1</v>
      </c>
    </row>
    <row r="128" spans="2:9" x14ac:dyDescent="0.25">
      <c r="B128" s="39"/>
      <c r="C128" s="166">
        <v>6</v>
      </c>
      <c r="D128" s="184">
        <v>1944.920484</v>
      </c>
      <c r="E128" s="182">
        <v>43252</v>
      </c>
      <c r="F128" s="183">
        <v>1813.6110643333332</v>
      </c>
      <c r="G128" s="189">
        <f t="shared" si="8"/>
        <v>1813.6110643333332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2005.556053</v>
      </c>
      <c r="E129" s="182">
        <v>43282</v>
      </c>
      <c r="F129" s="183">
        <v>1827.4543663333332</v>
      </c>
      <c r="G129" s="189">
        <f t="shared" si="8"/>
        <v>1827.4543663333332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2008.87824</v>
      </c>
      <c r="E130" s="182">
        <v>43313</v>
      </c>
      <c r="F130" s="183">
        <v>1840.8058538333335</v>
      </c>
      <c r="G130" s="189">
        <f t="shared" si="8"/>
        <v>1840.8058538333335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1898.6991069999999</v>
      </c>
      <c r="E131" s="182">
        <v>43344</v>
      </c>
      <c r="F131" s="183">
        <v>1854.7333593333333</v>
      </c>
      <c r="G131" s="189">
        <f t="shared" ref="G131:G135" si="10">+AVERAGE(D120:D131)</f>
        <v>1854.7333593333333</v>
      </c>
      <c r="H131" s="20" t="b">
        <f t="shared" ref="H131:H135" si="11">+F131=G131</f>
        <v>1</v>
      </c>
    </row>
    <row r="132" spans="2:8" x14ac:dyDescent="0.25">
      <c r="B132" s="39"/>
      <c r="C132" s="166">
        <v>10</v>
      </c>
      <c r="D132" s="184">
        <v>2519.4614889999998</v>
      </c>
      <c r="E132" s="182">
        <v>43374</v>
      </c>
      <c r="F132" s="183">
        <v>1913.4718510000002</v>
      </c>
      <c r="G132" s="189">
        <f t="shared" si="10"/>
        <v>1913.4718510000002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2114.5657679999999</v>
      </c>
      <c r="E133" s="182">
        <v>43405</v>
      </c>
      <c r="F133" s="183">
        <v>1938.8194810833336</v>
      </c>
      <c r="G133" s="189">
        <f t="shared" si="10"/>
        <v>1938.8194810833336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2050.6131610000002</v>
      </c>
      <c r="E134" s="182">
        <v>43435</v>
      </c>
      <c r="F134" s="183">
        <v>1967.4807264166668</v>
      </c>
      <c r="G134" s="189">
        <f t="shared" si="10"/>
        <v>1967.4807264166668</v>
      </c>
      <c r="H134" s="20" t="b">
        <f t="shared" si="11"/>
        <v>1</v>
      </c>
    </row>
    <row r="135" spans="2:8" x14ac:dyDescent="0.25">
      <c r="B135" s="39"/>
      <c r="C135" s="39">
        <v>13</v>
      </c>
      <c r="D135" s="184"/>
      <c r="E135" s="39"/>
      <c r="F135" s="185"/>
      <c r="G135" s="189">
        <f t="shared" si="10"/>
        <v>1989.431792727273</v>
      </c>
      <c r="H135" s="20" t="b">
        <f t="shared" si="11"/>
        <v>0</v>
      </c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ignoredErrors>
    <ignoredError sqref="G66:H135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topLeftCell="A49"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2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4" width="11.42578125" style="38"/>
    <col min="15" max="17" width="12.8554687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7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7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  <c r="L10" s="39"/>
      <c r="N10" s="39"/>
      <c r="O10" s="39"/>
    </row>
    <row r="11" spans="1:17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L11" s="39"/>
      <c r="N11" s="163"/>
      <c r="O11" s="39"/>
    </row>
    <row r="12" spans="1:17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7" x14ac:dyDescent="0.25">
      <c r="A13" s="57"/>
      <c r="B13" s="66" t="s">
        <v>107</v>
      </c>
      <c r="C13" s="119">
        <v>689.06981800000005</v>
      </c>
      <c r="D13" s="119">
        <v>500.200065</v>
      </c>
      <c r="E13" s="119">
        <v>366.72133500000001</v>
      </c>
      <c r="F13" s="119">
        <v>335.91110600000002</v>
      </c>
      <c r="G13" s="119">
        <v>386.62015000000002</v>
      </c>
      <c r="H13" s="158">
        <v>15.095971253775687</v>
      </c>
      <c r="I13" s="158">
        <v>115.09597125377569</v>
      </c>
      <c r="J13" s="158">
        <v>-8.4015370962804763</v>
      </c>
      <c r="K13" s="59"/>
      <c r="L13" s="39">
        <f>+((G13-F13)/F13)*100</f>
        <v>15.095971253775694</v>
      </c>
      <c r="M13" s="39">
        <f>+G13/F13*100</f>
        <v>115.09597125377569</v>
      </c>
      <c r="N13" s="39">
        <f>+((F13-E13)/E13)*100</f>
        <v>-8.4015370962804745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788.62821899999994</v>
      </c>
      <c r="D14" s="119">
        <v>306.58472999999998</v>
      </c>
      <c r="E14" s="119">
        <v>404.674689</v>
      </c>
      <c r="F14" s="119">
        <v>504.96620899999999</v>
      </c>
      <c r="G14" s="119">
        <v>352.91173500000002</v>
      </c>
      <c r="H14" s="158">
        <v>-30.11181169946363</v>
      </c>
      <c r="I14" s="158">
        <v>69.88818830053637</v>
      </c>
      <c r="J14" s="158">
        <v>24.783245091960772</v>
      </c>
      <c r="K14" s="59"/>
      <c r="L14" s="39">
        <f t="shared" ref="L14:L28" si="1">+((G14-F14)/F14)*100</f>
        <v>-30.11181169946363</v>
      </c>
      <c r="M14" s="39">
        <f t="shared" ref="M14:M28" si="2">+G14/F14*100</f>
        <v>69.88818830053637</v>
      </c>
      <c r="N14" s="39">
        <f t="shared" ref="N14:N28" si="3">+((F14-E14)/E14)*100</f>
        <v>24.783245091960765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</row>
    <row r="15" spans="1:17" x14ac:dyDescent="0.25">
      <c r="A15" s="57"/>
      <c r="B15" s="66" t="s">
        <v>8</v>
      </c>
      <c r="C15" s="119">
        <v>661.15986699999996</v>
      </c>
      <c r="D15" s="119">
        <v>528.57275900000002</v>
      </c>
      <c r="E15" s="119">
        <v>441.00694199999998</v>
      </c>
      <c r="F15" s="119">
        <v>403.55835500000001</v>
      </c>
      <c r="G15" s="119">
        <v>413.57615600000003</v>
      </c>
      <c r="H15" s="158">
        <v>2.4823673889740272</v>
      </c>
      <c r="I15" s="158">
        <v>102.48236738897403</v>
      </c>
      <c r="J15" s="158">
        <v>-8.4916094132595266</v>
      </c>
      <c r="K15" s="59"/>
      <c r="L15" s="39">
        <f t="shared" si="1"/>
        <v>2.4823673889740232</v>
      </c>
      <c r="M15" s="39">
        <f t="shared" si="2"/>
        <v>102.48236738897403</v>
      </c>
      <c r="N15" s="39">
        <f t="shared" si="3"/>
        <v>-8.4916094132595248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586.03427499999998</v>
      </c>
      <c r="D16" s="119">
        <v>510.66345799999999</v>
      </c>
      <c r="E16" s="119">
        <v>316.28493900000001</v>
      </c>
      <c r="F16" s="119">
        <v>447.28886599999998</v>
      </c>
      <c r="G16" s="119">
        <v>325.79481199999998</v>
      </c>
      <c r="H16" s="158">
        <v>-27.162324670965543</v>
      </c>
      <c r="I16" s="158">
        <v>72.837675329034454</v>
      </c>
      <c r="J16" s="158">
        <v>41.419590643233242</v>
      </c>
      <c r="K16" s="59"/>
      <c r="L16" s="39">
        <f t="shared" si="1"/>
        <v>-27.162324670965543</v>
      </c>
      <c r="M16" s="39">
        <f t="shared" si="2"/>
        <v>72.837675329034454</v>
      </c>
      <c r="N16" s="39">
        <f t="shared" si="3"/>
        <v>41.419590643233242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241" x14ac:dyDescent="0.25">
      <c r="A17" s="57"/>
      <c r="B17" s="66" t="s">
        <v>10</v>
      </c>
      <c r="C17" s="119">
        <v>708.68512299999998</v>
      </c>
      <c r="D17" s="119">
        <v>444.62099799999999</v>
      </c>
      <c r="E17" s="119">
        <v>401.29723999999999</v>
      </c>
      <c r="F17" s="119">
        <v>381.21972599999998</v>
      </c>
      <c r="G17" s="119">
        <v>421.96254599999997</v>
      </c>
      <c r="H17" s="158">
        <v>10.687489975269537</v>
      </c>
      <c r="I17" s="158">
        <v>110.68748997526954</v>
      </c>
      <c r="J17" s="158">
        <v>-5.0031527752346427</v>
      </c>
      <c r="K17" s="59"/>
      <c r="L17" s="39">
        <f t="shared" si="1"/>
        <v>10.687489975269537</v>
      </c>
      <c r="M17" s="39">
        <f t="shared" si="2"/>
        <v>110.68748997526954</v>
      </c>
      <c r="N17" s="39">
        <f t="shared" si="3"/>
        <v>-5.0031527752346383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241" x14ac:dyDescent="0.25">
      <c r="A18" s="57"/>
      <c r="B18" s="66" t="s">
        <v>11</v>
      </c>
      <c r="C18" s="119">
        <v>667.51537800000006</v>
      </c>
      <c r="D18" s="119">
        <v>447.13930199999999</v>
      </c>
      <c r="E18" s="119">
        <v>445.11069099999997</v>
      </c>
      <c r="F18" s="119">
        <v>317.05451299999999</v>
      </c>
      <c r="G18" s="119">
        <v>457.27353299999999</v>
      </c>
      <c r="H18" s="158">
        <v>44.225524082036969</v>
      </c>
      <c r="I18" s="158">
        <v>144.22552408203697</v>
      </c>
      <c r="J18" s="158">
        <v>-28.769512974919763</v>
      </c>
      <c r="K18" s="59"/>
      <c r="L18" s="39">
        <f t="shared" si="1"/>
        <v>44.225524082036962</v>
      </c>
      <c r="M18" s="39">
        <f t="shared" si="2"/>
        <v>144.22552408203697</v>
      </c>
      <c r="N18" s="39">
        <f t="shared" si="3"/>
        <v>-28.76951297491976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241" x14ac:dyDescent="0.25">
      <c r="A19" s="57"/>
      <c r="B19" s="66" t="s">
        <v>12</v>
      </c>
      <c r="C19" s="119">
        <v>705.20082600000001</v>
      </c>
      <c r="D19" s="119">
        <v>601.61919899999998</v>
      </c>
      <c r="E19" s="119">
        <v>370.01770800000003</v>
      </c>
      <c r="F19" s="119">
        <v>461.73427099999998</v>
      </c>
      <c r="G19" s="119">
        <v>471.97085199999998</v>
      </c>
      <c r="H19" s="158">
        <v>2.2169853188133803</v>
      </c>
      <c r="I19" s="158">
        <v>102.21698531881339</v>
      </c>
      <c r="J19" s="158">
        <v>24.78707397430826</v>
      </c>
      <c r="K19" s="59"/>
      <c r="L19" s="39">
        <f t="shared" si="1"/>
        <v>2.2169853188133835</v>
      </c>
      <c r="M19" s="39">
        <f t="shared" si="2"/>
        <v>102.21698531881339</v>
      </c>
      <c r="N19" s="39">
        <f t="shared" si="3"/>
        <v>24.787073974308264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241" x14ac:dyDescent="0.25">
      <c r="A20" s="57"/>
      <c r="B20" s="66" t="s">
        <v>13</v>
      </c>
      <c r="C20" s="119">
        <v>399.90384899999998</v>
      </c>
      <c r="D20" s="119">
        <v>510.36659500000002</v>
      </c>
      <c r="E20" s="119">
        <v>551.46099100000004</v>
      </c>
      <c r="F20" s="119">
        <v>430.825896</v>
      </c>
      <c r="G20" s="119">
        <v>384.67863599999998</v>
      </c>
      <c r="H20" s="158">
        <v>-10.711347769122959</v>
      </c>
      <c r="I20" s="158">
        <v>89.288652230877048</v>
      </c>
      <c r="J20" s="158">
        <v>-21.875544593144213</v>
      </c>
      <c r="K20" s="59"/>
      <c r="L20" s="39">
        <f t="shared" si="1"/>
        <v>-10.711347769122963</v>
      </c>
      <c r="M20" s="39">
        <f t="shared" si="2"/>
        <v>89.288652230877048</v>
      </c>
      <c r="N20" s="39">
        <f t="shared" si="3"/>
        <v>-21.87554459314422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241" x14ac:dyDescent="0.25">
      <c r="A21" s="57"/>
      <c r="B21" s="66" t="s">
        <v>14</v>
      </c>
      <c r="C21" s="119">
        <v>710.53621699999997</v>
      </c>
      <c r="D21" s="119">
        <v>537.54773499999999</v>
      </c>
      <c r="E21" s="119">
        <v>381.69193000000001</v>
      </c>
      <c r="F21" s="119">
        <v>332.44626299999999</v>
      </c>
      <c r="G21" s="119">
        <v>380.98599999999999</v>
      </c>
      <c r="H21" s="158">
        <v>14.600776847956332</v>
      </c>
      <c r="I21" s="158">
        <v>114.60077684795633</v>
      </c>
      <c r="J21" s="158">
        <v>-12.901940840090598</v>
      </c>
      <c r="K21" s="59"/>
      <c r="L21" s="39">
        <f t="shared" si="1"/>
        <v>14.600776847956329</v>
      </c>
      <c r="M21" s="39">
        <f t="shared" si="2"/>
        <v>114.60077684795633</v>
      </c>
      <c r="N21" s="39">
        <f t="shared" si="3"/>
        <v>-12.901940840090601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241" x14ac:dyDescent="0.25">
      <c r="A22" s="57"/>
      <c r="B22" s="66" t="s">
        <v>15</v>
      </c>
      <c r="C22" s="119">
        <v>635.82900299999994</v>
      </c>
      <c r="D22" s="119">
        <v>376.90639800000002</v>
      </c>
      <c r="E22" s="119">
        <v>350.00648100000001</v>
      </c>
      <c r="F22" s="119">
        <v>371.47362299999998</v>
      </c>
      <c r="G22" s="119">
        <v>511.76337799999999</v>
      </c>
      <c r="H22" s="158">
        <v>37.765737945813726</v>
      </c>
      <c r="I22" s="158">
        <v>137.76573794581373</v>
      </c>
      <c r="J22" s="158">
        <v>6.1333555706358345</v>
      </c>
      <c r="K22" s="59"/>
      <c r="L22" s="39">
        <f t="shared" si="1"/>
        <v>37.765737945813726</v>
      </c>
      <c r="M22" s="39">
        <f t="shared" si="2"/>
        <v>137.76573794581373</v>
      </c>
      <c r="N22" s="39">
        <f t="shared" si="3"/>
        <v>6.133355570635838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241" x14ac:dyDescent="0.25">
      <c r="A23" s="57"/>
      <c r="B23" s="66" t="s">
        <v>16</v>
      </c>
      <c r="C23" s="119">
        <v>595.89439100000004</v>
      </c>
      <c r="D23" s="119">
        <v>479.09803099999999</v>
      </c>
      <c r="E23" s="119">
        <v>493.77918599999998</v>
      </c>
      <c r="F23" s="119">
        <v>387.86864600000001</v>
      </c>
      <c r="G23" s="119">
        <v>392.99881399999998</v>
      </c>
      <c r="H23" s="158">
        <v>1.3226560210283012</v>
      </c>
      <c r="I23" s="158">
        <v>101.32265602102831</v>
      </c>
      <c r="J23" s="158">
        <v>-21.448968081858354</v>
      </c>
      <c r="K23" s="59"/>
      <c r="L23" s="39">
        <f t="shared" si="1"/>
        <v>1.3226560210283069</v>
      </c>
      <c r="M23" s="39">
        <f t="shared" si="2"/>
        <v>101.32265602102831</v>
      </c>
      <c r="N23" s="39">
        <f t="shared" si="3"/>
        <v>-21.44896808185835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241" x14ac:dyDescent="0.25">
      <c r="A24" s="57"/>
      <c r="B24" s="66" t="s">
        <v>17</v>
      </c>
      <c r="C24" s="119">
        <v>585.72260400000005</v>
      </c>
      <c r="D24" s="119">
        <v>587.23189000000002</v>
      </c>
      <c r="E24" s="119">
        <v>587.22634200000005</v>
      </c>
      <c r="F24" s="119">
        <v>420.76971300000002</v>
      </c>
      <c r="G24" s="116">
        <v>496.94316400000002</v>
      </c>
      <c r="H24" s="29">
        <v>18.103358831817818</v>
      </c>
      <c r="I24" s="29">
        <v>118.10335883181781</v>
      </c>
      <c r="J24" s="29">
        <v>-28.346246939991669</v>
      </c>
      <c r="K24" s="59"/>
      <c r="L24" s="39">
        <f t="shared" si="1"/>
        <v>18.103358831817822</v>
      </c>
      <c r="M24" s="39">
        <f t="shared" si="2"/>
        <v>118.10335883181781</v>
      </c>
      <c r="N24" s="39">
        <f t="shared" si="3"/>
        <v>-28.346246939991669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241" x14ac:dyDescent="0.25">
      <c r="A25" s="57"/>
      <c r="B25" s="67" t="s">
        <v>22</v>
      </c>
      <c r="C25" s="120">
        <v>7734.1795700000002</v>
      </c>
      <c r="D25" s="120">
        <v>5830.55116</v>
      </c>
      <c r="E25" s="120">
        <v>5109.2784739999997</v>
      </c>
      <c r="F25" s="120">
        <v>4795.1171869999989</v>
      </c>
      <c r="G25" s="121">
        <v>4997.4797759999992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241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241" ht="18.75" customHeight="1" x14ac:dyDescent="0.25">
      <c r="A28" s="57"/>
      <c r="B28" s="67" t="s">
        <v>19</v>
      </c>
      <c r="C28" s="120">
        <v>7734.1795700000002</v>
      </c>
      <c r="D28" s="120">
        <v>5830.55116</v>
      </c>
      <c r="E28" s="120">
        <v>5109.2784739999997</v>
      </c>
      <c r="F28" s="120">
        <v>4795.1171869999989</v>
      </c>
      <c r="G28" s="116">
        <v>4997.4797759999992</v>
      </c>
      <c r="H28" s="65">
        <v>4.2201802606331329</v>
      </c>
      <c r="I28" s="29">
        <v>104.22018026063313</v>
      </c>
      <c r="J28" s="29">
        <v>-6.1488386001800173</v>
      </c>
      <c r="K28" s="59"/>
      <c r="L28" s="39">
        <f t="shared" si="1"/>
        <v>4.2201802606331249</v>
      </c>
      <c r="M28" s="39">
        <f t="shared" si="2"/>
        <v>104.22018026063313</v>
      </c>
      <c r="N28" s="39">
        <f t="shared" si="3"/>
        <v>-6.1488386001800226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241" ht="18.75" customHeight="1" x14ac:dyDescent="0.25">
      <c r="A29" s="57"/>
      <c r="B29" s="67" t="s">
        <v>18</v>
      </c>
      <c r="C29" s="68"/>
      <c r="D29" s="68">
        <v>-24.613191260569611</v>
      </c>
      <c r="E29" s="68">
        <v>-12.370574688517099</v>
      </c>
      <c r="F29" s="68">
        <v>-6.1488386001800173</v>
      </c>
      <c r="G29" s="29">
        <v>4.2201802606331329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AS32" s="112"/>
      <c r="AT32" s="112"/>
      <c r="AU32" s="112"/>
      <c r="AV32" s="112"/>
      <c r="AW32" s="112"/>
      <c r="AX32" s="112"/>
      <c r="AY32" s="112"/>
      <c r="AZ32" s="112"/>
      <c r="BA32" s="112"/>
      <c r="BB32" s="112"/>
      <c r="BC32" s="112"/>
      <c r="BD32" s="112"/>
      <c r="BE32" s="112"/>
      <c r="BF32" s="112"/>
      <c r="BG32" s="112"/>
      <c r="BH32" s="112"/>
      <c r="BI32" s="112"/>
      <c r="BJ32" s="112"/>
      <c r="BK32" s="112"/>
      <c r="BL32" s="112"/>
      <c r="BM32" s="112"/>
      <c r="BN32" s="112"/>
      <c r="BO32" s="112"/>
      <c r="BP32" s="112"/>
      <c r="BQ32" s="112"/>
      <c r="BR32" s="112"/>
      <c r="BS32" s="112"/>
      <c r="BT32" s="112"/>
      <c r="BU32" s="112"/>
      <c r="BV32" s="112"/>
      <c r="BW32" s="112"/>
      <c r="BX32" s="112"/>
      <c r="BY32" s="112"/>
      <c r="BZ32" s="112"/>
      <c r="CA32" s="112"/>
      <c r="CB32" s="112"/>
      <c r="CC32" s="112"/>
      <c r="CD32" s="112"/>
      <c r="CE32" s="112"/>
      <c r="CF32" s="112"/>
      <c r="CG32" s="112"/>
      <c r="CH32" s="112"/>
      <c r="CI32" s="112"/>
      <c r="CJ32" s="112"/>
      <c r="CK32" s="112"/>
      <c r="CL32" s="112"/>
      <c r="CM32" s="112"/>
      <c r="CN32" s="112"/>
      <c r="CO32" s="112"/>
      <c r="CP32" s="112"/>
      <c r="CQ32" s="112"/>
      <c r="CR32" s="112"/>
      <c r="CS32" s="112"/>
      <c r="CT32" s="112"/>
      <c r="CU32" s="112"/>
      <c r="CV32" s="112"/>
      <c r="CW32" s="112"/>
      <c r="CX32" s="112"/>
      <c r="CY32" s="112"/>
      <c r="CZ32" s="112"/>
      <c r="DA32" s="112"/>
      <c r="DB32" s="112"/>
      <c r="DC32" s="112"/>
      <c r="DD32" s="112"/>
      <c r="DE32" s="112"/>
      <c r="DF32" s="112"/>
      <c r="DG32" s="112"/>
      <c r="DH32" s="112"/>
      <c r="DI32" s="112"/>
      <c r="DJ32" s="112"/>
      <c r="DK32" s="112"/>
      <c r="DL32" s="112"/>
      <c r="DM32" s="112"/>
      <c r="DN32" s="112"/>
      <c r="DO32" s="112"/>
      <c r="DP32" s="112"/>
      <c r="DQ32" s="112"/>
      <c r="DR32" s="112"/>
      <c r="DS32" s="112"/>
      <c r="DT32" s="112"/>
      <c r="DU32" s="112"/>
      <c r="DV32" s="112"/>
      <c r="DW32" s="112"/>
      <c r="DX32" s="112"/>
      <c r="DY32" s="112"/>
      <c r="DZ32" s="112"/>
      <c r="EA32" s="112"/>
      <c r="EB32" s="112"/>
      <c r="EC32" s="112"/>
      <c r="ED32" s="112"/>
      <c r="EE32" s="112"/>
      <c r="EF32" s="112"/>
      <c r="EG32" s="112"/>
      <c r="EH32" s="112"/>
      <c r="EI32" s="112"/>
      <c r="EJ32" s="112"/>
      <c r="EK32" s="112"/>
      <c r="EL32" s="112"/>
      <c r="EM32" s="112"/>
      <c r="EN32" s="112"/>
      <c r="EO32" s="112"/>
      <c r="EP32" s="112"/>
      <c r="EQ32" s="112"/>
      <c r="ER32" s="112"/>
      <c r="ES32" s="112"/>
      <c r="ET32" s="112"/>
      <c r="EU32" s="112"/>
      <c r="EV32" s="112"/>
      <c r="EW32" s="112"/>
      <c r="EX32" s="112"/>
      <c r="EY32" s="112"/>
      <c r="EZ32" s="112"/>
      <c r="FA32" s="112"/>
      <c r="FB32" s="112"/>
      <c r="FC32" s="112"/>
      <c r="FD32" s="112"/>
      <c r="FE32" s="112"/>
      <c r="FF32" s="112"/>
      <c r="FG32" s="112"/>
      <c r="FH32" s="112"/>
      <c r="FI32" s="112"/>
      <c r="FJ32" s="112"/>
      <c r="FK32" s="112"/>
      <c r="FL32" s="112"/>
      <c r="FM32" s="112"/>
      <c r="FN32" s="112"/>
      <c r="FO32" s="112"/>
      <c r="FP32" s="112"/>
      <c r="FQ32" s="112"/>
      <c r="FR32" s="112"/>
      <c r="FS32" s="112"/>
      <c r="FT32" s="112"/>
      <c r="FU32" s="112"/>
      <c r="FV32" s="112"/>
      <c r="FW32" s="112"/>
      <c r="FX32" s="112"/>
      <c r="FY32" s="112"/>
      <c r="FZ32" s="112"/>
      <c r="GA32" s="112"/>
      <c r="GB32" s="112"/>
      <c r="GC32" s="112"/>
      <c r="GD32" s="112"/>
      <c r="GE32" s="112"/>
      <c r="GF32" s="112"/>
      <c r="GG32" s="112"/>
      <c r="GH32" s="112"/>
      <c r="GI32" s="112"/>
      <c r="GJ32" s="112"/>
      <c r="GK32" s="112"/>
      <c r="GL32" s="112"/>
      <c r="GM32" s="112"/>
      <c r="GN32" s="112"/>
      <c r="GO32" s="112"/>
      <c r="GP32" s="112"/>
      <c r="GQ32" s="112"/>
      <c r="GR32" s="112"/>
      <c r="GS32" s="112"/>
      <c r="GT32" s="112"/>
      <c r="GU32" s="112"/>
      <c r="GV32" s="112"/>
      <c r="GW32" s="112"/>
      <c r="GX32" s="112"/>
      <c r="GY32" s="112"/>
      <c r="GZ32" s="112"/>
      <c r="HA32" s="112"/>
      <c r="HB32" s="112"/>
      <c r="HC32" s="112"/>
      <c r="HD32" s="112"/>
      <c r="HE32" s="112"/>
      <c r="HF32" s="112"/>
      <c r="HG32" s="112"/>
      <c r="HH32" s="112"/>
      <c r="HI32" s="112"/>
      <c r="HJ32" s="112"/>
      <c r="HK32" s="112"/>
      <c r="HL32" s="112"/>
      <c r="HM32" s="112"/>
      <c r="HN32" s="112"/>
      <c r="HO32" s="112"/>
      <c r="HP32" s="112"/>
      <c r="HQ32" s="112"/>
      <c r="HR32" s="112"/>
      <c r="HS32" s="112"/>
      <c r="HT32" s="112"/>
      <c r="HU32" s="112"/>
      <c r="HV32" s="112"/>
      <c r="HW32" s="112"/>
      <c r="HX32" s="112"/>
      <c r="HY32" s="112"/>
      <c r="HZ32" s="112"/>
      <c r="IA32" s="112"/>
      <c r="IB32" s="112"/>
      <c r="IC32" s="112"/>
      <c r="ID32" s="112"/>
      <c r="IE32" s="112"/>
      <c r="IF32" s="112"/>
      <c r="IG32" s="112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2"/>
      <c r="AX33" s="112"/>
      <c r="AY33" s="112"/>
      <c r="AZ33" s="112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2"/>
      <c r="CF33" s="112"/>
      <c r="CG33" s="112"/>
      <c r="CH33" s="112"/>
      <c r="CI33" s="112"/>
      <c r="CJ33" s="112"/>
      <c r="CK33" s="112"/>
      <c r="CL33" s="112"/>
      <c r="CM33" s="112"/>
      <c r="CN33" s="112"/>
      <c r="CO33" s="112"/>
      <c r="CP33" s="112"/>
      <c r="CQ33" s="112"/>
      <c r="CR33" s="112"/>
      <c r="CS33" s="112"/>
      <c r="CT33" s="112"/>
      <c r="CU33" s="112"/>
      <c r="CV33" s="112"/>
      <c r="CW33" s="112"/>
      <c r="CX33" s="112"/>
      <c r="CY33" s="112"/>
      <c r="CZ33" s="112"/>
      <c r="DA33" s="112"/>
      <c r="DB33" s="112"/>
      <c r="DC33" s="112"/>
      <c r="DD33" s="112"/>
      <c r="DE33" s="112"/>
      <c r="DF33" s="112"/>
      <c r="DG33" s="112"/>
      <c r="DH33" s="112"/>
      <c r="DI33" s="112"/>
      <c r="DJ33" s="112"/>
      <c r="DK33" s="112"/>
      <c r="DL33" s="112"/>
      <c r="DM33" s="112"/>
      <c r="DN33" s="112"/>
      <c r="DO33" s="112"/>
      <c r="DP33" s="112"/>
      <c r="DQ33" s="112"/>
      <c r="DR33" s="112"/>
      <c r="DS33" s="112"/>
      <c r="DT33" s="112"/>
      <c r="DU33" s="112"/>
      <c r="DV33" s="112"/>
      <c r="DW33" s="112"/>
      <c r="DX33" s="112"/>
      <c r="DY33" s="112"/>
      <c r="DZ33" s="112"/>
      <c r="EA33" s="112"/>
      <c r="EB33" s="112"/>
      <c r="EC33" s="112"/>
      <c r="ED33" s="112"/>
      <c r="EE33" s="112"/>
      <c r="EF33" s="112"/>
      <c r="EG33" s="112"/>
      <c r="EH33" s="112"/>
      <c r="EI33" s="112"/>
      <c r="EJ33" s="112"/>
      <c r="EK33" s="112"/>
      <c r="EL33" s="112"/>
      <c r="EM33" s="112"/>
      <c r="EN33" s="112"/>
      <c r="EO33" s="112"/>
      <c r="EP33" s="112"/>
      <c r="EQ33" s="112"/>
      <c r="ER33" s="112"/>
      <c r="ES33" s="112"/>
      <c r="ET33" s="112"/>
      <c r="EU33" s="112"/>
      <c r="EV33" s="112"/>
      <c r="EW33" s="112"/>
      <c r="EX33" s="112"/>
      <c r="EY33" s="112"/>
      <c r="EZ33" s="112"/>
      <c r="FA33" s="112"/>
      <c r="FB33" s="112"/>
      <c r="FC33" s="112"/>
      <c r="FD33" s="112"/>
      <c r="FE33" s="112"/>
      <c r="FF33" s="112"/>
      <c r="FG33" s="112"/>
      <c r="FH33" s="112"/>
      <c r="FI33" s="112"/>
      <c r="FJ33" s="112"/>
      <c r="FK33" s="112"/>
      <c r="FL33" s="112"/>
      <c r="FM33" s="112"/>
      <c r="FN33" s="112"/>
      <c r="FO33" s="112"/>
      <c r="FP33" s="112"/>
      <c r="FQ33" s="112"/>
      <c r="FR33" s="112"/>
      <c r="FS33" s="112"/>
      <c r="FT33" s="112"/>
      <c r="FU33" s="112"/>
      <c r="FV33" s="112"/>
      <c r="FW33" s="112"/>
      <c r="FX33" s="112"/>
      <c r="FY33" s="112"/>
      <c r="FZ33" s="112"/>
      <c r="GA33" s="112"/>
      <c r="GB33" s="112"/>
      <c r="GC33" s="112"/>
      <c r="GD33" s="112"/>
      <c r="GE33" s="112"/>
      <c r="GF33" s="112"/>
      <c r="GG33" s="112"/>
      <c r="GH33" s="112"/>
      <c r="GI33" s="112"/>
      <c r="GJ33" s="112"/>
      <c r="GK33" s="112"/>
      <c r="GL33" s="112"/>
      <c r="GM33" s="112"/>
      <c r="GN33" s="112"/>
      <c r="GO33" s="112"/>
      <c r="GP33" s="112"/>
      <c r="GQ33" s="112"/>
      <c r="GR33" s="112"/>
      <c r="GS33" s="112"/>
      <c r="GT33" s="112"/>
      <c r="GU33" s="112"/>
      <c r="GV33" s="112"/>
      <c r="GW33" s="112"/>
      <c r="GX33" s="112"/>
      <c r="GY33" s="112"/>
      <c r="GZ33" s="112"/>
      <c r="HA33" s="112"/>
      <c r="HB33" s="112"/>
      <c r="HC33" s="112"/>
      <c r="HD33" s="112"/>
      <c r="HE33" s="112"/>
      <c r="HF33" s="112"/>
      <c r="HG33" s="112"/>
      <c r="HH33" s="112"/>
      <c r="HI33" s="112"/>
      <c r="HJ33" s="112"/>
      <c r="HK33" s="112"/>
      <c r="HL33" s="112"/>
      <c r="HM33" s="112"/>
      <c r="HN33" s="112"/>
      <c r="HO33" s="112"/>
      <c r="HP33" s="112"/>
      <c r="HQ33" s="112"/>
      <c r="HR33" s="112"/>
      <c r="HS33" s="112"/>
      <c r="HT33" s="112"/>
      <c r="HU33" s="112"/>
      <c r="HV33" s="112"/>
      <c r="HW33" s="112"/>
      <c r="HX33" s="112"/>
      <c r="HY33" s="112"/>
      <c r="HZ33" s="112"/>
      <c r="IA33" s="112"/>
      <c r="IB33" s="112"/>
      <c r="IC33" s="112"/>
      <c r="ID33" s="112"/>
      <c r="IE33" s="112"/>
      <c r="IF33" s="112"/>
      <c r="IG33" s="112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2"/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2"/>
      <c r="CN34" s="112"/>
      <c r="CO34" s="112"/>
      <c r="CP34" s="112"/>
      <c r="CQ34" s="112"/>
      <c r="CR34" s="112"/>
      <c r="CS34" s="112"/>
      <c r="CT34" s="112"/>
      <c r="CU34" s="112"/>
      <c r="CV34" s="112"/>
      <c r="CW34" s="112"/>
      <c r="CX34" s="112"/>
      <c r="CY34" s="112"/>
      <c r="CZ34" s="112"/>
      <c r="DA34" s="112"/>
      <c r="DB34" s="112"/>
      <c r="DC34" s="112"/>
      <c r="DD34" s="112"/>
      <c r="DE34" s="112"/>
      <c r="DF34" s="112"/>
      <c r="DG34" s="112"/>
      <c r="DH34" s="112"/>
      <c r="DI34" s="112"/>
      <c r="DJ34" s="112"/>
      <c r="DK34" s="112"/>
      <c r="DL34" s="112"/>
      <c r="DM34" s="112"/>
      <c r="DN34" s="112"/>
      <c r="DO34" s="112"/>
      <c r="DP34" s="112"/>
      <c r="DQ34" s="112"/>
      <c r="DR34" s="112"/>
      <c r="DS34" s="112"/>
      <c r="DT34" s="112"/>
      <c r="DU34" s="112"/>
      <c r="DV34" s="112"/>
      <c r="DW34" s="112"/>
      <c r="DX34" s="112"/>
      <c r="DY34" s="112"/>
      <c r="DZ34" s="112"/>
      <c r="EA34" s="112"/>
      <c r="EB34" s="112"/>
      <c r="EC34" s="112"/>
      <c r="ED34" s="112"/>
      <c r="EE34" s="112"/>
      <c r="EF34" s="112"/>
      <c r="EG34" s="112"/>
      <c r="EH34" s="112"/>
      <c r="EI34" s="112"/>
      <c r="EJ34" s="112"/>
      <c r="EK34" s="112"/>
      <c r="EL34" s="112"/>
      <c r="EM34" s="112"/>
      <c r="EN34" s="112"/>
      <c r="EO34" s="112"/>
      <c r="EP34" s="112"/>
      <c r="EQ34" s="112"/>
      <c r="ER34" s="112"/>
      <c r="ES34" s="112"/>
      <c r="ET34" s="112"/>
      <c r="EU34" s="112"/>
      <c r="EV34" s="112"/>
      <c r="EW34" s="112"/>
      <c r="EX34" s="112"/>
      <c r="EY34" s="112"/>
      <c r="EZ34" s="112"/>
      <c r="FA34" s="112"/>
      <c r="FB34" s="112"/>
      <c r="FC34" s="112"/>
      <c r="FD34" s="112"/>
      <c r="FE34" s="112"/>
      <c r="FF34" s="112"/>
      <c r="FG34" s="112"/>
      <c r="FH34" s="112"/>
      <c r="FI34" s="112"/>
      <c r="FJ34" s="112"/>
      <c r="FK34" s="112"/>
      <c r="FL34" s="112"/>
      <c r="FM34" s="112"/>
      <c r="FN34" s="112"/>
      <c r="FO34" s="112"/>
      <c r="FP34" s="112"/>
      <c r="FQ34" s="112"/>
      <c r="FR34" s="112"/>
      <c r="FS34" s="112"/>
      <c r="FT34" s="112"/>
      <c r="FU34" s="112"/>
      <c r="FV34" s="112"/>
      <c r="FW34" s="112"/>
      <c r="FX34" s="112"/>
      <c r="FY34" s="112"/>
      <c r="FZ34" s="112"/>
      <c r="GA34" s="112"/>
      <c r="GB34" s="112"/>
      <c r="GC34" s="112"/>
      <c r="GD34" s="112"/>
      <c r="GE34" s="112"/>
      <c r="GF34" s="112"/>
      <c r="GG34" s="112"/>
      <c r="GH34" s="112"/>
      <c r="GI34" s="112"/>
      <c r="GJ34" s="112"/>
      <c r="GK34" s="112"/>
      <c r="GL34" s="112"/>
      <c r="GM34" s="112"/>
      <c r="GN34" s="112"/>
      <c r="GO34" s="112"/>
      <c r="GP34" s="112"/>
      <c r="GQ34" s="112"/>
      <c r="GR34" s="112"/>
      <c r="GS34" s="112"/>
      <c r="GT34" s="112"/>
      <c r="GU34" s="112"/>
      <c r="GV34" s="112"/>
      <c r="GW34" s="112"/>
      <c r="GX34" s="112"/>
      <c r="GY34" s="112"/>
      <c r="GZ34" s="112"/>
      <c r="HA34" s="112"/>
      <c r="HB34" s="112"/>
      <c r="HC34" s="112"/>
      <c r="HD34" s="112"/>
      <c r="HE34" s="112"/>
      <c r="HF34" s="112"/>
      <c r="HG34" s="112"/>
      <c r="HH34" s="112"/>
      <c r="HI34" s="112"/>
      <c r="HJ34" s="112"/>
      <c r="HK34" s="112"/>
      <c r="HL34" s="112"/>
      <c r="HM34" s="112"/>
      <c r="HN34" s="112"/>
      <c r="HO34" s="112"/>
      <c r="HP34" s="112"/>
      <c r="HQ34" s="112"/>
      <c r="HR34" s="112"/>
      <c r="HS34" s="112"/>
      <c r="HT34" s="112"/>
      <c r="HU34" s="112"/>
      <c r="HV34" s="112"/>
      <c r="HW34" s="112"/>
      <c r="HX34" s="112"/>
      <c r="HY34" s="112"/>
      <c r="HZ34" s="112"/>
      <c r="IA34" s="112"/>
      <c r="IB34" s="112"/>
      <c r="IC34" s="112"/>
      <c r="ID34" s="112"/>
      <c r="IE34" s="112"/>
      <c r="IF34" s="112"/>
      <c r="IG34" s="112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112"/>
      <c r="CO35" s="112"/>
      <c r="CP35" s="112"/>
      <c r="CQ35" s="112"/>
      <c r="CR35" s="112"/>
      <c r="CS35" s="112"/>
      <c r="CT35" s="112"/>
      <c r="CU35" s="112"/>
      <c r="CV35" s="112"/>
      <c r="CW35" s="112"/>
      <c r="CX35" s="112"/>
      <c r="CY35" s="112"/>
      <c r="CZ35" s="112"/>
      <c r="DA35" s="112"/>
      <c r="DB35" s="112"/>
      <c r="DC35" s="112"/>
      <c r="DD35" s="112"/>
      <c r="DE35" s="112"/>
      <c r="DF35" s="112"/>
      <c r="DG35" s="112"/>
      <c r="DH35" s="112"/>
      <c r="DI35" s="112"/>
      <c r="DJ35" s="112"/>
      <c r="DK35" s="112"/>
      <c r="DL35" s="112"/>
      <c r="DM35" s="112"/>
      <c r="DN35" s="112"/>
      <c r="DO35" s="112"/>
      <c r="DP35" s="112"/>
      <c r="DQ35" s="112"/>
      <c r="DR35" s="112"/>
      <c r="DS35" s="112"/>
      <c r="DT35" s="112"/>
      <c r="DU35" s="112"/>
      <c r="DV35" s="112"/>
      <c r="DW35" s="112"/>
      <c r="DX35" s="112"/>
      <c r="DY35" s="112"/>
      <c r="DZ35" s="112"/>
      <c r="EA35" s="112"/>
      <c r="EB35" s="112"/>
      <c r="EC35" s="112"/>
      <c r="ED35" s="112"/>
      <c r="EE35" s="112"/>
      <c r="EF35" s="112"/>
      <c r="EG35" s="112"/>
      <c r="EH35" s="112"/>
      <c r="EI35" s="112"/>
      <c r="EJ35" s="112"/>
      <c r="EK35" s="112"/>
      <c r="EL35" s="112"/>
      <c r="EM35" s="112"/>
      <c r="EN35" s="112"/>
      <c r="EO35" s="112"/>
      <c r="EP35" s="112"/>
      <c r="EQ35" s="112"/>
      <c r="ER35" s="112"/>
      <c r="ES35" s="112"/>
      <c r="ET35" s="112"/>
      <c r="EU35" s="112"/>
      <c r="EV35" s="112"/>
      <c r="EW35" s="112"/>
      <c r="EX35" s="112"/>
      <c r="EY35" s="112"/>
      <c r="EZ35" s="112"/>
      <c r="FA35" s="112"/>
      <c r="FB35" s="112"/>
      <c r="FC35" s="112"/>
      <c r="FD35" s="112"/>
      <c r="FE35" s="112"/>
      <c r="FF35" s="112"/>
      <c r="FG35" s="112"/>
      <c r="FH35" s="112"/>
      <c r="FI35" s="112"/>
      <c r="FJ35" s="112"/>
      <c r="FK35" s="112"/>
      <c r="FL35" s="112"/>
      <c r="FM35" s="112"/>
      <c r="FN35" s="112"/>
      <c r="FO35" s="112"/>
      <c r="FP35" s="112"/>
      <c r="FQ35" s="112"/>
      <c r="FR35" s="112"/>
      <c r="FS35" s="112"/>
      <c r="FT35" s="112"/>
      <c r="FU35" s="112"/>
      <c r="FV35" s="112"/>
      <c r="FW35" s="112"/>
      <c r="FX35" s="112"/>
      <c r="FY35" s="112"/>
      <c r="FZ35" s="112"/>
      <c r="GA35" s="112"/>
      <c r="GB35" s="112"/>
      <c r="GC35" s="112"/>
      <c r="GD35" s="112"/>
      <c r="GE35" s="112"/>
      <c r="GF35" s="112"/>
      <c r="GG35" s="112"/>
      <c r="GH35" s="112"/>
      <c r="GI35" s="112"/>
      <c r="GJ35" s="112"/>
      <c r="GK35" s="112"/>
      <c r="GL35" s="112"/>
      <c r="GM35" s="112"/>
      <c r="GN35" s="112"/>
      <c r="GO35" s="112"/>
      <c r="GP35" s="112"/>
      <c r="GQ35" s="112"/>
      <c r="GR35" s="112"/>
      <c r="GS35" s="112"/>
      <c r="GT35" s="112"/>
      <c r="GU35" s="112"/>
      <c r="GV35" s="112"/>
      <c r="GW35" s="112"/>
      <c r="GX35" s="112"/>
      <c r="GY35" s="112"/>
      <c r="GZ35" s="112"/>
      <c r="HA35" s="112"/>
      <c r="HB35" s="112"/>
      <c r="HC35" s="112"/>
      <c r="HD35" s="112"/>
      <c r="HE35" s="112"/>
      <c r="HF35" s="112"/>
      <c r="HG35" s="112"/>
      <c r="HH35" s="112"/>
      <c r="HI35" s="112"/>
      <c r="HJ35" s="112"/>
      <c r="HK35" s="112"/>
      <c r="HL35" s="112"/>
      <c r="HM35" s="112"/>
      <c r="HN35" s="112"/>
      <c r="HO35" s="112"/>
      <c r="HP35" s="112"/>
      <c r="HQ35" s="112"/>
      <c r="HR35" s="112"/>
      <c r="HS35" s="112"/>
      <c r="HT35" s="112"/>
      <c r="HU35" s="112"/>
      <c r="HV35" s="112"/>
      <c r="HW35" s="112"/>
      <c r="HX35" s="112"/>
      <c r="HY35" s="112"/>
      <c r="HZ35" s="112"/>
      <c r="IA35" s="112"/>
      <c r="IB35" s="112"/>
      <c r="IC35" s="112"/>
      <c r="ID35" s="112"/>
      <c r="IE35" s="112"/>
      <c r="IF35" s="112"/>
      <c r="IG35" s="112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112"/>
      <c r="BV36" s="112"/>
      <c r="BW36" s="112"/>
      <c r="BX36" s="112"/>
      <c r="BY36" s="112"/>
      <c r="BZ36" s="112"/>
      <c r="CA36" s="112"/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2"/>
      <c r="CN36" s="112"/>
      <c r="CO36" s="112"/>
      <c r="CP36" s="112"/>
      <c r="CQ36" s="112"/>
      <c r="CR36" s="112"/>
      <c r="CS36" s="112"/>
      <c r="CT36" s="112"/>
      <c r="CU36" s="112"/>
      <c r="CV36" s="112"/>
      <c r="CW36" s="112"/>
      <c r="CX36" s="112"/>
      <c r="CY36" s="112"/>
      <c r="CZ36" s="112"/>
      <c r="DA36" s="112"/>
      <c r="DB36" s="112"/>
      <c r="DC36" s="112"/>
      <c r="DD36" s="112"/>
      <c r="DE36" s="112"/>
      <c r="DF36" s="112"/>
      <c r="DG36" s="112"/>
      <c r="DH36" s="112"/>
      <c r="DI36" s="112"/>
      <c r="DJ36" s="112"/>
      <c r="DK36" s="112"/>
      <c r="DL36" s="112"/>
      <c r="DM36" s="112"/>
      <c r="DN36" s="112"/>
      <c r="DO36" s="112"/>
      <c r="DP36" s="112"/>
      <c r="DQ36" s="112"/>
      <c r="DR36" s="112"/>
      <c r="DS36" s="112"/>
      <c r="DT36" s="112"/>
      <c r="DU36" s="112"/>
      <c r="DV36" s="112"/>
      <c r="DW36" s="112"/>
      <c r="DX36" s="112"/>
      <c r="DY36" s="112"/>
      <c r="DZ36" s="112"/>
      <c r="EA36" s="112"/>
      <c r="EB36" s="112"/>
      <c r="EC36" s="112"/>
      <c r="ED36" s="112"/>
      <c r="EE36" s="112"/>
      <c r="EF36" s="112"/>
      <c r="EG36" s="112"/>
      <c r="EH36" s="112"/>
      <c r="EI36" s="112"/>
      <c r="EJ36" s="112"/>
      <c r="EK36" s="112"/>
      <c r="EL36" s="112"/>
      <c r="EM36" s="112"/>
      <c r="EN36" s="112"/>
      <c r="EO36" s="112"/>
      <c r="EP36" s="112"/>
      <c r="EQ36" s="112"/>
      <c r="ER36" s="112"/>
      <c r="ES36" s="112"/>
      <c r="ET36" s="112"/>
      <c r="EU36" s="112"/>
      <c r="EV36" s="112"/>
      <c r="EW36" s="112"/>
      <c r="EX36" s="112"/>
      <c r="EY36" s="112"/>
      <c r="EZ36" s="112"/>
      <c r="FA36" s="112"/>
      <c r="FB36" s="112"/>
      <c r="FC36" s="112"/>
      <c r="FD36" s="112"/>
      <c r="FE36" s="112"/>
      <c r="FF36" s="112"/>
      <c r="FG36" s="112"/>
      <c r="FH36" s="112"/>
      <c r="FI36" s="112"/>
      <c r="FJ36" s="112"/>
      <c r="FK36" s="112"/>
      <c r="FL36" s="112"/>
      <c r="FM36" s="112"/>
      <c r="FN36" s="112"/>
      <c r="FO36" s="112"/>
      <c r="FP36" s="112"/>
      <c r="FQ36" s="112"/>
      <c r="FR36" s="112"/>
      <c r="FS36" s="112"/>
      <c r="FT36" s="112"/>
      <c r="FU36" s="112"/>
      <c r="FV36" s="112"/>
      <c r="FW36" s="112"/>
      <c r="FX36" s="112"/>
      <c r="FY36" s="112"/>
      <c r="FZ36" s="112"/>
      <c r="GA36" s="112"/>
      <c r="GB36" s="112"/>
      <c r="GC36" s="112"/>
      <c r="GD36" s="112"/>
      <c r="GE36" s="112"/>
      <c r="GF36" s="112"/>
      <c r="GG36" s="112"/>
      <c r="GH36" s="112"/>
      <c r="GI36" s="112"/>
      <c r="GJ36" s="112"/>
      <c r="GK36" s="112"/>
      <c r="GL36" s="112"/>
      <c r="GM36" s="112"/>
      <c r="GN36" s="112"/>
      <c r="GO36" s="112"/>
      <c r="GP36" s="112"/>
      <c r="GQ36" s="112"/>
      <c r="GR36" s="112"/>
      <c r="GS36" s="112"/>
      <c r="GT36" s="112"/>
      <c r="GU36" s="112"/>
      <c r="GV36" s="112"/>
      <c r="GW36" s="112"/>
      <c r="GX36" s="112"/>
      <c r="GY36" s="112"/>
      <c r="GZ36" s="112"/>
      <c r="HA36" s="112"/>
      <c r="HB36" s="112"/>
      <c r="HC36" s="112"/>
      <c r="HD36" s="112"/>
      <c r="HE36" s="112"/>
      <c r="HF36" s="112"/>
      <c r="HG36" s="112"/>
      <c r="HH36" s="112"/>
      <c r="HI36" s="112"/>
      <c r="HJ36" s="112"/>
      <c r="HK36" s="112"/>
      <c r="HL36" s="112"/>
      <c r="HM36" s="112"/>
      <c r="HN36" s="112"/>
      <c r="HO36" s="112"/>
      <c r="HP36" s="112"/>
      <c r="HQ36" s="112"/>
      <c r="HR36" s="112"/>
      <c r="HS36" s="112"/>
      <c r="HT36" s="112"/>
      <c r="HU36" s="112"/>
      <c r="HV36" s="112"/>
      <c r="HW36" s="112"/>
      <c r="HX36" s="112"/>
      <c r="HY36" s="112"/>
      <c r="HZ36" s="112"/>
      <c r="IA36" s="112"/>
      <c r="IB36" s="112"/>
      <c r="IC36" s="112"/>
      <c r="ID36" s="112"/>
      <c r="IE36" s="112"/>
      <c r="IF36" s="112"/>
      <c r="IG36" s="112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12"/>
      <c r="BD37" s="112"/>
      <c r="BE37" s="112"/>
      <c r="BF37" s="112"/>
      <c r="BG37" s="112"/>
      <c r="BH37" s="112"/>
      <c r="BI37" s="112"/>
      <c r="BJ37" s="112"/>
      <c r="BK37" s="112"/>
      <c r="BL37" s="112"/>
      <c r="BM37" s="112"/>
      <c r="BN37" s="112"/>
      <c r="BO37" s="112"/>
      <c r="BP37" s="112"/>
      <c r="BQ37" s="112"/>
      <c r="BR37" s="112"/>
      <c r="BS37" s="112"/>
      <c r="BT37" s="112"/>
      <c r="BU37" s="112"/>
      <c r="BV37" s="112"/>
      <c r="BW37" s="112"/>
      <c r="BX37" s="112"/>
      <c r="BY37" s="112"/>
      <c r="BZ37" s="112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2"/>
      <c r="CN37" s="112"/>
      <c r="CO37" s="112"/>
      <c r="CP37" s="112"/>
      <c r="CQ37" s="112"/>
      <c r="CR37" s="112"/>
      <c r="CS37" s="112"/>
      <c r="CT37" s="112"/>
      <c r="CU37" s="112"/>
      <c r="CV37" s="112"/>
      <c r="CW37" s="112"/>
      <c r="CX37" s="112"/>
      <c r="CY37" s="112"/>
      <c r="CZ37" s="112"/>
      <c r="DA37" s="112"/>
      <c r="DB37" s="112"/>
      <c r="DC37" s="112"/>
      <c r="DD37" s="112"/>
      <c r="DE37" s="112"/>
      <c r="DF37" s="112"/>
      <c r="DG37" s="112"/>
      <c r="DH37" s="112"/>
      <c r="DI37" s="112"/>
      <c r="DJ37" s="112"/>
      <c r="DK37" s="112"/>
      <c r="DL37" s="112"/>
      <c r="DM37" s="112"/>
      <c r="DN37" s="112"/>
      <c r="DO37" s="112"/>
      <c r="DP37" s="112"/>
      <c r="DQ37" s="112"/>
      <c r="DR37" s="112"/>
      <c r="DS37" s="112"/>
      <c r="DT37" s="112"/>
      <c r="DU37" s="112"/>
      <c r="DV37" s="112"/>
      <c r="DW37" s="112"/>
      <c r="DX37" s="112"/>
      <c r="DY37" s="112"/>
      <c r="DZ37" s="112"/>
      <c r="EA37" s="112"/>
      <c r="EB37" s="112"/>
      <c r="EC37" s="112"/>
      <c r="ED37" s="112"/>
      <c r="EE37" s="112"/>
      <c r="EF37" s="112"/>
      <c r="EG37" s="112"/>
      <c r="EH37" s="112"/>
      <c r="EI37" s="112"/>
      <c r="EJ37" s="112"/>
      <c r="EK37" s="112"/>
      <c r="EL37" s="112"/>
      <c r="EM37" s="112"/>
      <c r="EN37" s="112"/>
      <c r="EO37" s="112"/>
      <c r="EP37" s="112"/>
      <c r="EQ37" s="112"/>
      <c r="ER37" s="112"/>
      <c r="ES37" s="112"/>
      <c r="ET37" s="112"/>
      <c r="EU37" s="112"/>
      <c r="EV37" s="112"/>
      <c r="EW37" s="112"/>
      <c r="EX37" s="112"/>
      <c r="EY37" s="112"/>
      <c r="EZ37" s="112"/>
      <c r="FA37" s="112"/>
      <c r="FB37" s="112"/>
      <c r="FC37" s="112"/>
      <c r="FD37" s="112"/>
      <c r="FE37" s="112"/>
      <c r="FF37" s="112"/>
      <c r="FG37" s="112"/>
      <c r="FH37" s="112"/>
      <c r="FI37" s="112"/>
      <c r="FJ37" s="112"/>
      <c r="FK37" s="112"/>
      <c r="FL37" s="112"/>
      <c r="FM37" s="112"/>
      <c r="FN37" s="112"/>
      <c r="FO37" s="112"/>
      <c r="FP37" s="112"/>
      <c r="FQ37" s="112"/>
      <c r="FR37" s="112"/>
      <c r="FS37" s="112"/>
      <c r="FT37" s="112"/>
      <c r="FU37" s="112"/>
      <c r="FV37" s="112"/>
      <c r="FW37" s="112"/>
      <c r="FX37" s="112"/>
      <c r="FY37" s="112"/>
      <c r="FZ37" s="112"/>
      <c r="GA37" s="112"/>
      <c r="GB37" s="112"/>
      <c r="GC37" s="112"/>
      <c r="GD37" s="112"/>
      <c r="GE37" s="112"/>
      <c r="GF37" s="112"/>
      <c r="GG37" s="112"/>
      <c r="GH37" s="112"/>
      <c r="GI37" s="112"/>
      <c r="GJ37" s="112"/>
      <c r="GK37" s="112"/>
      <c r="GL37" s="112"/>
      <c r="GM37" s="112"/>
      <c r="GN37" s="112"/>
      <c r="GO37" s="112"/>
      <c r="GP37" s="112"/>
      <c r="GQ37" s="112"/>
      <c r="GR37" s="112"/>
      <c r="GS37" s="112"/>
      <c r="GT37" s="112"/>
      <c r="GU37" s="112"/>
      <c r="GV37" s="112"/>
      <c r="GW37" s="112"/>
      <c r="GX37" s="112"/>
      <c r="GY37" s="112"/>
      <c r="GZ37" s="112"/>
      <c r="HA37" s="112"/>
      <c r="HB37" s="112"/>
      <c r="HC37" s="112"/>
      <c r="HD37" s="112"/>
      <c r="HE37" s="112"/>
      <c r="HF37" s="112"/>
      <c r="HG37" s="112"/>
      <c r="HH37" s="112"/>
      <c r="HI37" s="112"/>
      <c r="HJ37" s="112"/>
      <c r="HK37" s="112"/>
      <c r="HL37" s="112"/>
      <c r="HM37" s="112"/>
      <c r="HN37" s="112"/>
      <c r="HO37" s="112"/>
      <c r="HP37" s="112"/>
      <c r="HQ37" s="112"/>
      <c r="HR37" s="112"/>
      <c r="HS37" s="112"/>
      <c r="HT37" s="112"/>
      <c r="HU37" s="112"/>
      <c r="HV37" s="112"/>
      <c r="HW37" s="112"/>
      <c r="HX37" s="112"/>
      <c r="HY37" s="112"/>
      <c r="HZ37" s="112"/>
      <c r="IA37" s="112"/>
      <c r="IB37" s="112"/>
      <c r="IC37" s="112"/>
      <c r="ID37" s="112"/>
      <c r="IE37" s="112"/>
      <c r="IF37" s="112"/>
      <c r="IG37" s="112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112"/>
      <c r="BC38" s="112"/>
      <c r="BD38" s="112"/>
      <c r="BE38" s="112"/>
      <c r="BF38" s="112"/>
      <c r="BG38" s="112"/>
      <c r="BH38" s="112"/>
      <c r="BI38" s="112"/>
      <c r="BJ38" s="112"/>
      <c r="BK38" s="112"/>
      <c r="BL38" s="112"/>
      <c r="BM38" s="112"/>
      <c r="BN38" s="112"/>
      <c r="BO38" s="112"/>
      <c r="BP38" s="112"/>
      <c r="BQ38" s="112"/>
      <c r="BR38" s="112"/>
      <c r="BS38" s="112"/>
      <c r="BT38" s="112"/>
      <c r="BU38" s="112"/>
      <c r="BV38" s="112"/>
      <c r="BW38" s="112"/>
      <c r="BX38" s="112"/>
      <c r="BY38" s="112"/>
      <c r="BZ38" s="112"/>
      <c r="CA38" s="112"/>
      <c r="CB38" s="112"/>
      <c r="CC38" s="112"/>
      <c r="CD38" s="112"/>
      <c r="CE38" s="112"/>
      <c r="CF38" s="112"/>
      <c r="CG38" s="112"/>
      <c r="CH38" s="112"/>
      <c r="CI38" s="112"/>
      <c r="CJ38" s="112"/>
      <c r="CK38" s="112"/>
      <c r="CL38" s="112"/>
      <c r="CM38" s="112"/>
      <c r="CN38" s="112"/>
      <c r="CO38" s="112"/>
      <c r="CP38" s="112"/>
      <c r="CQ38" s="112"/>
      <c r="CR38" s="112"/>
      <c r="CS38" s="112"/>
      <c r="CT38" s="112"/>
      <c r="CU38" s="112"/>
      <c r="CV38" s="112"/>
      <c r="CW38" s="112"/>
      <c r="CX38" s="112"/>
      <c r="CY38" s="112"/>
      <c r="CZ38" s="112"/>
      <c r="DA38" s="112"/>
      <c r="DB38" s="112"/>
      <c r="DC38" s="112"/>
      <c r="DD38" s="112"/>
      <c r="DE38" s="112"/>
      <c r="DF38" s="112"/>
      <c r="DG38" s="112"/>
      <c r="DH38" s="112"/>
      <c r="DI38" s="112"/>
      <c r="DJ38" s="112"/>
      <c r="DK38" s="112"/>
      <c r="DL38" s="112"/>
      <c r="DM38" s="112"/>
      <c r="DN38" s="112"/>
      <c r="DO38" s="112"/>
      <c r="DP38" s="112"/>
      <c r="DQ38" s="112"/>
      <c r="DR38" s="112"/>
      <c r="DS38" s="112"/>
      <c r="DT38" s="112"/>
      <c r="DU38" s="112"/>
      <c r="DV38" s="112"/>
      <c r="DW38" s="112"/>
      <c r="DX38" s="112"/>
      <c r="DY38" s="112"/>
      <c r="DZ38" s="112"/>
      <c r="EA38" s="112"/>
      <c r="EB38" s="112"/>
      <c r="EC38" s="112"/>
      <c r="ED38" s="112"/>
      <c r="EE38" s="112"/>
      <c r="EF38" s="112"/>
      <c r="EG38" s="112"/>
      <c r="EH38" s="112"/>
      <c r="EI38" s="112"/>
      <c r="EJ38" s="112"/>
      <c r="EK38" s="112"/>
      <c r="EL38" s="112"/>
      <c r="EM38" s="112"/>
      <c r="EN38" s="112"/>
      <c r="EO38" s="112"/>
      <c r="EP38" s="112"/>
      <c r="EQ38" s="112"/>
      <c r="ER38" s="112"/>
      <c r="ES38" s="112"/>
      <c r="ET38" s="112"/>
      <c r="EU38" s="112"/>
      <c r="EV38" s="112"/>
      <c r="EW38" s="112"/>
      <c r="EX38" s="112"/>
      <c r="EY38" s="112"/>
      <c r="EZ38" s="112"/>
      <c r="FA38" s="112"/>
      <c r="FB38" s="112"/>
      <c r="FC38" s="112"/>
      <c r="FD38" s="112"/>
      <c r="FE38" s="112"/>
      <c r="FF38" s="112"/>
      <c r="FG38" s="112"/>
      <c r="FH38" s="112"/>
      <c r="FI38" s="112"/>
      <c r="FJ38" s="112"/>
      <c r="FK38" s="112"/>
      <c r="FL38" s="112"/>
      <c r="FM38" s="112"/>
      <c r="FN38" s="112"/>
      <c r="FO38" s="112"/>
      <c r="FP38" s="112"/>
      <c r="FQ38" s="112"/>
      <c r="FR38" s="112"/>
      <c r="FS38" s="112"/>
      <c r="FT38" s="112"/>
      <c r="FU38" s="112"/>
      <c r="FV38" s="112"/>
      <c r="FW38" s="112"/>
      <c r="FX38" s="112"/>
      <c r="FY38" s="112"/>
      <c r="FZ38" s="112"/>
      <c r="GA38" s="112"/>
      <c r="GB38" s="112"/>
      <c r="GC38" s="112"/>
      <c r="GD38" s="112"/>
      <c r="GE38" s="112"/>
      <c r="GF38" s="112"/>
      <c r="GG38" s="112"/>
      <c r="GH38" s="112"/>
      <c r="GI38" s="112"/>
      <c r="GJ38" s="112"/>
      <c r="GK38" s="112"/>
      <c r="GL38" s="112"/>
      <c r="GM38" s="112"/>
      <c r="GN38" s="112"/>
      <c r="GO38" s="112"/>
      <c r="GP38" s="112"/>
      <c r="GQ38" s="112"/>
      <c r="GR38" s="112"/>
      <c r="GS38" s="112"/>
      <c r="GT38" s="112"/>
      <c r="GU38" s="112"/>
      <c r="GV38" s="112"/>
      <c r="GW38" s="112"/>
      <c r="GX38" s="112"/>
      <c r="GY38" s="112"/>
      <c r="GZ38" s="112"/>
      <c r="HA38" s="112"/>
      <c r="HB38" s="112"/>
      <c r="HC38" s="112"/>
      <c r="HD38" s="112"/>
      <c r="HE38" s="112"/>
      <c r="HF38" s="112"/>
      <c r="HG38" s="112"/>
      <c r="HH38" s="112"/>
      <c r="HI38" s="112"/>
      <c r="HJ38" s="112"/>
      <c r="HK38" s="112"/>
      <c r="HL38" s="112"/>
      <c r="HM38" s="112"/>
      <c r="HN38" s="112"/>
      <c r="HO38" s="112"/>
      <c r="HP38" s="112"/>
      <c r="HQ38" s="112"/>
      <c r="HR38" s="112"/>
      <c r="HS38" s="112"/>
      <c r="HT38" s="112"/>
      <c r="HU38" s="112"/>
      <c r="HV38" s="112"/>
      <c r="HW38" s="112"/>
      <c r="HX38" s="112"/>
      <c r="HY38" s="112"/>
      <c r="HZ38" s="112"/>
      <c r="IA38" s="112"/>
      <c r="IB38" s="112"/>
      <c r="IC38" s="112"/>
      <c r="ID38" s="112"/>
      <c r="IE38" s="112"/>
      <c r="IF38" s="112"/>
      <c r="IG38" s="112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  <c r="AN39" s="112"/>
      <c r="AO39" s="112"/>
      <c r="AP39" s="112"/>
      <c r="AQ39" s="112"/>
      <c r="AR39" s="112"/>
      <c r="AS39" s="112"/>
      <c r="AT39" s="112"/>
      <c r="AU39" s="112"/>
      <c r="AV39" s="112"/>
      <c r="AW39" s="112"/>
      <c r="AX39" s="112"/>
      <c r="AY39" s="112"/>
      <c r="AZ39" s="112"/>
      <c r="BA39" s="112"/>
      <c r="BB39" s="112"/>
      <c r="BC39" s="112"/>
      <c r="BD39" s="112"/>
      <c r="BE39" s="112"/>
      <c r="BF39" s="112"/>
      <c r="BG39" s="112"/>
      <c r="BH39" s="112"/>
      <c r="BI39" s="112"/>
      <c r="BJ39" s="112"/>
      <c r="BK39" s="112"/>
      <c r="BL39" s="112"/>
      <c r="BM39" s="112"/>
      <c r="BN39" s="112"/>
      <c r="BO39" s="112"/>
      <c r="BP39" s="112"/>
      <c r="BQ39" s="112"/>
      <c r="BR39" s="112"/>
      <c r="BS39" s="112"/>
      <c r="BT39" s="112"/>
      <c r="BU39" s="112"/>
      <c r="BV39" s="112"/>
      <c r="BW39" s="112"/>
      <c r="BX39" s="112"/>
      <c r="BY39" s="112"/>
      <c r="BZ39" s="112"/>
      <c r="CA39" s="112"/>
      <c r="CB39" s="112"/>
      <c r="CC39" s="112"/>
      <c r="CD39" s="112"/>
      <c r="CE39" s="112"/>
      <c r="CF39" s="112"/>
      <c r="CG39" s="112"/>
      <c r="CH39" s="112"/>
      <c r="CI39" s="112"/>
      <c r="CJ39" s="112"/>
      <c r="CK39" s="112"/>
      <c r="CL39" s="112"/>
      <c r="CM39" s="112"/>
      <c r="CN39" s="112"/>
      <c r="CO39" s="112"/>
      <c r="CP39" s="112"/>
      <c r="CQ39" s="112"/>
      <c r="CR39" s="112"/>
      <c r="CS39" s="112"/>
      <c r="CT39" s="112"/>
      <c r="CU39" s="112"/>
      <c r="CV39" s="112"/>
      <c r="CW39" s="112"/>
      <c r="CX39" s="112"/>
      <c r="CY39" s="112"/>
      <c r="CZ39" s="112"/>
      <c r="DA39" s="112"/>
      <c r="DB39" s="112"/>
      <c r="DC39" s="112"/>
      <c r="DD39" s="112"/>
      <c r="DE39" s="112"/>
      <c r="DF39" s="112"/>
      <c r="DG39" s="112"/>
      <c r="DH39" s="112"/>
      <c r="DI39" s="112"/>
      <c r="DJ39" s="112"/>
      <c r="DK39" s="112"/>
      <c r="DL39" s="112"/>
      <c r="DM39" s="112"/>
      <c r="DN39" s="112"/>
      <c r="DO39" s="112"/>
      <c r="DP39" s="112"/>
      <c r="DQ39" s="112"/>
      <c r="DR39" s="112"/>
      <c r="DS39" s="112"/>
      <c r="DT39" s="112"/>
      <c r="DU39" s="112"/>
      <c r="DV39" s="112"/>
      <c r="DW39" s="112"/>
      <c r="DX39" s="112"/>
      <c r="DY39" s="112"/>
      <c r="DZ39" s="112"/>
      <c r="EA39" s="112"/>
      <c r="EB39" s="112"/>
      <c r="EC39" s="112"/>
      <c r="ED39" s="112"/>
      <c r="EE39" s="112"/>
      <c r="EF39" s="112"/>
      <c r="EG39" s="112"/>
      <c r="EH39" s="112"/>
      <c r="EI39" s="112"/>
      <c r="EJ39" s="112"/>
      <c r="EK39" s="112"/>
      <c r="EL39" s="112"/>
      <c r="EM39" s="112"/>
      <c r="EN39" s="112"/>
      <c r="EO39" s="112"/>
      <c r="EP39" s="112"/>
      <c r="EQ39" s="112"/>
      <c r="ER39" s="112"/>
      <c r="ES39" s="112"/>
      <c r="ET39" s="112"/>
      <c r="EU39" s="112"/>
      <c r="EV39" s="112"/>
      <c r="EW39" s="112"/>
      <c r="EX39" s="112"/>
      <c r="EY39" s="112"/>
      <c r="EZ39" s="112"/>
      <c r="FA39" s="112"/>
      <c r="FB39" s="112"/>
      <c r="FC39" s="112"/>
      <c r="FD39" s="112"/>
      <c r="FE39" s="112"/>
      <c r="FF39" s="112"/>
      <c r="FG39" s="112"/>
      <c r="FH39" s="112"/>
      <c r="FI39" s="112"/>
      <c r="FJ39" s="112"/>
      <c r="FK39" s="112"/>
      <c r="FL39" s="112"/>
      <c r="FM39" s="112"/>
      <c r="FN39" s="112"/>
      <c r="FO39" s="112"/>
      <c r="FP39" s="112"/>
      <c r="FQ39" s="112"/>
      <c r="FR39" s="112"/>
      <c r="FS39" s="112"/>
      <c r="FT39" s="112"/>
      <c r="FU39" s="112"/>
      <c r="FV39" s="112"/>
      <c r="FW39" s="112"/>
      <c r="FX39" s="112"/>
      <c r="FY39" s="112"/>
      <c r="FZ39" s="112"/>
      <c r="GA39" s="112"/>
      <c r="GB39" s="112"/>
      <c r="GC39" s="112"/>
      <c r="GD39" s="112"/>
      <c r="GE39" s="112"/>
      <c r="GF39" s="112"/>
      <c r="GG39" s="112"/>
      <c r="GH39" s="112"/>
      <c r="GI39" s="112"/>
      <c r="GJ39" s="112"/>
      <c r="GK39" s="112"/>
      <c r="GL39" s="112"/>
      <c r="GM39" s="112"/>
      <c r="GN39" s="112"/>
      <c r="GO39" s="112"/>
      <c r="GP39" s="112"/>
      <c r="GQ39" s="112"/>
      <c r="GR39" s="112"/>
      <c r="GS39" s="112"/>
      <c r="GT39" s="112"/>
      <c r="GU39" s="112"/>
      <c r="GV39" s="112"/>
      <c r="GW39" s="112"/>
      <c r="GX39" s="112"/>
      <c r="GY39" s="112"/>
      <c r="GZ39" s="112"/>
      <c r="HA39" s="112"/>
      <c r="HB39" s="112"/>
      <c r="HC39" s="112"/>
      <c r="HD39" s="112"/>
      <c r="HE39" s="112"/>
      <c r="HF39" s="112"/>
      <c r="HG39" s="112"/>
      <c r="HH39" s="112"/>
      <c r="HI39" s="112"/>
      <c r="HJ39" s="112"/>
      <c r="HK39" s="112"/>
      <c r="HL39" s="112"/>
      <c r="HM39" s="112"/>
      <c r="HN39" s="112"/>
      <c r="HO39" s="112"/>
      <c r="HP39" s="112"/>
      <c r="HQ39" s="112"/>
      <c r="HR39" s="112"/>
      <c r="HS39" s="112"/>
      <c r="HT39" s="112"/>
      <c r="HU39" s="112"/>
      <c r="HV39" s="112"/>
      <c r="HW39" s="112"/>
      <c r="HX39" s="112"/>
      <c r="HY39" s="112"/>
      <c r="HZ39" s="112"/>
      <c r="IA39" s="112"/>
      <c r="IB39" s="112"/>
      <c r="IC39" s="112"/>
      <c r="ID39" s="112"/>
      <c r="IE39" s="112"/>
      <c r="IF39" s="112"/>
      <c r="IG39" s="112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2"/>
      <c r="AP40" s="112"/>
      <c r="AQ40" s="112"/>
      <c r="AR40" s="112"/>
      <c r="AS40" s="112"/>
      <c r="AT40" s="112"/>
      <c r="AU40" s="112"/>
      <c r="AV40" s="112"/>
      <c r="AW40" s="112"/>
      <c r="AX40" s="112"/>
      <c r="AY40" s="112"/>
      <c r="AZ40" s="112"/>
      <c r="BA40" s="112"/>
      <c r="BB40" s="112"/>
      <c r="BC40" s="112"/>
      <c r="BD40" s="112"/>
      <c r="BE40" s="112"/>
      <c r="BF40" s="112"/>
      <c r="BG40" s="112"/>
      <c r="BH40" s="112"/>
      <c r="BI40" s="112"/>
      <c r="BJ40" s="112"/>
      <c r="BK40" s="112"/>
      <c r="BL40" s="112"/>
      <c r="BM40" s="112"/>
      <c r="BN40" s="112"/>
      <c r="BO40" s="112"/>
      <c r="BP40" s="112"/>
      <c r="BQ40" s="112"/>
      <c r="BR40" s="112"/>
      <c r="BS40" s="112"/>
      <c r="BT40" s="112"/>
      <c r="BU40" s="112"/>
      <c r="BV40" s="112"/>
      <c r="BW40" s="112"/>
      <c r="BX40" s="112"/>
      <c r="BY40" s="112"/>
      <c r="BZ40" s="112"/>
      <c r="CA40" s="112"/>
      <c r="CB40" s="112"/>
      <c r="CC40" s="112"/>
      <c r="CD40" s="112"/>
      <c r="CE40" s="112"/>
      <c r="CF40" s="112"/>
      <c r="CG40" s="112"/>
      <c r="CH40" s="112"/>
      <c r="CI40" s="112"/>
      <c r="CJ40" s="112"/>
      <c r="CK40" s="112"/>
      <c r="CL40" s="112"/>
      <c r="CM40" s="112"/>
      <c r="CN40" s="112"/>
      <c r="CO40" s="112"/>
      <c r="CP40" s="112"/>
      <c r="CQ40" s="112"/>
      <c r="CR40" s="112"/>
      <c r="CS40" s="112"/>
      <c r="CT40" s="112"/>
      <c r="CU40" s="112"/>
      <c r="CV40" s="112"/>
      <c r="CW40" s="112"/>
      <c r="CX40" s="112"/>
      <c r="CY40" s="112"/>
      <c r="CZ40" s="112"/>
      <c r="DA40" s="112"/>
      <c r="DB40" s="112"/>
      <c r="DC40" s="112"/>
      <c r="DD40" s="112"/>
      <c r="DE40" s="112"/>
      <c r="DF40" s="112"/>
      <c r="DG40" s="112"/>
      <c r="DH40" s="112"/>
      <c r="DI40" s="112"/>
      <c r="DJ40" s="112"/>
      <c r="DK40" s="112"/>
      <c r="DL40" s="112"/>
      <c r="DM40" s="112"/>
      <c r="DN40" s="112"/>
      <c r="DO40" s="112"/>
      <c r="DP40" s="112"/>
      <c r="DQ40" s="112"/>
      <c r="DR40" s="112"/>
      <c r="DS40" s="112"/>
      <c r="DT40" s="112"/>
      <c r="DU40" s="112"/>
      <c r="DV40" s="112"/>
      <c r="DW40" s="112"/>
      <c r="DX40" s="112"/>
      <c r="DY40" s="112"/>
      <c r="DZ40" s="112"/>
      <c r="EA40" s="112"/>
      <c r="EB40" s="112"/>
      <c r="EC40" s="112"/>
      <c r="ED40" s="112"/>
      <c r="EE40" s="112"/>
      <c r="EF40" s="112"/>
      <c r="EG40" s="112"/>
      <c r="EH40" s="112"/>
      <c r="EI40" s="112"/>
      <c r="EJ40" s="112"/>
      <c r="EK40" s="112"/>
      <c r="EL40" s="112"/>
      <c r="EM40" s="112"/>
      <c r="EN40" s="112"/>
      <c r="EO40" s="112"/>
      <c r="EP40" s="112"/>
      <c r="EQ40" s="112"/>
      <c r="ER40" s="112"/>
      <c r="ES40" s="112"/>
      <c r="ET40" s="112"/>
      <c r="EU40" s="112"/>
      <c r="EV40" s="112"/>
      <c r="EW40" s="112"/>
      <c r="EX40" s="112"/>
      <c r="EY40" s="112"/>
      <c r="EZ40" s="112"/>
      <c r="FA40" s="112"/>
      <c r="FB40" s="112"/>
      <c r="FC40" s="112"/>
      <c r="FD40" s="112"/>
      <c r="FE40" s="112"/>
      <c r="FF40" s="112"/>
      <c r="FG40" s="112"/>
      <c r="FH40" s="112"/>
      <c r="FI40" s="112"/>
      <c r="FJ40" s="112"/>
      <c r="FK40" s="112"/>
      <c r="FL40" s="112"/>
      <c r="FM40" s="112"/>
      <c r="FN40" s="112"/>
      <c r="FO40" s="112"/>
      <c r="FP40" s="112"/>
      <c r="FQ40" s="112"/>
      <c r="FR40" s="112"/>
      <c r="FS40" s="112"/>
      <c r="FT40" s="112"/>
      <c r="FU40" s="112"/>
      <c r="FV40" s="112"/>
      <c r="FW40" s="112"/>
      <c r="FX40" s="112"/>
      <c r="FY40" s="112"/>
      <c r="FZ40" s="112"/>
      <c r="GA40" s="112"/>
      <c r="GB40" s="112"/>
      <c r="GC40" s="112"/>
      <c r="GD40" s="112"/>
      <c r="GE40" s="112"/>
      <c r="GF40" s="112"/>
      <c r="GG40" s="112"/>
      <c r="GH40" s="112"/>
      <c r="GI40" s="112"/>
      <c r="GJ40" s="112"/>
      <c r="GK40" s="112"/>
      <c r="GL40" s="112"/>
      <c r="GM40" s="112"/>
      <c r="GN40" s="112"/>
      <c r="GO40" s="112"/>
      <c r="GP40" s="112"/>
      <c r="GQ40" s="112"/>
      <c r="GR40" s="112"/>
      <c r="GS40" s="112"/>
      <c r="GT40" s="112"/>
      <c r="GU40" s="112"/>
      <c r="GV40" s="112"/>
      <c r="GW40" s="112"/>
      <c r="GX40" s="112"/>
      <c r="GY40" s="112"/>
      <c r="GZ40" s="112"/>
      <c r="HA40" s="112"/>
      <c r="HB40" s="112"/>
      <c r="HC40" s="112"/>
      <c r="HD40" s="112"/>
      <c r="HE40" s="112"/>
      <c r="HF40" s="112"/>
      <c r="HG40" s="112"/>
      <c r="HH40" s="112"/>
      <c r="HI40" s="112"/>
      <c r="HJ40" s="112"/>
      <c r="HK40" s="112"/>
      <c r="HL40" s="112"/>
      <c r="HM40" s="112"/>
      <c r="HN40" s="112"/>
      <c r="HO40" s="112"/>
      <c r="HP40" s="112"/>
      <c r="HQ40" s="112"/>
      <c r="HR40" s="112"/>
      <c r="HS40" s="112"/>
      <c r="HT40" s="112"/>
      <c r="HU40" s="112"/>
      <c r="HV40" s="112"/>
      <c r="HW40" s="112"/>
      <c r="HX40" s="112"/>
      <c r="HY40" s="112"/>
      <c r="HZ40" s="112"/>
      <c r="IA40" s="112"/>
      <c r="IB40" s="112"/>
      <c r="IC40" s="112"/>
      <c r="ID40" s="112"/>
      <c r="IE40" s="112"/>
      <c r="IF40" s="112"/>
      <c r="IG40" s="112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  <c r="AN41" s="112"/>
      <c r="AO41" s="112"/>
      <c r="AP41" s="112"/>
      <c r="AQ41" s="112"/>
      <c r="AR41" s="112"/>
      <c r="AS41" s="112"/>
      <c r="AT41" s="112"/>
      <c r="AU41" s="112"/>
      <c r="AV41" s="112"/>
      <c r="AW41" s="112"/>
      <c r="AX41" s="112"/>
      <c r="AY41" s="112"/>
      <c r="AZ41" s="112"/>
      <c r="BA41" s="112"/>
      <c r="BB41" s="112"/>
      <c r="BC41" s="112"/>
      <c r="BD41" s="112"/>
      <c r="BE41" s="112"/>
      <c r="BF41" s="112"/>
      <c r="BG41" s="112"/>
      <c r="BH41" s="112"/>
      <c r="BI41" s="112"/>
      <c r="BJ41" s="112"/>
      <c r="BK41" s="112"/>
      <c r="BL41" s="112"/>
      <c r="BM41" s="112"/>
      <c r="BN41" s="112"/>
      <c r="BO41" s="112"/>
      <c r="BP41" s="112"/>
      <c r="BQ41" s="112"/>
      <c r="BR41" s="112"/>
      <c r="BS41" s="112"/>
      <c r="BT41" s="112"/>
      <c r="BU41" s="112"/>
      <c r="BV41" s="112"/>
      <c r="BW41" s="112"/>
      <c r="BX41" s="112"/>
      <c r="BY41" s="112"/>
      <c r="BZ41" s="112"/>
      <c r="CA41" s="112"/>
      <c r="CB41" s="112"/>
      <c r="CC41" s="112"/>
      <c r="CD41" s="112"/>
      <c r="CE41" s="112"/>
      <c r="CF41" s="112"/>
      <c r="CG41" s="112"/>
      <c r="CH41" s="112"/>
      <c r="CI41" s="112"/>
      <c r="CJ41" s="112"/>
      <c r="CK41" s="112"/>
      <c r="CL41" s="112"/>
      <c r="CM41" s="112"/>
      <c r="CN41" s="112"/>
      <c r="CO41" s="112"/>
      <c r="CP41" s="112"/>
      <c r="CQ41" s="112"/>
      <c r="CR41" s="112"/>
      <c r="CS41" s="112"/>
      <c r="CT41" s="112"/>
      <c r="CU41" s="112"/>
      <c r="CV41" s="112"/>
      <c r="CW41" s="112"/>
      <c r="CX41" s="112"/>
      <c r="CY41" s="112"/>
      <c r="CZ41" s="112"/>
      <c r="DA41" s="112"/>
      <c r="DB41" s="112"/>
      <c r="DC41" s="112"/>
      <c r="DD41" s="112"/>
      <c r="DE41" s="112"/>
      <c r="DF41" s="112"/>
      <c r="DG41" s="112"/>
      <c r="DH41" s="112"/>
      <c r="DI41" s="112"/>
      <c r="DJ41" s="112"/>
      <c r="DK41" s="112"/>
      <c r="DL41" s="112"/>
      <c r="DM41" s="112"/>
      <c r="DN41" s="112"/>
      <c r="DO41" s="112"/>
      <c r="DP41" s="112"/>
      <c r="DQ41" s="112"/>
      <c r="DR41" s="112"/>
      <c r="DS41" s="112"/>
      <c r="DT41" s="112"/>
      <c r="DU41" s="112"/>
      <c r="DV41" s="112"/>
      <c r="DW41" s="112"/>
      <c r="DX41" s="112"/>
      <c r="DY41" s="112"/>
      <c r="DZ41" s="112"/>
      <c r="EA41" s="112"/>
      <c r="EB41" s="112"/>
      <c r="EC41" s="112"/>
      <c r="ED41" s="112"/>
      <c r="EE41" s="112"/>
      <c r="EF41" s="112"/>
      <c r="EG41" s="112"/>
      <c r="EH41" s="112"/>
      <c r="EI41" s="112"/>
      <c r="EJ41" s="112"/>
      <c r="EK41" s="112"/>
      <c r="EL41" s="112"/>
      <c r="EM41" s="112"/>
      <c r="EN41" s="112"/>
      <c r="EO41" s="112"/>
      <c r="EP41" s="112"/>
      <c r="EQ41" s="112"/>
      <c r="ER41" s="112"/>
      <c r="ES41" s="112"/>
      <c r="ET41" s="112"/>
      <c r="EU41" s="112"/>
      <c r="EV41" s="112"/>
      <c r="EW41" s="112"/>
      <c r="EX41" s="112"/>
      <c r="EY41" s="112"/>
      <c r="EZ41" s="112"/>
      <c r="FA41" s="112"/>
      <c r="FB41" s="112"/>
      <c r="FC41" s="112"/>
      <c r="FD41" s="112"/>
      <c r="FE41" s="112"/>
      <c r="FF41" s="112"/>
      <c r="FG41" s="112"/>
      <c r="FH41" s="112"/>
      <c r="FI41" s="112"/>
      <c r="FJ41" s="112"/>
      <c r="FK41" s="112"/>
      <c r="FL41" s="112"/>
      <c r="FM41" s="112"/>
      <c r="FN41" s="112"/>
      <c r="FO41" s="112"/>
      <c r="FP41" s="112"/>
      <c r="FQ41" s="112"/>
      <c r="FR41" s="112"/>
      <c r="FS41" s="112"/>
      <c r="FT41" s="112"/>
      <c r="FU41" s="112"/>
      <c r="FV41" s="112"/>
      <c r="FW41" s="112"/>
      <c r="FX41" s="112"/>
      <c r="FY41" s="112"/>
      <c r="FZ41" s="112"/>
      <c r="GA41" s="112"/>
      <c r="GB41" s="112"/>
      <c r="GC41" s="112"/>
      <c r="GD41" s="112"/>
      <c r="GE41" s="112"/>
      <c r="GF41" s="112"/>
      <c r="GG41" s="112"/>
      <c r="GH41" s="112"/>
      <c r="GI41" s="112"/>
      <c r="GJ41" s="112"/>
      <c r="GK41" s="112"/>
      <c r="GL41" s="112"/>
      <c r="GM41" s="112"/>
      <c r="GN41" s="112"/>
      <c r="GO41" s="112"/>
      <c r="GP41" s="112"/>
      <c r="GQ41" s="112"/>
      <c r="GR41" s="112"/>
      <c r="GS41" s="112"/>
      <c r="GT41" s="112"/>
      <c r="GU41" s="112"/>
      <c r="GV41" s="112"/>
      <c r="GW41" s="112"/>
      <c r="GX41" s="112"/>
      <c r="GY41" s="112"/>
      <c r="GZ41" s="112"/>
      <c r="HA41" s="112"/>
      <c r="HB41" s="112"/>
      <c r="HC41" s="112"/>
      <c r="HD41" s="112"/>
      <c r="HE41" s="112"/>
      <c r="HF41" s="112"/>
      <c r="HG41" s="112"/>
      <c r="HH41" s="112"/>
      <c r="HI41" s="112"/>
      <c r="HJ41" s="112"/>
      <c r="HK41" s="112"/>
      <c r="HL41" s="112"/>
      <c r="HM41" s="112"/>
      <c r="HN41" s="112"/>
      <c r="HO41" s="112"/>
      <c r="HP41" s="112"/>
      <c r="HQ41" s="112"/>
      <c r="HR41" s="112"/>
      <c r="HS41" s="112"/>
      <c r="HT41" s="112"/>
      <c r="HU41" s="112"/>
      <c r="HV41" s="112"/>
      <c r="HW41" s="112"/>
      <c r="HX41" s="112"/>
      <c r="HY41" s="112"/>
      <c r="HZ41" s="112"/>
      <c r="IA41" s="112"/>
      <c r="IB41" s="112"/>
      <c r="IC41" s="112"/>
      <c r="ID41" s="112"/>
      <c r="IE41" s="112"/>
      <c r="IF41" s="112"/>
      <c r="IG41" s="112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112"/>
      <c r="BC42" s="112"/>
      <c r="BD42" s="112"/>
      <c r="BE42" s="112"/>
      <c r="BF42" s="112"/>
      <c r="BG42" s="112"/>
      <c r="BH42" s="112"/>
      <c r="BI42" s="112"/>
      <c r="BJ42" s="112"/>
      <c r="BK42" s="112"/>
      <c r="BL42" s="112"/>
      <c r="BM42" s="112"/>
      <c r="BN42" s="112"/>
      <c r="BO42" s="112"/>
      <c r="BP42" s="112"/>
      <c r="BQ42" s="112"/>
      <c r="BR42" s="112"/>
      <c r="BS42" s="112"/>
      <c r="BT42" s="112"/>
      <c r="BU42" s="112"/>
      <c r="BV42" s="112"/>
      <c r="BW42" s="112"/>
      <c r="BX42" s="112"/>
      <c r="BY42" s="112"/>
      <c r="BZ42" s="112"/>
      <c r="CA42" s="112"/>
      <c r="CB42" s="112"/>
      <c r="CC42" s="112"/>
      <c r="CD42" s="112"/>
      <c r="CE42" s="112"/>
      <c r="CF42" s="112"/>
      <c r="CG42" s="112"/>
      <c r="CH42" s="112"/>
      <c r="CI42" s="112"/>
      <c r="CJ42" s="112"/>
      <c r="CK42" s="112"/>
      <c r="CL42" s="112"/>
      <c r="CM42" s="112"/>
      <c r="CN42" s="112"/>
      <c r="CO42" s="112"/>
      <c r="CP42" s="112"/>
      <c r="CQ42" s="112"/>
      <c r="CR42" s="112"/>
      <c r="CS42" s="112"/>
      <c r="CT42" s="112"/>
      <c r="CU42" s="112"/>
      <c r="CV42" s="112"/>
      <c r="CW42" s="112"/>
      <c r="CX42" s="112"/>
      <c r="CY42" s="112"/>
      <c r="CZ42" s="112"/>
      <c r="DA42" s="112"/>
      <c r="DB42" s="112"/>
      <c r="DC42" s="112"/>
      <c r="DD42" s="112"/>
      <c r="DE42" s="112"/>
      <c r="DF42" s="112"/>
      <c r="DG42" s="112"/>
      <c r="DH42" s="112"/>
      <c r="DI42" s="112"/>
      <c r="DJ42" s="112"/>
      <c r="DK42" s="112"/>
      <c r="DL42" s="112"/>
      <c r="DM42" s="112"/>
      <c r="DN42" s="112"/>
      <c r="DO42" s="112"/>
      <c r="DP42" s="112"/>
      <c r="DQ42" s="112"/>
      <c r="DR42" s="112"/>
      <c r="DS42" s="112"/>
      <c r="DT42" s="112"/>
      <c r="DU42" s="112"/>
      <c r="DV42" s="112"/>
      <c r="DW42" s="112"/>
      <c r="DX42" s="112"/>
      <c r="DY42" s="112"/>
      <c r="DZ42" s="112"/>
      <c r="EA42" s="112"/>
      <c r="EB42" s="112"/>
      <c r="EC42" s="112"/>
      <c r="ED42" s="112"/>
      <c r="EE42" s="112"/>
      <c r="EF42" s="112"/>
      <c r="EG42" s="112"/>
      <c r="EH42" s="112"/>
      <c r="EI42" s="112"/>
      <c r="EJ42" s="112"/>
      <c r="EK42" s="112"/>
      <c r="EL42" s="112"/>
      <c r="EM42" s="112"/>
      <c r="EN42" s="112"/>
      <c r="EO42" s="112"/>
      <c r="EP42" s="112"/>
      <c r="EQ42" s="112"/>
      <c r="ER42" s="112"/>
      <c r="ES42" s="112"/>
      <c r="ET42" s="112"/>
      <c r="EU42" s="112"/>
      <c r="EV42" s="112"/>
      <c r="EW42" s="112"/>
      <c r="EX42" s="112"/>
      <c r="EY42" s="112"/>
      <c r="EZ42" s="112"/>
      <c r="FA42" s="112"/>
      <c r="FB42" s="112"/>
      <c r="FC42" s="112"/>
      <c r="FD42" s="112"/>
      <c r="FE42" s="112"/>
      <c r="FF42" s="112"/>
      <c r="FG42" s="112"/>
      <c r="FH42" s="112"/>
      <c r="FI42" s="112"/>
      <c r="FJ42" s="112"/>
      <c r="FK42" s="112"/>
      <c r="FL42" s="112"/>
      <c r="FM42" s="112"/>
      <c r="FN42" s="112"/>
      <c r="FO42" s="112"/>
      <c r="FP42" s="112"/>
      <c r="FQ42" s="112"/>
      <c r="FR42" s="112"/>
      <c r="FS42" s="112"/>
      <c r="FT42" s="112"/>
      <c r="FU42" s="112"/>
      <c r="FV42" s="112"/>
      <c r="FW42" s="112"/>
      <c r="FX42" s="112"/>
      <c r="FY42" s="112"/>
      <c r="FZ42" s="112"/>
      <c r="GA42" s="112"/>
      <c r="GB42" s="112"/>
      <c r="GC42" s="112"/>
      <c r="GD42" s="112"/>
      <c r="GE42" s="112"/>
      <c r="GF42" s="112"/>
      <c r="GG42" s="112"/>
      <c r="GH42" s="112"/>
      <c r="GI42" s="112"/>
      <c r="GJ42" s="112"/>
      <c r="GK42" s="112"/>
      <c r="GL42" s="112"/>
      <c r="GM42" s="112"/>
      <c r="GN42" s="112"/>
      <c r="GO42" s="112"/>
      <c r="GP42" s="112"/>
      <c r="GQ42" s="112"/>
      <c r="GR42" s="112"/>
      <c r="GS42" s="112"/>
      <c r="GT42" s="112"/>
      <c r="GU42" s="112"/>
      <c r="GV42" s="112"/>
      <c r="GW42" s="112"/>
      <c r="GX42" s="112"/>
      <c r="GY42" s="112"/>
      <c r="GZ42" s="112"/>
      <c r="HA42" s="112"/>
      <c r="HB42" s="112"/>
      <c r="HC42" s="112"/>
      <c r="HD42" s="112"/>
      <c r="HE42" s="112"/>
      <c r="HF42" s="112"/>
      <c r="HG42" s="112"/>
      <c r="HH42" s="112"/>
      <c r="HI42" s="112"/>
      <c r="HJ42" s="112"/>
      <c r="HK42" s="112"/>
      <c r="HL42" s="112"/>
      <c r="HM42" s="112"/>
      <c r="HN42" s="112"/>
      <c r="HO42" s="112"/>
      <c r="HP42" s="112"/>
      <c r="HQ42" s="112"/>
      <c r="HR42" s="112"/>
      <c r="HS42" s="112"/>
      <c r="HT42" s="112"/>
      <c r="HU42" s="112"/>
      <c r="HV42" s="112"/>
      <c r="HW42" s="112"/>
      <c r="HX42" s="112"/>
      <c r="HY42" s="112"/>
      <c r="HZ42" s="112"/>
      <c r="IA42" s="112"/>
      <c r="IB42" s="112"/>
      <c r="IC42" s="112"/>
      <c r="ID42" s="112"/>
      <c r="IE42" s="112"/>
      <c r="IF42" s="112"/>
      <c r="IG42" s="112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V43" s="112"/>
      <c r="AW43" s="112"/>
      <c r="AX43" s="112"/>
      <c r="AY43" s="112"/>
      <c r="AZ43" s="112"/>
      <c r="BA43" s="112"/>
      <c r="BB43" s="112"/>
      <c r="BC43" s="112"/>
      <c r="BD43" s="112"/>
      <c r="BE43" s="112"/>
      <c r="BF43" s="112"/>
      <c r="BG43" s="112"/>
      <c r="BH43" s="112"/>
      <c r="BI43" s="112"/>
      <c r="BJ43" s="112"/>
      <c r="BK43" s="112"/>
      <c r="BL43" s="112"/>
      <c r="BM43" s="112"/>
      <c r="BN43" s="112"/>
      <c r="BO43" s="112"/>
      <c r="BP43" s="112"/>
      <c r="BQ43" s="112"/>
      <c r="BR43" s="112"/>
      <c r="BS43" s="112"/>
      <c r="BT43" s="112"/>
      <c r="BU43" s="112"/>
      <c r="BV43" s="112"/>
      <c r="BW43" s="112"/>
      <c r="BX43" s="112"/>
      <c r="BY43" s="112"/>
      <c r="BZ43" s="112"/>
      <c r="CA43" s="112"/>
      <c r="CB43" s="112"/>
      <c r="CC43" s="112"/>
      <c r="CD43" s="112"/>
      <c r="CE43" s="112"/>
      <c r="CF43" s="112"/>
      <c r="CG43" s="112"/>
      <c r="CH43" s="112"/>
      <c r="CI43" s="112"/>
      <c r="CJ43" s="112"/>
      <c r="CK43" s="112"/>
      <c r="CL43" s="112"/>
      <c r="CM43" s="112"/>
      <c r="CN43" s="112"/>
      <c r="CO43" s="112"/>
      <c r="CP43" s="112"/>
      <c r="CQ43" s="112"/>
      <c r="CR43" s="112"/>
      <c r="CS43" s="112"/>
      <c r="CT43" s="112"/>
      <c r="CU43" s="112"/>
      <c r="CV43" s="112"/>
      <c r="CW43" s="112"/>
      <c r="CX43" s="112"/>
      <c r="CY43" s="112"/>
      <c r="CZ43" s="112"/>
      <c r="DA43" s="112"/>
      <c r="DB43" s="112"/>
      <c r="DC43" s="112"/>
      <c r="DD43" s="112"/>
      <c r="DE43" s="112"/>
      <c r="DF43" s="112"/>
      <c r="DG43" s="112"/>
      <c r="DH43" s="112"/>
      <c r="DI43" s="112"/>
      <c r="DJ43" s="112"/>
      <c r="DK43" s="112"/>
      <c r="DL43" s="112"/>
      <c r="DM43" s="112"/>
      <c r="DN43" s="112"/>
      <c r="DO43" s="112"/>
      <c r="DP43" s="112"/>
      <c r="DQ43" s="112"/>
      <c r="DR43" s="112"/>
      <c r="DS43" s="112"/>
      <c r="DT43" s="112"/>
      <c r="DU43" s="112"/>
      <c r="DV43" s="112"/>
      <c r="DW43" s="112"/>
      <c r="DX43" s="112"/>
      <c r="DY43" s="112"/>
      <c r="DZ43" s="112"/>
      <c r="EA43" s="112"/>
      <c r="EB43" s="112"/>
      <c r="EC43" s="112"/>
      <c r="ED43" s="112"/>
      <c r="EE43" s="112"/>
      <c r="EF43" s="112"/>
      <c r="EG43" s="112"/>
      <c r="EH43" s="112"/>
      <c r="EI43" s="112"/>
      <c r="EJ43" s="112"/>
      <c r="EK43" s="112"/>
      <c r="EL43" s="112"/>
      <c r="EM43" s="112"/>
      <c r="EN43" s="112"/>
      <c r="EO43" s="112"/>
      <c r="EP43" s="112"/>
      <c r="EQ43" s="112"/>
      <c r="ER43" s="112"/>
      <c r="ES43" s="112"/>
      <c r="ET43" s="112"/>
      <c r="EU43" s="112"/>
      <c r="EV43" s="112"/>
      <c r="EW43" s="112"/>
      <c r="EX43" s="112"/>
      <c r="EY43" s="112"/>
      <c r="EZ43" s="112"/>
      <c r="FA43" s="112"/>
      <c r="FB43" s="112"/>
      <c r="FC43" s="112"/>
      <c r="FD43" s="112"/>
      <c r="FE43" s="112"/>
      <c r="FF43" s="112"/>
      <c r="FG43" s="112"/>
      <c r="FH43" s="112"/>
      <c r="FI43" s="112"/>
      <c r="FJ43" s="112"/>
      <c r="FK43" s="112"/>
      <c r="FL43" s="112"/>
      <c r="FM43" s="112"/>
      <c r="FN43" s="112"/>
      <c r="FO43" s="112"/>
      <c r="FP43" s="112"/>
      <c r="FQ43" s="112"/>
      <c r="FR43" s="112"/>
      <c r="FS43" s="112"/>
      <c r="FT43" s="112"/>
      <c r="FU43" s="112"/>
      <c r="FV43" s="112"/>
      <c r="FW43" s="112"/>
      <c r="FX43" s="112"/>
      <c r="FY43" s="112"/>
      <c r="FZ43" s="112"/>
      <c r="GA43" s="112"/>
      <c r="GB43" s="112"/>
      <c r="GC43" s="112"/>
      <c r="GD43" s="112"/>
      <c r="GE43" s="112"/>
      <c r="GF43" s="112"/>
      <c r="GG43" s="112"/>
      <c r="GH43" s="112"/>
      <c r="GI43" s="112"/>
      <c r="GJ43" s="112"/>
      <c r="GK43" s="112"/>
      <c r="GL43" s="112"/>
      <c r="GM43" s="112"/>
      <c r="GN43" s="112"/>
      <c r="GO43" s="112"/>
      <c r="GP43" s="112"/>
      <c r="GQ43" s="112"/>
      <c r="GR43" s="112"/>
      <c r="GS43" s="112"/>
      <c r="GT43" s="112"/>
      <c r="GU43" s="112"/>
      <c r="GV43" s="112"/>
      <c r="GW43" s="112"/>
      <c r="GX43" s="112"/>
      <c r="GY43" s="112"/>
      <c r="GZ43" s="112"/>
      <c r="HA43" s="112"/>
      <c r="HB43" s="112"/>
      <c r="HC43" s="112"/>
      <c r="HD43" s="112"/>
      <c r="HE43" s="112"/>
      <c r="HF43" s="112"/>
      <c r="HG43" s="112"/>
      <c r="HH43" s="112"/>
      <c r="HI43" s="112"/>
      <c r="HJ43" s="112"/>
      <c r="HK43" s="112"/>
      <c r="HL43" s="112"/>
      <c r="HM43" s="112"/>
      <c r="HN43" s="112"/>
      <c r="HO43" s="112"/>
      <c r="HP43" s="112"/>
      <c r="HQ43" s="112"/>
      <c r="HR43" s="112"/>
      <c r="HS43" s="112"/>
      <c r="HT43" s="112"/>
      <c r="HU43" s="112"/>
      <c r="HV43" s="112"/>
      <c r="HW43" s="112"/>
      <c r="HX43" s="112"/>
      <c r="HY43" s="112"/>
      <c r="HZ43" s="112"/>
      <c r="IA43" s="112"/>
      <c r="IB43" s="112"/>
      <c r="IC43" s="112"/>
      <c r="ID43" s="112"/>
      <c r="IE43" s="112"/>
      <c r="IF43" s="112"/>
      <c r="IG43" s="112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112"/>
      <c r="BC44" s="112"/>
      <c r="BD44" s="112"/>
      <c r="BE44" s="112"/>
      <c r="BF44" s="112"/>
      <c r="BG44" s="112"/>
      <c r="BH44" s="112"/>
      <c r="BI44" s="112"/>
      <c r="BJ44" s="112"/>
      <c r="BK44" s="112"/>
      <c r="BL44" s="112"/>
      <c r="BM44" s="112"/>
      <c r="BN44" s="112"/>
      <c r="BO44" s="112"/>
      <c r="BP44" s="112"/>
      <c r="BQ44" s="112"/>
      <c r="BR44" s="112"/>
      <c r="BS44" s="112"/>
      <c r="BT44" s="112"/>
      <c r="BU44" s="112"/>
      <c r="BV44" s="112"/>
      <c r="BW44" s="112"/>
      <c r="BX44" s="112"/>
      <c r="BY44" s="112"/>
      <c r="BZ44" s="112"/>
      <c r="CA44" s="112"/>
      <c r="CB44" s="112"/>
      <c r="CC44" s="112"/>
      <c r="CD44" s="112"/>
      <c r="CE44" s="112"/>
      <c r="CF44" s="112"/>
      <c r="CG44" s="112"/>
      <c r="CH44" s="112"/>
      <c r="CI44" s="112"/>
      <c r="CJ44" s="112"/>
      <c r="CK44" s="112"/>
      <c r="CL44" s="112"/>
      <c r="CM44" s="112"/>
      <c r="CN44" s="112"/>
      <c r="CO44" s="112"/>
      <c r="CP44" s="112"/>
      <c r="CQ44" s="112"/>
      <c r="CR44" s="112"/>
      <c r="CS44" s="112"/>
      <c r="CT44" s="112"/>
      <c r="CU44" s="112"/>
      <c r="CV44" s="112"/>
      <c r="CW44" s="112"/>
      <c r="CX44" s="112"/>
      <c r="CY44" s="112"/>
      <c r="CZ44" s="112"/>
      <c r="DA44" s="112"/>
      <c r="DB44" s="112"/>
      <c r="DC44" s="112"/>
      <c r="DD44" s="112"/>
      <c r="DE44" s="112"/>
      <c r="DF44" s="112"/>
      <c r="DG44" s="112"/>
      <c r="DH44" s="112"/>
      <c r="DI44" s="112"/>
      <c r="DJ44" s="112"/>
      <c r="DK44" s="112"/>
      <c r="DL44" s="112"/>
      <c r="DM44" s="112"/>
      <c r="DN44" s="112"/>
      <c r="DO44" s="112"/>
      <c r="DP44" s="112"/>
      <c r="DQ44" s="112"/>
      <c r="DR44" s="112"/>
      <c r="DS44" s="112"/>
      <c r="DT44" s="112"/>
      <c r="DU44" s="112"/>
      <c r="DV44" s="112"/>
      <c r="DW44" s="112"/>
      <c r="DX44" s="112"/>
      <c r="DY44" s="112"/>
      <c r="DZ44" s="112"/>
      <c r="EA44" s="112"/>
      <c r="EB44" s="112"/>
      <c r="EC44" s="112"/>
      <c r="ED44" s="112"/>
      <c r="EE44" s="112"/>
      <c r="EF44" s="112"/>
      <c r="EG44" s="112"/>
      <c r="EH44" s="112"/>
      <c r="EI44" s="112"/>
      <c r="EJ44" s="112"/>
      <c r="EK44" s="112"/>
      <c r="EL44" s="112"/>
      <c r="EM44" s="112"/>
      <c r="EN44" s="112"/>
      <c r="EO44" s="112"/>
      <c r="EP44" s="112"/>
      <c r="EQ44" s="112"/>
      <c r="ER44" s="112"/>
      <c r="ES44" s="112"/>
      <c r="ET44" s="112"/>
      <c r="EU44" s="112"/>
      <c r="EV44" s="112"/>
      <c r="EW44" s="112"/>
      <c r="EX44" s="112"/>
      <c r="EY44" s="112"/>
      <c r="EZ44" s="112"/>
      <c r="FA44" s="112"/>
      <c r="FB44" s="112"/>
      <c r="FC44" s="112"/>
      <c r="FD44" s="112"/>
      <c r="FE44" s="112"/>
      <c r="FF44" s="112"/>
      <c r="FG44" s="112"/>
      <c r="FH44" s="112"/>
      <c r="FI44" s="112"/>
      <c r="FJ44" s="112"/>
      <c r="FK44" s="112"/>
      <c r="FL44" s="112"/>
      <c r="FM44" s="112"/>
      <c r="FN44" s="112"/>
      <c r="FO44" s="112"/>
      <c r="FP44" s="112"/>
      <c r="FQ44" s="112"/>
      <c r="FR44" s="112"/>
      <c r="FS44" s="112"/>
      <c r="FT44" s="112"/>
      <c r="FU44" s="112"/>
      <c r="FV44" s="112"/>
      <c r="FW44" s="112"/>
      <c r="FX44" s="112"/>
      <c r="FY44" s="112"/>
      <c r="FZ44" s="112"/>
      <c r="GA44" s="112"/>
      <c r="GB44" s="112"/>
      <c r="GC44" s="112"/>
      <c r="GD44" s="112"/>
      <c r="GE44" s="112"/>
      <c r="GF44" s="112"/>
      <c r="GG44" s="112"/>
      <c r="GH44" s="112"/>
      <c r="GI44" s="112"/>
      <c r="GJ44" s="112"/>
      <c r="GK44" s="112"/>
      <c r="GL44" s="112"/>
      <c r="GM44" s="112"/>
      <c r="GN44" s="112"/>
      <c r="GO44" s="112"/>
      <c r="GP44" s="112"/>
      <c r="GQ44" s="112"/>
      <c r="GR44" s="112"/>
      <c r="GS44" s="112"/>
      <c r="GT44" s="112"/>
      <c r="GU44" s="112"/>
      <c r="GV44" s="112"/>
      <c r="GW44" s="112"/>
      <c r="GX44" s="112"/>
      <c r="GY44" s="112"/>
      <c r="GZ44" s="112"/>
      <c r="HA44" s="112"/>
      <c r="HB44" s="112"/>
      <c r="HC44" s="112"/>
      <c r="HD44" s="112"/>
      <c r="HE44" s="112"/>
      <c r="HF44" s="112"/>
      <c r="HG44" s="112"/>
      <c r="HH44" s="112"/>
      <c r="HI44" s="112"/>
      <c r="HJ44" s="112"/>
      <c r="HK44" s="112"/>
      <c r="HL44" s="112"/>
      <c r="HM44" s="112"/>
      <c r="HN44" s="112"/>
      <c r="HO44" s="112"/>
      <c r="HP44" s="112"/>
      <c r="HQ44" s="112"/>
      <c r="HR44" s="112"/>
      <c r="HS44" s="112"/>
      <c r="HT44" s="112"/>
      <c r="HU44" s="112"/>
      <c r="HV44" s="112"/>
      <c r="HW44" s="112"/>
      <c r="HX44" s="112"/>
      <c r="HY44" s="112"/>
      <c r="HZ44" s="112"/>
      <c r="IA44" s="112"/>
      <c r="IB44" s="112"/>
      <c r="IC44" s="112"/>
      <c r="ID44" s="112"/>
      <c r="IE44" s="112"/>
      <c r="IF44" s="112"/>
      <c r="IG44" s="112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241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241" x14ac:dyDescent="0.25">
      <c r="B48" s="7"/>
      <c r="C48" s="7"/>
      <c r="D48" s="7"/>
      <c r="E48" s="7"/>
      <c r="F48" s="7"/>
      <c r="G48" s="7"/>
      <c r="H48" s="112"/>
      <c r="I48" s="112"/>
      <c r="J48" s="112"/>
      <c r="K48" s="112"/>
      <c r="L48" s="112"/>
      <c r="M48" s="20"/>
      <c r="N48" s="112"/>
    </row>
    <row r="49" spans="1:14" x14ac:dyDescent="0.25">
      <c r="B49" s="7"/>
      <c r="C49" s="7"/>
      <c r="D49" s="7"/>
      <c r="E49" s="7"/>
      <c r="F49" s="7"/>
      <c r="G49" s="7"/>
      <c r="H49" s="112"/>
      <c r="I49" s="112"/>
      <c r="J49" s="112"/>
      <c r="K49" s="112"/>
      <c r="L49" s="112"/>
      <c r="M49" s="20"/>
      <c r="N49" s="112"/>
    </row>
    <row r="50" spans="1:14" x14ac:dyDescent="0.25">
      <c r="A50" s="167"/>
      <c r="B50" s="20" t="s">
        <v>1</v>
      </c>
      <c r="C50" s="166" t="s">
        <v>166</v>
      </c>
      <c r="D50" s="166" t="s">
        <v>172</v>
      </c>
      <c r="E50" s="166" t="s">
        <v>167</v>
      </c>
      <c r="F50" s="166" t="s">
        <v>168</v>
      </c>
      <c r="G50" s="9"/>
      <c r="H50" s="167"/>
      <c r="I50" s="112"/>
      <c r="J50" s="112"/>
      <c r="K50" s="112"/>
      <c r="L50" s="112"/>
      <c r="M50" s="20"/>
      <c r="N50" s="112"/>
    </row>
    <row r="51" spans="1:14" x14ac:dyDescent="0.25">
      <c r="A51" s="167"/>
      <c r="B51" s="20">
        <v>2012</v>
      </c>
      <c r="C51" s="166">
        <v>1</v>
      </c>
      <c r="D51" s="181">
        <v>575.34427952999863</v>
      </c>
      <c r="E51" s="182">
        <v>40909</v>
      </c>
      <c r="F51" s="166"/>
      <c r="G51" s="9"/>
      <c r="H51" s="167"/>
      <c r="I51" s="112"/>
      <c r="J51" s="112"/>
      <c r="K51" s="112"/>
      <c r="L51" s="112"/>
      <c r="M51" s="20"/>
      <c r="N51" s="112"/>
    </row>
    <row r="52" spans="1:14" x14ac:dyDescent="0.25">
      <c r="A52" s="167"/>
      <c r="B52" s="20"/>
      <c r="C52" s="166">
        <v>2</v>
      </c>
      <c r="D52" s="181">
        <v>176.56608542999933</v>
      </c>
      <c r="E52" s="182">
        <v>40940</v>
      </c>
      <c r="F52" s="166"/>
      <c r="G52" s="9"/>
      <c r="H52" s="167"/>
      <c r="I52" s="112"/>
      <c r="J52" s="112"/>
      <c r="K52" s="112"/>
      <c r="L52" s="112"/>
      <c r="M52" s="20"/>
      <c r="N52" s="112"/>
    </row>
    <row r="53" spans="1:14" x14ac:dyDescent="0.25">
      <c r="A53" s="167"/>
      <c r="B53" s="20"/>
      <c r="C53" s="166">
        <v>3</v>
      </c>
      <c r="D53" s="181">
        <v>512.26148668999838</v>
      </c>
      <c r="E53" s="182">
        <v>40969</v>
      </c>
      <c r="F53" s="166"/>
      <c r="G53" s="9"/>
      <c r="H53" s="167"/>
      <c r="I53" s="112"/>
      <c r="J53" s="112"/>
      <c r="K53" s="112"/>
      <c r="L53" s="112"/>
      <c r="M53" s="20"/>
      <c r="N53" s="112"/>
    </row>
    <row r="54" spans="1:14" x14ac:dyDescent="0.25">
      <c r="A54" s="167"/>
      <c r="B54" s="20"/>
      <c r="C54" s="166">
        <v>4</v>
      </c>
      <c r="D54" s="181">
        <v>364.44729688000058</v>
      </c>
      <c r="E54" s="182">
        <v>41000</v>
      </c>
      <c r="F54" s="183"/>
      <c r="G54" s="9"/>
      <c r="H54" s="167"/>
      <c r="I54" s="112"/>
      <c r="J54" s="112"/>
      <c r="K54" s="112"/>
      <c r="L54" s="112"/>
      <c r="M54" s="20"/>
      <c r="N54" s="112"/>
    </row>
    <row r="55" spans="1:14" x14ac:dyDescent="0.25">
      <c r="A55" s="167"/>
      <c r="B55" s="20"/>
      <c r="C55" s="166">
        <v>5</v>
      </c>
      <c r="D55" s="181">
        <v>727.45044638000275</v>
      </c>
      <c r="E55" s="182">
        <v>41030</v>
      </c>
      <c r="F55" s="183"/>
      <c r="G55" s="9"/>
      <c r="H55" s="167"/>
      <c r="I55" s="112"/>
      <c r="J55" s="112"/>
      <c r="K55" s="112"/>
      <c r="L55" s="112"/>
      <c r="M55" s="20"/>
      <c r="N55" s="112"/>
    </row>
    <row r="56" spans="1:14" x14ac:dyDescent="0.25">
      <c r="A56" s="167"/>
      <c r="B56" s="20"/>
      <c r="C56" s="166">
        <v>6</v>
      </c>
      <c r="D56" s="181">
        <v>556.56731871999955</v>
      </c>
      <c r="E56" s="182">
        <v>41061</v>
      </c>
      <c r="F56" s="183"/>
      <c r="G56" s="9"/>
      <c r="H56" s="167"/>
      <c r="I56" s="112"/>
      <c r="J56" s="112"/>
      <c r="K56" s="112"/>
      <c r="L56" s="112"/>
      <c r="M56" s="20"/>
      <c r="N56" s="112"/>
    </row>
    <row r="57" spans="1:14" x14ac:dyDescent="0.25">
      <c r="A57" s="167"/>
      <c r="B57" s="20"/>
      <c r="C57" s="166">
        <v>7</v>
      </c>
      <c r="D57" s="181">
        <v>625.05104316999837</v>
      </c>
      <c r="E57" s="182">
        <v>41091</v>
      </c>
      <c r="F57" s="183"/>
      <c r="G57" s="9"/>
      <c r="H57" s="167"/>
      <c r="I57" s="112"/>
      <c r="J57" s="112"/>
      <c r="K57" s="112"/>
      <c r="L57" s="112"/>
      <c r="M57" s="20"/>
      <c r="N57" s="112"/>
    </row>
    <row r="58" spans="1:14" x14ac:dyDescent="0.25">
      <c r="A58" s="167"/>
      <c r="B58" s="20"/>
      <c r="C58" s="166">
        <v>8</v>
      </c>
      <c r="D58" s="181">
        <v>319.16595830999995</v>
      </c>
      <c r="E58" s="182">
        <v>41122</v>
      </c>
      <c r="F58" s="183"/>
      <c r="G58" s="9"/>
      <c r="H58" s="167"/>
      <c r="I58" s="112"/>
      <c r="J58" s="112"/>
      <c r="K58" s="112"/>
      <c r="L58" s="112"/>
      <c r="M58" s="20"/>
      <c r="N58" s="112"/>
    </row>
    <row r="59" spans="1:14" x14ac:dyDescent="0.25">
      <c r="A59" s="167"/>
      <c r="B59" s="20"/>
      <c r="C59" s="166">
        <v>9</v>
      </c>
      <c r="D59" s="181">
        <v>561.08648531999972</v>
      </c>
      <c r="E59" s="182">
        <v>41153</v>
      </c>
      <c r="F59" s="183"/>
      <c r="G59" s="9"/>
      <c r="H59" s="167"/>
    </row>
    <row r="60" spans="1:14" x14ac:dyDescent="0.25">
      <c r="A60" s="167"/>
      <c r="B60" s="20"/>
      <c r="C60" s="166">
        <v>10</v>
      </c>
      <c r="D60" s="181">
        <v>459.11628287999906</v>
      </c>
      <c r="E60" s="182">
        <v>41183</v>
      </c>
      <c r="F60" s="183"/>
      <c r="G60" s="9"/>
      <c r="H60" s="167"/>
    </row>
    <row r="61" spans="1:14" x14ac:dyDescent="0.25">
      <c r="A61" s="167"/>
      <c r="B61" s="20"/>
      <c r="C61" s="166">
        <v>11</v>
      </c>
      <c r="D61" s="181">
        <v>464.01769538000082</v>
      </c>
      <c r="E61" s="182">
        <v>41214</v>
      </c>
      <c r="F61" s="183"/>
      <c r="G61" s="9"/>
      <c r="H61" s="167"/>
    </row>
    <row r="62" spans="1:14" x14ac:dyDescent="0.25">
      <c r="A62" s="167"/>
      <c r="B62" s="20"/>
      <c r="C62" s="166">
        <v>12</v>
      </c>
      <c r="D62" s="181">
        <v>265.11161122999982</v>
      </c>
      <c r="E62" s="182">
        <v>41244</v>
      </c>
      <c r="F62" s="183"/>
      <c r="G62" s="9"/>
      <c r="H62" s="167"/>
    </row>
    <row r="63" spans="1:14" x14ac:dyDescent="0.25">
      <c r="A63" s="167"/>
      <c r="B63" s="20">
        <v>2013</v>
      </c>
      <c r="C63" s="166">
        <v>1</v>
      </c>
      <c r="D63" s="181">
        <v>604.41933528999925</v>
      </c>
      <c r="E63" s="182">
        <v>41275</v>
      </c>
      <c r="F63" s="183"/>
      <c r="G63" s="9"/>
      <c r="H63" s="167"/>
    </row>
    <row r="64" spans="1:14" x14ac:dyDescent="0.25">
      <c r="A64" s="167"/>
      <c r="B64" s="20"/>
      <c r="C64" s="166">
        <v>2</v>
      </c>
      <c r="D64" s="181">
        <v>442.85818315999967</v>
      </c>
      <c r="E64" s="182">
        <v>41306</v>
      </c>
      <c r="F64" s="183"/>
      <c r="G64" s="9"/>
      <c r="H64" s="167"/>
    </row>
    <row r="65" spans="1:8" x14ac:dyDescent="0.25">
      <c r="A65" s="167"/>
      <c r="B65" s="20"/>
      <c r="C65" s="166">
        <v>3</v>
      </c>
      <c r="D65" s="181">
        <v>494.49798694000191</v>
      </c>
      <c r="E65" s="182">
        <v>41334</v>
      </c>
      <c r="F65" s="183"/>
      <c r="G65" s="9"/>
      <c r="H65" s="167"/>
    </row>
    <row r="66" spans="1:8" x14ac:dyDescent="0.25">
      <c r="A66" s="167"/>
      <c r="B66" s="20"/>
      <c r="C66" s="166">
        <v>4</v>
      </c>
      <c r="D66" s="181">
        <v>477.60103106000014</v>
      </c>
      <c r="E66" s="182">
        <v>41365</v>
      </c>
      <c r="F66" s="183">
        <v>499.74528148666678</v>
      </c>
      <c r="G66" s="189">
        <f t="shared" ref="G66" si="7">+AVERAGE(D55:D66)</f>
        <v>499.74528148666678</v>
      </c>
      <c r="H66" s="20" t="b">
        <f>+F66=G66</f>
        <v>1</v>
      </c>
    </row>
    <row r="67" spans="1:8" x14ac:dyDescent="0.25">
      <c r="A67" s="167"/>
      <c r="B67" s="20"/>
      <c r="C67" s="166">
        <v>5</v>
      </c>
      <c r="D67" s="181">
        <v>661.5913575900056</v>
      </c>
      <c r="E67" s="182">
        <v>41395</v>
      </c>
      <c r="F67" s="183">
        <v>494.25702408750038</v>
      </c>
      <c r="G67" s="189">
        <f t="shared" ref="G67:G130" si="8">+AVERAGE(D56:D67)</f>
        <v>494.25702408750038</v>
      </c>
      <c r="H67" s="20" t="b">
        <f t="shared" ref="H67:H130" si="9">+F67=G67</f>
        <v>1</v>
      </c>
    </row>
    <row r="68" spans="1:8" x14ac:dyDescent="0.25">
      <c r="A68" s="167"/>
      <c r="B68" s="20"/>
      <c r="C68" s="166">
        <v>6</v>
      </c>
      <c r="D68" s="181">
        <v>398.00100457000053</v>
      </c>
      <c r="E68" s="182">
        <v>41426</v>
      </c>
      <c r="F68" s="183">
        <v>481.04316457500045</v>
      </c>
      <c r="G68" s="189">
        <f t="shared" si="8"/>
        <v>481.04316457500045</v>
      </c>
      <c r="H68" s="20" t="b">
        <f t="shared" si="9"/>
        <v>1</v>
      </c>
    </row>
    <row r="69" spans="1:8" x14ac:dyDescent="0.25">
      <c r="A69" s="167"/>
      <c r="B69" s="20"/>
      <c r="C69" s="166">
        <v>7</v>
      </c>
      <c r="D69" s="181">
        <v>664.3441092099979</v>
      </c>
      <c r="E69" s="182">
        <v>41456</v>
      </c>
      <c r="F69" s="183">
        <v>484.31758674500043</v>
      </c>
      <c r="G69" s="189">
        <f t="shared" si="8"/>
        <v>484.31758674500043</v>
      </c>
      <c r="H69" s="20" t="b">
        <f t="shared" si="9"/>
        <v>1</v>
      </c>
    </row>
    <row r="70" spans="1:8" x14ac:dyDescent="0.25">
      <c r="A70" s="167"/>
      <c r="B70" s="20"/>
      <c r="C70" s="166">
        <v>8</v>
      </c>
      <c r="D70" s="181">
        <v>474.96839699000054</v>
      </c>
      <c r="E70" s="182">
        <v>41487</v>
      </c>
      <c r="F70" s="183">
        <v>497.30112330166708</v>
      </c>
      <c r="G70" s="189">
        <f t="shared" si="8"/>
        <v>497.30112330166708</v>
      </c>
      <c r="H70" s="20" t="b">
        <f t="shared" si="9"/>
        <v>1</v>
      </c>
    </row>
    <row r="71" spans="1:8" x14ac:dyDescent="0.25">
      <c r="A71" s="167"/>
      <c r="B71" s="20"/>
      <c r="C71" s="166">
        <v>9</v>
      </c>
      <c r="D71" s="181">
        <v>773.26174170000081</v>
      </c>
      <c r="E71" s="182">
        <v>41518</v>
      </c>
      <c r="F71" s="183">
        <v>514.98239466666712</v>
      </c>
      <c r="G71" s="189">
        <f t="shared" si="8"/>
        <v>514.98239466666712</v>
      </c>
      <c r="H71" s="20" t="b">
        <f t="shared" si="9"/>
        <v>1</v>
      </c>
    </row>
    <row r="72" spans="1:8" x14ac:dyDescent="0.25">
      <c r="A72" s="167"/>
      <c r="B72" s="20"/>
      <c r="C72" s="166">
        <v>10</v>
      </c>
      <c r="D72" s="181">
        <v>560.43484621999994</v>
      </c>
      <c r="E72" s="182">
        <v>41548</v>
      </c>
      <c r="F72" s="183">
        <v>523.42560827833393</v>
      </c>
      <c r="G72" s="189">
        <f t="shared" si="8"/>
        <v>523.42560827833393</v>
      </c>
      <c r="H72" s="20" t="b">
        <f t="shared" si="9"/>
        <v>1</v>
      </c>
    </row>
    <row r="73" spans="1:8" x14ac:dyDescent="0.25">
      <c r="A73" s="167"/>
      <c r="B73" s="20"/>
      <c r="C73" s="166">
        <v>11</v>
      </c>
      <c r="D73" s="181">
        <v>623.31906038000216</v>
      </c>
      <c r="E73" s="182">
        <v>41579</v>
      </c>
      <c r="F73" s="183">
        <v>536.7007220283341</v>
      </c>
      <c r="G73" s="189">
        <f t="shared" si="8"/>
        <v>536.7007220283341</v>
      </c>
      <c r="H73" s="20" t="b">
        <f t="shared" si="9"/>
        <v>1</v>
      </c>
    </row>
    <row r="74" spans="1:8" x14ac:dyDescent="0.25">
      <c r="A74" s="167"/>
      <c r="B74" s="20"/>
      <c r="C74" s="166">
        <v>12</v>
      </c>
      <c r="D74" s="181">
        <v>425.56361661000005</v>
      </c>
      <c r="E74" s="182">
        <v>41609</v>
      </c>
      <c r="F74" s="183">
        <v>550.07172247666733</v>
      </c>
      <c r="G74" s="189">
        <f t="shared" si="8"/>
        <v>550.07172247666733</v>
      </c>
      <c r="H74" s="20" t="b">
        <f t="shared" si="9"/>
        <v>1</v>
      </c>
    </row>
    <row r="75" spans="1:8" x14ac:dyDescent="0.25">
      <c r="A75" s="167"/>
      <c r="B75" s="20">
        <v>2014</v>
      </c>
      <c r="C75" s="166">
        <v>1</v>
      </c>
      <c r="D75" s="181">
        <v>689.06981800000005</v>
      </c>
      <c r="E75" s="182">
        <v>41640</v>
      </c>
      <c r="F75" s="183">
        <v>557.12592936916747</v>
      </c>
      <c r="G75" s="189">
        <f t="shared" si="8"/>
        <v>557.12592936916747</v>
      </c>
      <c r="H75" s="20" t="b">
        <f t="shared" si="9"/>
        <v>1</v>
      </c>
    </row>
    <row r="76" spans="1:8" x14ac:dyDescent="0.25">
      <c r="A76" s="167"/>
      <c r="B76" s="20"/>
      <c r="C76" s="166">
        <v>2</v>
      </c>
      <c r="D76" s="181">
        <v>788.62821899999994</v>
      </c>
      <c r="E76" s="182">
        <v>41671</v>
      </c>
      <c r="F76" s="183">
        <v>585.94009902250082</v>
      </c>
      <c r="G76" s="189">
        <f t="shared" si="8"/>
        <v>585.94009902250082</v>
      </c>
      <c r="H76" s="20" t="b">
        <f t="shared" si="9"/>
        <v>1</v>
      </c>
    </row>
    <row r="77" spans="1:8" x14ac:dyDescent="0.25">
      <c r="A77" s="167"/>
      <c r="B77" s="20"/>
      <c r="C77" s="166">
        <v>3</v>
      </c>
      <c r="D77" s="181">
        <v>661.15986699999996</v>
      </c>
      <c r="E77" s="182">
        <v>41699</v>
      </c>
      <c r="F77" s="183">
        <v>599.8285890275007</v>
      </c>
      <c r="G77" s="189">
        <f t="shared" si="8"/>
        <v>599.8285890275007</v>
      </c>
      <c r="H77" s="20" t="b">
        <f t="shared" si="9"/>
        <v>1</v>
      </c>
    </row>
    <row r="78" spans="1:8" x14ac:dyDescent="0.25">
      <c r="A78" s="167"/>
      <c r="B78" s="20"/>
      <c r="C78" s="166">
        <v>4</v>
      </c>
      <c r="D78" s="181">
        <v>586.03427499999998</v>
      </c>
      <c r="E78" s="182">
        <v>41730</v>
      </c>
      <c r="F78" s="183">
        <v>608.86469268916733</v>
      </c>
      <c r="G78" s="189">
        <f t="shared" si="8"/>
        <v>608.86469268916733</v>
      </c>
      <c r="H78" s="20" t="b">
        <f t="shared" si="9"/>
        <v>1</v>
      </c>
    </row>
    <row r="79" spans="1:8" x14ac:dyDescent="0.25">
      <c r="A79" s="167"/>
      <c r="B79" s="20"/>
      <c r="C79" s="166">
        <v>5</v>
      </c>
      <c r="D79" s="181">
        <v>708.68512299999998</v>
      </c>
      <c r="E79" s="182">
        <v>41760</v>
      </c>
      <c r="F79" s="183">
        <v>612.78917314000023</v>
      </c>
      <c r="G79" s="189">
        <f t="shared" si="8"/>
        <v>612.78917314000023</v>
      </c>
      <c r="H79" s="20" t="b">
        <f t="shared" si="9"/>
        <v>1</v>
      </c>
    </row>
    <row r="80" spans="1:8" x14ac:dyDescent="0.25">
      <c r="A80" s="167"/>
      <c r="B80" s="20"/>
      <c r="C80" s="166">
        <v>6</v>
      </c>
      <c r="D80" s="181">
        <v>667.51537800000006</v>
      </c>
      <c r="E80" s="182">
        <v>41791</v>
      </c>
      <c r="F80" s="183">
        <v>635.24870425916686</v>
      </c>
      <c r="G80" s="189">
        <f t="shared" si="8"/>
        <v>635.24870425916686</v>
      </c>
      <c r="H80" s="20" t="b">
        <f t="shared" si="9"/>
        <v>1</v>
      </c>
    </row>
    <row r="81" spans="1:8" x14ac:dyDescent="0.25">
      <c r="A81" s="167"/>
      <c r="B81" s="20"/>
      <c r="C81" s="166">
        <v>7</v>
      </c>
      <c r="D81" s="181">
        <v>705.20082600000001</v>
      </c>
      <c r="E81" s="182">
        <v>41821</v>
      </c>
      <c r="F81" s="183">
        <v>638.65343065833372</v>
      </c>
      <c r="G81" s="189">
        <f t="shared" si="8"/>
        <v>638.65343065833372</v>
      </c>
      <c r="H81" s="20" t="b">
        <f t="shared" si="9"/>
        <v>1</v>
      </c>
    </row>
    <row r="82" spans="1:8" x14ac:dyDescent="0.25">
      <c r="A82" s="167"/>
      <c r="B82" s="20"/>
      <c r="C82" s="166">
        <v>8</v>
      </c>
      <c r="D82" s="181">
        <v>399.90384899999998</v>
      </c>
      <c r="E82" s="182">
        <v>41852</v>
      </c>
      <c r="F82" s="183">
        <v>632.39805165916698</v>
      </c>
      <c r="G82" s="189">
        <f t="shared" si="8"/>
        <v>632.39805165916698</v>
      </c>
      <c r="H82" s="20" t="b">
        <f t="shared" si="9"/>
        <v>1</v>
      </c>
    </row>
    <row r="83" spans="1:8" x14ac:dyDescent="0.25">
      <c r="A83" s="167"/>
      <c r="B83" s="20"/>
      <c r="C83" s="166">
        <v>9</v>
      </c>
      <c r="D83" s="181">
        <v>710.53621699999997</v>
      </c>
      <c r="E83" s="182">
        <v>41883</v>
      </c>
      <c r="F83" s="183">
        <v>627.17092460083359</v>
      </c>
      <c r="G83" s="189">
        <f t="shared" si="8"/>
        <v>627.17092460083359</v>
      </c>
      <c r="H83" s="20" t="b">
        <f t="shared" si="9"/>
        <v>1</v>
      </c>
    </row>
    <row r="84" spans="1:8" x14ac:dyDescent="0.25">
      <c r="A84" s="167"/>
      <c r="B84" s="20"/>
      <c r="C84" s="166">
        <v>10</v>
      </c>
      <c r="D84" s="181">
        <v>635.82900299999994</v>
      </c>
      <c r="E84" s="182">
        <v>41913</v>
      </c>
      <c r="F84" s="183">
        <v>633.45377099916686</v>
      </c>
      <c r="G84" s="189">
        <f t="shared" si="8"/>
        <v>633.45377099916686</v>
      </c>
      <c r="H84" s="20" t="b">
        <f t="shared" si="9"/>
        <v>1</v>
      </c>
    </row>
    <row r="85" spans="1:8" x14ac:dyDescent="0.25">
      <c r="A85" s="167"/>
      <c r="B85" s="20"/>
      <c r="C85" s="166">
        <v>11</v>
      </c>
      <c r="D85" s="181">
        <v>595.89439100000004</v>
      </c>
      <c r="E85" s="182">
        <v>41944</v>
      </c>
      <c r="F85" s="183">
        <v>631.16838188416671</v>
      </c>
      <c r="G85" s="189">
        <f t="shared" si="8"/>
        <v>631.16838188416671</v>
      </c>
      <c r="H85" s="20" t="b">
        <f t="shared" si="9"/>
        <v>1</v>
      </c>
    </row>
    <row r="86" spans="1:8" x14ac:dyDescent="0.25">
      <c r="A86" s="167"/>
      <c r="B86" s="20"/>
      <c r="C86" s="166">
        <v>12</v>
      </c>
      <c r="D86" s="181">
        <v>585.72260400000005</v>
      </c>
      <c r="E86" s="182">
        <v>41974</v>
      </c>
      <c r="F86" s="183">
        <v>644.51496416666669</v>
      </c>
      <c r="G86" s="189">
        <f t="shared" si="8"/>
        <v>644.51496416666669</v>
      </c>
      <c r="H86" s="20" t="b">
        <f t="shared" si="9"/>
        <v>1</v>
      </c>
    </row>
    <row r="87" spans="1:8" x14ac:dyDescent="0.25">
      <c r="A87" s="167"/>
      <c r="B87" s="20">
        <v>2015</v>
      </c>
      <c r="C87" s="166">
        <v>1</v>
      </c>
      <c r="D87" s="181">
        <v>500.200065</v>
      </c>
      <c r="E87" s="182">
        <v>42005</v>
      </c>
      <c r="F87" s="183">
        <v>628.77581808333332</v>
      </c>
      <c r="G87" s="189">
        <f t="shared" si="8"/>
        <v>628.77581808333332</v>
      </c>
      <c r="H87" s="20" t="b">
        <f t="shared" si="9"/>
        <v>1</v>
      </c>
    </row>
    <row r="88" spans="1:8" x14ac:dyDescent="0.25">
      <c r="A88" s="167"/>
      <c r="B88" s="20"/>
      <c r="C88" s="166">
        <v>2</v>
      </c>
      <c r="D88" s="181">
        <v>306.58472999999998</v>
      </c>
      <c r="E88" s="182">
        <v>42036</v>
      </c>
      <c r="F88" s="183">
        <v>588.60552733333327</v>
      </c>
      <c r="G88" s="189">
        <f t="shared" si="8"/>
        <v>588.60552733333327</v>
      </c>
      <c r="H88" s="20" t="b">
        <f t="shared" si="9"/>
        <v>1</v>
      </c>
    </row>
    <row r="89" spans="1:8" x14ac:dyDescent="0.25">
      <c r="A89" s="167"/>
      <c r="B89" s="20"/>
      <c r="C89" s="166">
        <v>3</v>
      </c>
      <c r="D89" s="181">
        <v>528.57275900000002</v>
      </c>
      <c r="E89" s="182">
        <v>42064</v>
      </c>
      <c r="F89" s="183">
        <v>577.55660166666655</v>
      </c>
      <c r="G89" s="189">
        <f t="shared" si="8"/>
        <v>577.55660166666655</v>
      </c>
      <c r="H89" s="20" t="b">
        <f t="shared" si="9"/>
        <v>1</v>
      </c>
    </row>
    <row r="90" spans="1:8" x14ac:dyDescent="0.25">
      <c r="A90" s="167"/>
      <c r="B90" s="20"/>
      <c r="C90" s="166">
        <v>4</v>
      </c>
      <c r="D90" s="181">
        <v>510.66345799999999</v>
      </c>
      <c r="E90" s="182">
        <v>42095</v>
      </c>
      <c r="F90" s="183">
        <v>571.27570024999989</v>
      </c>
      <c r="G90" s="189">
        <f t="shared" si="8"/>
        <v>571.27570024999989</v>
      </c>
      <c r="H90" s="20" t="b">
        <f t="shared" si="9"/>
        <v>1</v>
      </c>
    </row>
    <row r="91" spans="1:8" x14ac:dyDescent="0.25">
      <c r="A91" s="167"/>
      <c r="B91" s="20"/>
      <c r="C91" s="166">
        <v>5</v>
      </c>
      <c r="D91" s="181">
        <v>444.62099799999999</v>
      </c>
      <c r="E91" s="182">
        <v>42125</v>
      </c>
      <c r="F91" s="183">
        <v>549.27035650000005</v>
      </c>
      <c r="G91" s="189">
        <f t="shared" si="8"/>
        <v>549.27035650000005</v>
      </c>
      <c r="H91" s="20" t="b">
        <f t="shared" si="9"/>
        <v>1</v>
      </c>
    </row>
    <row r="92" spans="1:8" x14ac:dyDescent="0.25">
      <c r="A92" s="167"/>
      <c r="B92" s="20"/>
      <c r="C92" s="166">
        <v>6</v>
      </c>
      <c r="D92" s="181">
        <v>447.13930199999999</v>
      </c>
      <c r="E92" s="182">
        <v>42156</v>
      </c>
      <c r="F92" s="183">
        <v>530.9056834999999</v>
      </c>
      <c r="G92" s="189">
        <f t="shared" si="8"/>
        <v>530.9056834999999</v>
      </c>
      <c r="H92" s="20" t="b">
        <f t="shared" si="9"/>
        <v>1</v>
      </c>
    </row>
    <row r="93" spans="1:8" x14ac:dyDescent="0.25">
      <c r="A93" s="167"/>
      <c r="B93" s="20"/>
      <c r="C93" s="166">
        <v>7</v>
      </c>
      <c r="D93" s="181">
        <v>601.61919899999998</v>
      </c>
      <c r="E93" s="182">
        <v>42186</v>
      </c>
      <c r="F93" s="183">
        <v>522.27388124999993</v>
      </c>
      <c r="G93" s="189">
        <f t="shared" si="8"/>
        <v>522.27388124999993</v>
      </c>
      <c r="H93" s="20" t="b">
        <f t="shared" si="9"/>
        <v>1</v>
      </c>
    </row>
    <row r="94" spans="1:8" x14ac:dyDescent="0.25">
      <c r="A94" s="167"/>
      <c r="B94" s="20"/>
      <c r="C94" s="166">
        <v>8</v>
      </c>
      <c r="D94" s="181">
        <v>510.36659500000002</v>
      </c>
      <c r="E94" s="182">
        <v>42217</v>
      </c>
      <c r="F94" s="183">
        <v>531.47911008333335</v>
      </c>
      <c r="G94" s="189">
        <f t="shared" si="8"/>
        <v>531.47911008333335</v>
      </c>
      <c r="H94" s="20" t="b">
        <f t="shared" si="9"/>
        <v>1</v>
      </c>
    </row>
    <row r="95" spans="1:8" x14ac:dyDescent="0.25">
      <c r="A95" s="167"/>
      <c r="B95" s="20"/>
      <c r="C95" s="166">
        <v>9</v>
      </c>
      <c r="D95" s="181">
        <v>537.54773499999999</v>
      </c>
      <c r="E95" s="182">
        <v>42248</v>
      </c>
      <c r="F95" s="183">
        <v>517.06340325000008</v>
      </c>
      <c r="G95" s="189">
        <f t="shared" si="8"/>
        <v>517.06340325000008</v>
      </c>
      <c r="H95" s="20" t="b">
        <f t="shared" si="9"/>
        <v>1</v>
      </c>
    </row>
    <row r="96" spans="1:8" x14ac:dyDescent="0.25">
      <c r="A96" s="167"/>
      <c r="B96" s="20"/>
      <c r="C96" s="166">
        <v>10</v>
      </c>
      <c r="D96" s="181">
        <v>376.90639800000002</v>
      </c>
      <c r="E96" s="182">
        <v>42278</v>
      </c>
      <c r="F96" s="183">
        <v>495.48651950000004</v>
      </c>
      <c r="G96" s="189">
        <f t="shared" si="8"/>
        <v>495.48651950000004</v>
      </c>
      <c r="H96" s="20" t="b">
        <f t="shared" si="9"/>
        <v>1</v>
      </c>
    </row>
    <row r="97" spans="1:8" x14ac:dyDescent="0.25">
      <c r="A97" s="167"/>
      <c r="B97" s="20"/>
      <c r="C97" s="166">
        <v>11</v>
      </c>
      <c r="D97" s="181">
        <v>479.09803099999999</v>
      </c>
      <c r="E97" s="182">
        <v>42309</v>
      </c>
      <c r="F97" s="183">
        <v>485.75348950000006</v>
      </c>
      <c r="G97" s="189">
        <f t="shared" si="8"/>
        <v>485.75348950000006</v>
      </c>
      <c r="H97" s="20" t="b">
        <f t="shared" si="9"/>
        <v>1</v>
      </c>
    </row>
    <row r="98" spans="1:8" x14ac:dyDescent="0.25">
      <c r="A98" s="167"/>
      <c r="B98" s="20"/>
      <c r="C98" s="166">
        <v>12</v>
      </c>
      <c r="D98" s="181">
        <v>587.23189000000002</v>
      </c>
      <c r="E98" s="182">
        <v>42339</v>
      </c>
      <c r="F98" s="183">
        <v>485.87926333333331</v>
      </c>
      <c r="G98" s="189">
        <f t="shared" si="8"/>
        <v>485.87926333333331</v>
      </c>
      <c r="H98" s="20" t="b">
        <f t="shared" si="9"/>
        <v>1</v>
      </c>
    </row>
    <row r="99" spans="1:8" x14ac:dyDescent="0.25">
      <c r="A99" s="167"/>
      <c r="B99" s="20">
        <v>2016</v>
      </c>
      <c r="C99" s="166">
        <v>1</v>
      </c>
      <c r="D99" s="181">
        <v>366.72133500000001</v>
      </c>
      <c r="E99" s="182">
        <v>42370</v>
      </c>
      <c r="F99" s="183">
        <v>474.75603583333327</v>
      </c>
      <c r="G99" s="189">
        <f t="shared" si="8"/>
        <v>474.75603583333327</v>
      </c>
      <c r="H99" s="20" t="b">
        <f t="shared" si="9"/>
        <v>1</v>
      </c>
    </row>
    <row r="100" spans="1:8" x14ac:dyDescent="0.25">
      <c r="A100" s="167"/>
      <c r="B100" s="20"/>
      <c r="C100" s="166">
        <v>2</v>
      </c>
      <c r="D100" s="181">
        <v>404.674689</v>
      </c>
      <c r="E100" s="182">
        <v>42401</v>
      </c>
      <c r="F100" s="183">
        <v>482.93019908333343</v>
      </c>
      <c r="G100" s="189">
        <f t="shared" si="8"/>
        <v>482.93019908333343</v>
      </c>
      <c r="H100" s="20" t="b">
        <f t="shared" si="9"/>
        <v>1</v>
      </c>
    </row>
    <row r="101" spans="1:8" x14ac:dyDescent="0.25">
      <c r="A101" s="167"/>
      <c r="B101" s="20"/>
      <c r="C101" s="166">
        <v>3</v>
      </c>
      <c r="D101" s="181">
        <v>441.00694199999998</v>
      </c>
      <c r="E101" s="182">
        <v>42430</v>
      </c>
      <c r="F101" s="183">
        <v>475.63304766666676</v>
      </c>
      <c r="G101" s="189">
        <f t="shared" si="8"/>
        <v>475.63304766666676</v>
      </c>
      <c r="H101" s="20" t="b">
        <f t="shared" si="9"/>
        <v>1</v>
      </c>
    </row>
    <row r="102" spans="1:8" x14ac:dyDescent="0.25">
      <c r="A102" s="167"/>
      <c r="B102" s="20"/>
      <c r="C102" s="166">
        <v>4</v>
      </c>
      <c r="D102" s="181">
        <v>316.28493900000001</v>
      </c>
      <c r="E102" s="182">
        <v>42461</v>
      </c>
      <c r="F102" s="183">
        <v>459.43483775000004</v>
      </c>
      <c r="G102" s="189">
        <f t="shared" si="8"/>
        <v>459.43483775000004</v>
      </c>
      <c r="H102" s="20" t="b">
        <f t="shared" si="9"/>
        <v>1</v>
      </c>
    </row>
    <row r="103" spans="1:8" x14ac:dyDescent="0.25">
      <c r="A103" s="167"/>
      <c r="B103" s="20"/>
      <c r="C103" s="166">
        <v>5</v>
      </c>
      <c r="D103" s="181">
        <v>401.29723999999999</v>
      </c>
      <c r="E103" s="182">
        <v>42491</v>
      </c>
      <c r="F103" s="183">
        <v>455.82452458333336</v>
      </c>
      <c r="G103" s="189">
        <f t="shared" si="8"/>
        <v>455.82452458333336</v>
      </c>
      <c r="H103" s="20" t="b">
        <f t="shared" si="9"/>
        <v>1</v>
      </c>
    </row>
    <row r="104" spans="1:8" x14ac:dyDescent="0.25">
      <c r="A104" s="167"/>
      <c r="B104" s="20"/>
      <c r="C104" s="166">
        <v>6</v>
      </c>
      <c r="D104" s="181">
        <v>445.11069099999997</v>
      </c>
      <c r="E104" s="182">
        <v>42522</v>
      </c>
      <c r="F104" s="183">
        <v>455.65547366666664</v>
      </c>
      <c r="G104" s="189">
        <f t="shared" si="8"/>
        <v>455.65547366666664</v>
      </c>
      <c r="H104" s="20" t="b">
        <f t="shared" si="9"/>
        <v>1</v>
      </c>
    </row>
    <row r="105" spans="1:8" x14ac:dyDescent="0.25">
      <c r="A105" s="167"/>
      <c r="B105" s="20"/>
      <c r="C105" s="166">
        <v>7</v>
      </c>
      <c r="D105" s="181">
        <v>370.01770800000003</v>
      </c>
      <c r="E105" s="182">
        <v>42552</v>
      </c>
      <c r="F105" s="183">
        <v>436.35534941666674</v>
      </c>
      <c r="G105" s="189">
        <f t="shared" si="8"/>
        <v>436.35534941666674</v>
      </c>
      <c r="H105" s="20" t="b">
        <f t="shared" si="9"/>
        <v>1</v>
      </c>
    </row>
    <row r="106" spans="1:8" x14ac:dyDescent="0.25">
      <c r="A106" s="167"/>
      <c r="B106" s="20"/>
      <c r="C106" s="166">
        <v>8</v>
      </c>
      <c r="D106" s="181">
        <v>551.46099100000004</v>
      </c>
      <c r="E106" s="182">
        <v>42583</v>
      </c>
      <c r="F106" s="183">
        <v>439.77988241666668</v>
      </c>
      <c r="G106" s="189">
        <f t="shared" si="8"/>
        <v>439.77988241666668</v>
      </c>
      <c r="H106" s="20" t="b">
        <f t="shared" si="9"/>
        <v>1</v>
      </c>
    </row>
    <row r="107" spans="1:8" x14ac:dyDescent="0.25">
      <c r="A107" s="167"/>
      <c r="B107" s="20"/>
      <c r="C107" s="166">
        <v>9</v>
      </c>
      <c r="D107" s="181">
        <v>381.69193000000001</v>
      </c>
      <c r="E107" s="182">
        <v>42614</v>
      </c>
      <c r="F107" s="183">
        <v>426.79189866666667</v>
      </c>
      <c r="G107" s="189">
        <f t="shared" si="8"/>
        <v>426.79189866666667</v>
      </c>
      <c r="H107" s="20" t="b">
        <f t="shared" si="9"/>
        <v>1</v>
      </c>
    </row>
    <row r="108" spans="1:8" x14ac:dyDescent="0.25">
      <c r="A108" s="167"/>
      <c r="B108" s="20"/>
      <c r="C108" s="166">
        <v>10</v>
      </c>
      <c r="D108" s="181">
        <v>350.00648100000001</v>
      </c>
      <c r="E108" s="182">
        <v>42644</v>
      </c>
      <c r="F108" s="183">
        <v>424.55023891666673</v>
      </c>
      <c r="G108" s="189">
        <f t="shared" si="8"/>
        <v>424.55023891666673</v>
      </c>
      <c r="H108" s="20" t="b">
        <f t="shared" si="9"/>
        <v>1</v>
      </c>
    </row>
    <row r="109" spans="1:8" x14ac:dyDescent="0.25">
      <c r="A109" s="167"/>
      <c r="B109" s="20"/>
      <c r="C109" s="166">
        <v>11</v>
      </c>
      <c r="D109" s="181">
        <v>493.77918599999998</v>
      </c>
      <c r="E109" s="182">
        <v>42675</v>
      </c>
      <c r="F109" s="183">
        <v>425.77366849999999</v>
      </c>
      <c r="G109" s="189">
        <f t="shared" si="8"/>
        <v>425.77366849999999</v>
      </c>
      <c r="H109" s="20" t="b">
        <f t="shared" si="9"/>
        <v>1</v>
      </c>
    </row>
    <row r="110" spans="1:8" x14ac:dyDescent="0.25">
      <c r="A110" s="167"/>
      <c r="B110" s="20"/>
      <c r="C110" s="166">
        <v>12</v>
      </c>
      <c r="D110" s="181">
        <v>587.22634200000005</v>
      </c>
      <c r="E110" s="182">
        <v>42705</v>
      </c>
      <c r="F110" s="183">
        <v>425.77320616666663</v>
      </c>
      <c r="G110" s="189">
        <f t="shared" si="8"/>
        <v>425.77320616666663</v>
      </c>
      <c r="H110" s="20" t="b">
        <f t="shared" si="9"/>
        <v>1</v>
      </c>
    </row>
    <row r="111" spans="1:8" x14ac:dyDescent="0.25">
      <c r="A111" s="167"/>
      <c r="B111" s="20">
        <v>2017</v>
      </c>
      <c r="C111" s="166">
        <v>1</v>
      </c>
      <c r="D111" s="184">
        <v>335.91110600000002</v>
      </c>
      <c r="E111" s="182">
        <v>42736</v>
      </c>
      <c r="F111" s="183">
        <v>423.20568708333332</v>
      </c>
      <c r="G111" s="189">
        <f t="shared" si="8"/>
        <v>423.20568708333332</v>
      </c>
      <c r="H111" s="20" t="b">
        <f t="shared" si="9"/>
        <v>1</v>
      </c>
    </row>
    <row r="112" spans="1:8" x14ac:dyDescent="0.25">
      <c r="A112" s="167"/>
      <c r="B112" s="20"/>
      <c r="C112" s="166">
        <v>2</v>
      </c>
      <c r="D112" s="184">
        <v>504.96620899999999</v>
      </c>
      <c r="E112" s="182">
        <v>42767</v>
      </c>
      <c r="F112" s="183">
        <v>431.56331375000008</v>
      </c>
      <c r="G112" s="189">
        <f t="shared" si="8"/>
        <v>431.56331375000008</v>
      </c>
      <c r="H112" s="20" t="b">
        <f t="shared" si="9"/>
        <v>1</v>
      </c>
    </row>
    <row r="113" spans="1:8" x14ac:dyDescent="0.25">
      <c r="A113" s="167"/>
      <c r="B113" s="20"/>
      <c r="C113" s="166">
        <v>3</v>
      </c>
      <c r="D113" s="184">
        <v>403.55835500000001</v>
      </c>
      <c r="E113" s="182">
        <v>42795</v>
      </c>
      <c r="F113" s="183">
        <v>428.44259816666676</v>
      </c>
      <c r="G113" s="189">
        <f t="shared" si="8"/>
        <v>428.44259816666676</v>
      </c>
      <c r="H113" s="20" t="b">
        <f t="shared" si="9"/>
        <v>1</v>
      </c>
    </row>
    <row r="114" spans="1:8" x14ac:dyDescent="0.25">
      <c r="A114" s="167"/>
      <c r="B114" s="20"/>
      <c r="C114" s="166">
        <v>4</v>
      </c>
      <c r="D114" s="184">
        <v>447.28886599999998</v>
      </c>
      <c r="E114" s="182">
        <v>42826</v>
      </c>
      <c r="F114" s="183">
        <v>439.35959208333333</v>
      </c>
      <c r="G114" s="189">
        <f t="shared" si="8"/>
        <v>439.35959208333333</v>
      </c>
      <c r="H114" s="20" t="b">
        <f t="shared" si="9"/>
        <v>1</v>
      </c>
    </row>
    <row r="115" spans="1:8" x14ac:dyDescent="0.25">
      <c r="A115" s="167"/>
      <c r="B115" s="20"/>
      <c r="C115" s="166">
        <v>5</v>
      </c>
      <c r="D115" s="184">
        <v>381.21972599999998</v>
      </c>
      <c r="E115" s="182">
        <v>42856</v>
      </c>
      <c r="F115" s="183">
        <v>437.68646591666669</v>
      </c>
      <c r="G115" s="189">
        <f t="shared" si="8"/>
        <v>437.68646591666669</v>
      </c>
      <c r="H115" s="20" t="b">
        <f t="shared" si="9"/>
        <v>1</v>
      </c>
    </row>
    <row r="116" spans="1:8" x14ac:dyDescent="0.25">
      <c r="A116" s="167"/>
      <c r="B116" s="20"/>
      <c r="C116" s="166">
        <v>6</v>
      </c>
      <c r="D116" s="184">
        <v>317.05451299999999</v>
      </c>
      <c r="E116" s="182">
        <v>42887</v>
      </c>
      <c r="F116" s="183">
        <v>427.01511775000012</v>
      </c>
      <c r="G116" s="189">
        <f t="shared" si="8"/>
        <v>427.01511775000012</v>
      </c>
      <c r="H116" s="20" t="b">
        <f t="shared" si="9"/>
        <v>1</v>
      </c>
    </row>
    <row r="117" spans="1:8" x14ac:dyDescent="0.25">
      <c r="A117" s="167"/>
      <c r="B117" s="20"/>
      <c r="C117" s="166">
        <v>7</v>
      </c>
      <c r="D117" s="184">
        <v>461.73427099999998</v>
      </c>
      <c r="E117" s="182">
        <v>42917</v>
      </c>
      <c r="F117" s="183">
        <v>434.65816466666678</v>
      </c>
      <c r="G117" s="189">
        <f t="shared" si="8"/>
        <v>434.65816466666678</v>
      </c>
      <c r="H117" s="20" t="b">
        <f t="shared" si="9"/>
        <v>1</v>
      </c>
    </row>
    <row r="118" spans="1:8" x14ac:dyDescent="0.25">
      <c r="A118" s="167"/>
      <c r="B118" s="20"/>
      <c r="C118" s="166">
        <v>8</v>
      </c>
      <c r="D118" s="184">
        <v>430.825896</v>
      </c>
      <c r="E118" s="182">
        <v>42948</v>
      </c>
      <c r="F118" s="183">
        <v>424.6052400833334</v>
      </c>
      <c r="G118" s="189">
        <f t="shared" si="8"/>
        <v>424.6052400833334</v>
      </c>
      <c r="H118" s="20" t="b">
        <f t="shared" si="9"/>
        <v>1</v>
      </c>
    </row>
    <row r="119" spans="1:8" x14ac:dyDescent="0.25">
      <c r="A119" s="167"/>
      <c r="B119" s="20"/>
      <c r="C119" s="166">
        <v>9</v>
      </c>
      <c r="D119" s="184">
        <v>332.44626299999999</v>
      </c>
      <c r="E119" s="182">
        <v>42979</v>
      </c>
      <c r="F119" s="183">
        <v>420.50143450000002</v>
      </c>
      <c r="G119" s="189">
        <f t="shared" si="8"/>
        <v>420.50143450000002</v>
      </c>
      <c r="H119" s="20" t="b">
        <f t="shared" si="9"/>
        <v>1</v>
      </c>
    </row>
    <row r="120" spans="1:8" x14ac:dyDescent="0.25">
      <c r="A120" s="167"/>
      <c r="B120" s="20"/>
      <c r="C120" s="166">
        <v>10</v>
      </c>
      <c r="D120" s="184">
        <v>371.47362299999998</v>
      </c>
      <c r="E120" s="182">
        <v>43009</v>
      </c>
      <c r="F120" s="183">
        <v>422.2903629999999</v>
      </c>
      <c r="G120" s="189">
        <f t="shared" si="8"/>
        <v>422.2903629999999</v>
      </c>
      <c r="H120" s="20" t="b">
        <f t="shared" si="9"/>
        <v>1</v>
      </c>
    </row>
    <row r="121" spans="1:8" x14ac:dyDescent="0.25">
      <c r="A121" s="167"/>
      <c r="B121" s="20"/>
      <c r="C121" s="166">
        <v>11</v>
      </c>
      <c r="D121" s="184">
        <v>387.86864600000001</v>
      </c>
      <c r="E121" s="182">
        <v>43040</v>
      </c>
      <c r="F121" s="183">
        <v>413.46448466666658</v>
      </c>
      <c r="G121" s="189">
        <f t="shared" si="8"/>
        <v>413.46448466666658</v>
      </c>
      <c r="H121" s="20" t="b">
        <f t="shared" si="9"/>
        <v>1</v>
      </c>
    </row>
    <row r="122" spans="1:8" x14ac:dyDescent="0.25">
      <c r="A122" s="167"/>
      <c r="B122" s="20"/>
      <c r="C122" s="166">
        <v>12</v>
      </c>
      <c r="D122" s="184">
        <v>420.76971300000002</v>
      </c>
      <c r="E122" s="182">
        <v>43070</v>
      </c>
      <c r="F122" s="183">
        <v>399.59309891666658</v>
      </c>
      <c r="G122" s="189">
        <f t="shared" si="8"/>
        <v>399.59309891666658</v>
      </c>
      <c r="H122" s="20" t="b">
        <f t="shared" si="9"/>
        <v>1</v>
      </c>
    </row>
    <row r="123" spans="1:8" x14ac:dyDescent="0.25">
      <c r="A123" s="167"/>
      <c r="B123" s="20">
        <v>2018</v>
      </c>
      <c r="C123" s="166">
        <v>1</v>
      </c>
      <c r="D123" s="184">
        <v>386.62015000000002</v>
      </c>
      <c r="E123" s="182">
        <v>43101</v>
      </c>
      <c r="F123" s="183">
        <v>403.81885258333324</v>
      </c>
      <c r="G123" s="189">
        <f t="shared" si="8"/>
        <v>403.81885258333324</v>
      </c>
      <c r="H123" s="20" t="b">
        <f t="shared" si="9"/>
        <v>1</v>
      </c>
    </row>
    <row r="124" spans="1:8" x14ac:dyDescent="0.25">
      <c r="A124" s="167"/>
      <c r="B124" s="20"/>
      <c r="C124" s="166">
        <v>2</v>
      </c>
      <c r="D124" s="184">
        <v>352.91173500000002</v>
      </c>
      <c r="E124" s="182">
        <v>43132</v>
      </c>
      <c r="F124" s="183">
        <v>391.14764641666665</v>
      </c>
      <c r="G124" s="189">
        <f t="shared" si="8"/>
        <v>391.14764641666665</v>
      </c>
      <c r="H124" s="20" t="b">
        <f t="shared" si="9"/>
        <v>1</v>
      </c>
    </row>
    <row r="125" spans="1:8" x14ac:dyDescent="0.25">
      <c r="A125" s="167"/>
      <c r="B125" s="20"/>
      <c r="C125" s="166">
        <v>3</v>
      </c>
      <c r="D125" s="184">
        <v>413.57615600000003</v>
      </c>
      <c r="E125" s="182">
        <v>43160</v>
      </c>
      <c r="F125" s="183">
        <v>391.98246316666672</v>
      </c>
      <c r="G125" s="189">
        <f t="shared" si="8"/>
        <v>391.98246316666672</v>
      </c>
      <c r="H125" s="20" t="b">
        <f t="shared" si="9"/>
        <v>1</v>
      </c>
    </row>
    <row r="126" spans="1:8" x14ac:dyDescent="0.25">
      <c r="A126" s="167"/>
      <c r="B126" s="20"/>
      <c r="C126" s="166">
        <v>4</v>
      </c>
      <c r="D126" s="184">
        <v>325.79481199999998</v>
      </c>
      <c r="E126" s="182">
        <v>43191</v>
      </c>
      <c r="F126" s="183">
        <v>381.85795866666672</v>
      </c>
      <c r="G126" s="189">
        <f t="shared" si="8"/>
        <v>381.85795866666672</v>
      </c>
      <c r="H126" s="20" t="b">
        <f t="shared" si="9"/>
        <v>1</v>
      </c>
    </row>
    <row r="127" spans="1:8" x14ac:dyDescent="0.25">
      <c r="A127" s="167"/>
      <c r="B127" s="39"/>
      <c r="C127" s="166">
        <v>5</v>
      </c>
      <c r="D127" s="184">
        <v>421.96254599999997</v>
      </c>
      <c r="E127" s="182">
        <v>43221</v>
      </c>
      <c r="F127" s="183">
        <v>385.25319366666668</v>
      </c>
      <c r="G127" s="189">
        <f t="shared" si="8"/>
        <v>385.25319366666668</v>
      </c>
      <c r="H127" s="20" t="b">
        <f t="shared" si="9"/>
        <v>1</v>
      </c>
    </row>
    <row r="128" spans="1:8" x14ac:dyDescent="0.25">
      <c r="B128" s="39"/>
      <c r="C128" s="166">
        <v>6</v>
      </c>
      <c r="D128" s="184">
        <v>457.27353299999999</v>
      </c>
      <c r="E128" s="182">
        <v>43252</v>
      </c>
      <c r="F128" s="183">
        <v>396.93811199999999</v>
      </c>
      <c r="G128" s="189">
        <f t="shared" si="8"/>
        <v>396.93811199999999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471.97085199999998</v>
      </c>
      <c r="E129" s="182">
        <v>43282</v>
      </c>
      <c r="F129" s="183">
        <v>397.79116041666674</v>
      </c>
      <c r="G129" s="189">
        <f t="shared" si="8"/>
        <v>397.79116041666674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384.67863599999998</v>
      </c>
      <c r="E130" s="182">
        <v>43313</v>
      </c>
      <c r="F130" s="183">
        <v>393.94555541666665</v>
      </c>
      <c r="G130" s="189">
        <f t="shared" si="8"/>
        <v>393.94555541666665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380.98599999999999</v>
      </c>
      <c r="E131" s="182">
        <v>43344</v>
      </c>
      <c r="F131" s="183">
        <v>397.99053349999991</v>
      </c>
      <c r="G131" s="189">
        <f t="shared" ref="G131:G134" si="10">+AVERAGE(D120:D131)</f>
        <v>397.99053349999991</v>
      </c>
      <c r="H131" s="20" t="b">
        <f t="shared" ref="H131:H134" si="11">+F131=G131</f>
        <v>1</v>
      </c>
    </row>
    <row r="132" spans="2:8" x14ac:dyDescent="0.25">
      <c r="B132" s="39"/>
      <c r="C132" s="166">
        <v>10</v>
      </c>
      <c r="D132" s="184">
        <v>511.76337799999999</v>
      </c>
      <c r="E132" s="182">
        <v>43374</v>
      </c>
      <c r="F132" s="183">
        <v>409.68134641666666</v>
      </c>
      <c r="G132" s="189">
        <f t="shared" si="10"/>
        <v>409.68134641666666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392.99881399999998</v>
      </c>
      <c r="E133" s="182">
        <v>43405</v>
      </c>
      <c r="F133" s="183">
        <v>410.10886041666663</v>
      </c>
      <c r="G133" s="189">
        <f t="shared" si="10"/>
        <v>410.10886041666663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496.94316400000002</v>
      </c>
      <c r="E134" s="182">
        <v>43435</v>
      </c>
      <c r="F134" s="183">
        <v>416.45664799999992</v>
      </c>
      <c r="G134" s="189">
        <f t="shared" si="10"/>
        <v>416.45664799999992</v>
      </c>
      <c r="H134" s="20" t="b">
        <f t="shared" si="11"/>
        <v>1</v>
      </c>
    </row>
    <row r="135" spans="2:8" x14ac:dyDescent="0.25">
      <c r="B135" s="39"/>
      <c r="C135" s="39"/>
      <c r="D135" s="184"/>
      <c r="E135" s="39"/>
      <c r="F135" s="185"/>
      <c r="G135" s="168"/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ignoredErrors>
    <ignoredError sqref="G66:H134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topLeftCell="A7"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3.285156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4" width="11.42578125" style="38"/>
    <col min="15" max="17" width="13.710937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7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7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</row>
    <row r="11" spans="1:17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N11" s="43"/>
    </row>
    <row r="12" spans="1:17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7" x14ac:dyDescent="0.25">
      <c r="A13" s="57"/>
      <c r="B13" s="66" t="s">
        <v>107</v>
      </c>
      <c r="C13" s="119">
        <v>302.83476100000001</v>
      </c>
      <c r="D13" s="119">
        <v>256.414401</v>
      </c>
      <c r="E13" s="119">
        <v>205.98102600000001</v>
      </c>
      <c r="F13" s="119">
        <v>202.006418</v>
      </c>
      <c r="G13" s="119">
        <v>228.07799</v>
      </c>
      <c r="H13" s="158">
        <v>12.906308749061623</v>
      </c>
      <c r="I13" s="158">
        <v>112.90630874906162</v>
      </c>
      <c r="J13" s="158">
        <v>-1.9295990884131364</v>
      </c>
      <c r="K13" s="59"/>
      <c r="L13" s="39">
        <f>+((G13-F13)/F13)*100</f>
        <v>12.90630874906163</v>
      </c>
      <c r="M13" s="39">
        <f>+G13/F13*100</f>
        <v>112.90630874906162</v>
      </c>
      <c r="N13" s="39">
        <f>+((F13-E13)/E13)*100</f>
        <v>-1.9295990884131327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276.63792599999999</v>
      </c>
      <c r="D14" s="119">
        <v>281.98487599999999</v>
      </c>
      <c r="E14" s="119">
        <v>206.433999</v>
      </c>
      <c r="F14" s="119">
        <v>208.74672000000001</v>
      </c>
      <c r="G14" s="119">
        <v>223.377556</v>
      </c>
      <c r="H14" s="158">
        <v>7.0088938403439327</v>
      </c>
      <c r="I14" s="158">
        <v>107.00889384034393</v>
      </c>
      <c r="J14" s="158">
        <v>1.1203198170859574</v>
      </c>
      <c r="K14" s="59"/>
      <c r="L14" s="39">
        <f t="shared" ref="L14:L28" si="1">+((G14-F14)/F14)*100</f>
        <v>7.0088938403439283</v>
      </c>
      <c r="M14" s="39">
        <f t="shared" ref="M14:M28" si="2">+G14/F14*100</f>
        <v>107.00889384034393</v>
      </c>
      <c r="N14" s="39">
        <f t="shared" ref="N14:N28" si="3">+((F14-E14)/E14)*100</f>
        <v>1.1203198170859492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</row>
    <row r="15" spans="1:17" x14ac:dyDescent="0.25">
      <c r="A15" s="57"/>
      <c r="B15" s="66" t="s">
        <v>8</v>
      </c>
      <c r="C15" s="119">
        <v>276.22596700000003</v>
      </c>
      <c r="D15" s="119">
        <v>259.21491400000002</v>
      </c>
      <c r="E15" s="119">
        <v>196.33484000000001</v>
      </c>
      <c r="F15" s="119">
        <v>221.25910099999999</v>
      </c>
      <c r="G15" s="119">
        <v>205.364845</v>
      </c>
      <c r="H15" s="158">
        <v>-7.1835490283402965</v>
      </c>
      <c r="I15" s="158">
        <v>92.816450971659705</v>
      </c>
      <c r="J15" s="158">
        <v>12.694772359302075</v>
      </c>
      <c r="K15" s="59"/>
      <c r="L15" s="39">
        <f t="shared" si="1"/>
        <v>-7.183549028340301</v>
      </c>
      <c r="M15" s="39">
        <f t="shared" si="2"/>
        <v>92.816450971659705</v>
      </c>
      <c r="N15" s="39">
        <f t="shared" si="3"/>
        <v>12.694772359302084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320.23138999999998</v>
      </c>
      <c r="D16" s="119">
        <v>253.48961499999999</v>
      </c>
      <c r="E16" s="119">
        <v>191.199386</v>
      </c>
      <c r="F16" s="119">
        <v>194.51298199999999</v>
      </c>
      <c r="G16" s="119">
        <v>247.37165300000001</v>
      </c>
      <c r="H16" s="158">
        <v>27.174880800501032</v>
      </c>
      <c r="I16" s="158">
        <v>127.17488080050103</v>
      </c>
      <c r="J16" s="158">
        <v>1.7330578666188812</v>
      </c>
      <c r="K16" s="59"/>
      <c r="L16" s="39">
        <f t="shared" si="1"/>
        <v>27.174880800501029</v>
      </c>
      <c r="M16" s="39">
        <f t="shared" si="2"/>
        <v>127.17488080050103</v>
      </c>
      <c r="N16" s="39">
        <f t="shared" si="3"/>
        <v>1.7330578666188761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237" x14ac:dyDescent="0.25">
      <c r="A17" s="57"/>
      <c r="B17" s="66" t="s">
        <v>10</v>
      </c>
      <c r="C17" s="119">
        <v>337.08714800000001</v>
      </c>
      <c r="D17" s="119">
        <v>240.89957200000001</v>
      </c>
      <c r="E17" s="119">
        <v>187.886878</v>
      </c>
      <c r="F17" s="119">
        <v>216.54182700000001</v>
      </c>
      <c r="G17" s="119">
        <v>282.71622100000002</v>
      </c>
      <c r="H17" s="158">
        <v>30.559635945068475</v>
      </c>
      <c r="I17" s="158">
        <v>130.55963594506846</v>
      </c>
      <c r="J17" s="158">
        <v>15.251170973206563</v>
      </c>
      <c r="K17" s="59"/>
      <c r="L17" s="39">
        <f t="shared" si="1"/>
        <v>30.559635945068482</v>
      </c>
      <c r="M17" s="39">
        <f t="shared" si="2"/>
        <v>130.55963594506846</v>
      </c>
      <c r="N17" s="39">
        <f t="shared" si="3"/>
        <v>15.251170973206557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237" x14ac:dyDescent="0.25">
      <c r="A18" s="57"/>
      <c r="B18" s="66" t="s">
        <v>11</v>
      </c>
      <c r="C18" s="119">
        <v>272.03643199999999</v>
      </c>
      <c r="D18" s="119">
        <v>250.05544399999999</v>
      </c>
      <c r="E18" s="119">
        <v>221.22109699999999</v>
      </c>
      <c r="F18" s="119">
        <v>244.339168</v>
      </c>
      <c r="G18" s="119">
        <v>276.73845599999999</v>
      </c>
      <c r="H18" s="158">
        <v>13.259964935298463</v>
      </c>
      <c r="I18" s="158">
        <v>113.25996493529846</v>
      </c>
      <c r="J18" s="158">
        <v>10.450210813302331</v>
      </c>
      <c r="K18" s="59"/>
      <c r="L18" s="39">
        <f t="shared" si="1"/>
        <v>13.259964935298454</v>
      </c>
      <c r="M18" s="39">
        <f t="shared" si="2"/>
        <v>113.25996493529846</v>
      </c>
      <c r="N18" s="39">
        <f t="shared" si="3"/>
        <v>10.450210813302322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237" x14ac:dyDescent="0.25">
      <c r="A19" s="57"/>
      <c r="B19" s="66" t="s">
        <v>12</v>
      </c>
      <c r="C19" s="119">
        <v>358.80998599999998</v>
      </c>
      <c r="D19" s="119">
        <v>293.18289700000003</v>
      </c>
      <c r="E19" s="119">
        <v>199.87751700000001</v>
      </c>
      <c r="F19" s="119">
        <v>240.89013499999999</v>
      </c>
      <c r="G19" s="119">
        <v>291.41904299999999</v>
      </c>
      <c r="H19" s="158">
        <v>20.975914185942067</v>
      </c>
      <c r="I19" s="158">
        <v>120.97591418594207</v>
      </c>
      <c r="J19" s="158">
        <v>20.518875066874067</v>
      </c>
      <c r="K19" s="59"/>
      <c r="L19" s="39">
        <f t="shared" si="1"/>
        <v>20.97591418594207</v>
      </c>
      <c r="M19" s="39">
        <f t="shared" si="2"/>
        <v>120.97591418594207</v>
      </c>
      <c r="N19" s="39">
        <f t="shared" si="3"/>
        <v>20.518875066874067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237" x14ac:dyDescent="0.25">
      <c r="A20" s="57"/>
      <c r="B20" s="66" t="s">
        <v>13</v>
      </c>
      <c r="C20" s="119">
        <v>338.54871300000002</v>
      </c>
      <c r="D20" s="119">
        <v>285.49391500000002</v>
      </c>
      <c r="E20" s="119">
        <v>267.87743499999999</v>
      </c>
      <c r="F20" s="119">
        <v>267.87294300000002</v>
      </c>
      <c r="G20" s="119">
        <v>320.047977</v>
      </c>
      <c r="H20" s="158">
        <v>19.477530435016721</v>
      </c>
      <c r="I20" s="158">
        <v>119.47753043501672</v>
      </c>
      <c r="J20" s="158">
        <v>-1.6768862968863374E-3</v>
      </c>
      <c r="K20" s="59"/>
      <c r="L20" s="39">
        <f t="shared" si="1"/>
        <v>19.477530435016714</v>
      </c>
      <c r="M20" s="39">
        <f t="shared" si="2"/>
        <v>119.47753043501672</v>
      </c>
      <c r="N20" s="39">
        <f t="shared" si="3"/>
        <v>-1.6768862968882135E-3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237" x14ac:dyDescent="0.25">
      <c r="A21" s="57"/>
      <c r="B21" s="66" t="s">
        <v>14</v>
      </c>
      <c r="C21" s="119">
        <v>328.47178500000001</v>
      </c>
      <c r="D21" s="119">
        <v>296.34697799999998</v>
      </c>
      <c r="E21" s="119">
        <v>251.66070300000001</v>
      </c>
      <c r="F21" s="119">
        <v>255.19752700000001</v>
      </c>
      <c r="G21" s="119">
        <v>276.22623099999998</v>
      </c>
      <c r="H21" s="158">
        <v>8.2401676251353315</v>
      </c>
      <c r="I21" s="158">
        <v>108.24016762513533</v>
      </c>
      <c r="J21" s="158">
        <v>1.4053938329815496</v>
      </c>
      <c r="K21" s="59"/>
      <c r="L21" s="39">
        <f t="shared" si="1"/>
        <v>8.2401676251353244</v>
      </c>
      <c r="M21" s="39">
        <f t="shared" si="2"/>
        <v>108.24016762513533</v>
      </c>
      <c r="N21" s="39">
        <f t="shared" si="3"/>
        <v>1.4053938329815425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237" x14ac:dyDescent="0.25">
      <c r="A22" s="57"/>
      <c r="B22" s="66" t="s">
        <v>15</v>
      </c>
      <c r="C22" s="119">
        <v>351.35839399999998</v>
      </c>
      <c r="D22" s="119">
        <v>279.80636700000002</v>
      </c>
      <c r="E22" s="119">
        <v>224.32973899999999</v>
      </c>
      <c r="F22" s="119">
        <v>255.537216</v>
      </c>
      <c r="G22" s="119">
        <v>324.171718</v>
      </c>
      <c r="H22" s="158">
        <v>26.858906532033288</v>
      </c>
      <c r="I22" s="158">
        <v>126.85890653203329</v>
      </c>
      <c r="J22" s="158">
        <v>13.911431065321223</v>
      </c>
      <c r="K22" s="59"/>
      <c r="L22" s="39">
        <f t="shared" si="1"/>
        <v>26.858906532033284</v>
      </c>
      <c r="M22" s="39">
        <f t="shared" si="2"/>
        <v>126.85890653203329</v>
      </c>
      <c r="N22" s="39">
        <f t="shared" si="3"/>
        <v>13.911431065321219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237" x14ac:dyDescent="0.25">
      <c r="A23" s="57"/>
      <c r="B23" s="66" t="s">
        <v>16</v>
      </c>
      <c r="C23" s="119">
        <v>316.85111499999999</v>
      </c>
      <c r="D23" s="119">
        <v>246.29274899999999</v>
      </c>
      <c r="E23" s="119">
        <v>245.617335</v>
      </c>
      <c r="F23" s="119">
        <v>240.25493299999999</v>
      </c>
      <c r="G23" s="119">
        <v>274.19762700000001</v>
      </c>
      <c r="H23" s="158">
        <v>14.127782341934282</v>
      </c>
      <c r="I23" s="158">
        <v>114.12778234193428</v>
      </c>
      <c r="J23" s="158">
        <v>-2.1832343388955011</v>
      </c>
      <c r="K23" s="59"/>
      <c r="L23" s="39">
        <f t="shared" si="1"/>
        <v>14.127782341934273</v>
      </c>
      <c r="M23" s="39">
        <f t="shared" si="2"/>
        <v>114.12778234193428</v>
      </c>
      <c r="N23" s="39">
        <f t="shared" si="3"/>
        <v>-2.1832343388955033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237" x14ac:dyDescent="0.25">
      <c r="A24" s="57"/>
      <c r="B24" s="66" t="s">
        <v>17</v>
      </c>
      <c r="C24" s="119">
        <v>325.65906899999999</v>
      </c>
      <c r="D24" s="119">
        <v>223.62474900000001</v>
      </c>
      <c r="E24" s="119">
        <v>253.273504</v>
      </c>
      <c r="F24" s="119">
        <v>224.74845400000001</v>
      </c>
      <c r="G24" s="116">
        <v>269.75232199999999</v>
      </c>
      <c r="H24" s="29">
        <v>20.02410570530553</v>
      </c>
      <c r="I24" s="29">
        <v>120.02410570530553</v>
      </c>
      <c r="J24" s="29">
        <v>-11.262548016076723</v>
      </c>
      <c r="K24" s="59"/>
      <c r="L24" s="39">
        <f t="shared" si="1"/>
        <v>20.024105705305534</v>
      </c>
      <c r="M24" s="39">
        <f t="shared" si="2"/>
        <v>120.02410570530553</v>
      </c>
      <c r="N24" s="39">
        <f t="shared" si="3"/>
        <v>-11.262548016076721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237" x14ac:dyDescent="0.25">
      <c r="A25" s="57"/>
      <c r="B25" s="67" t="s">
        <v>22</v>
      </c>
      <c r="C25" s="120">
        <v>3804.7526860000003</v>
      </c>
      <c r="D25" s="120">
        <v>3166.8064770000005</v>
      </c>
      <c r="E25" s="120">
        <v>2651.6934589999992</v>
      </c>
      <c r="F25" s="120">
        <v>2771.9074240000004</v>
      </c>
      <c r="G25" s="121">
        <v>3219.4616390000001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237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237" ht="18.75" customHeight="1" x14ac:dyDescent="0.25">
      <c r="A28" s="57"/>
      <c r="B28" s="67" t="s">
        <v>19</v>
      </c>
      <c r="C28" s="120">
        <v>3804.7526860000003</v>
      </c>
      <c r="D28" s="120">
        <v>3166.8064770000005</v>
      </c>
      <c r="E28" s="120">
        <v>2651.6934589999992</v>
      </c>
      <c r="F28" s="120">
        <v>2771.9074240000004</v>
      </c>
      <c r="G28" s="116">
        <v>3219.4616390000001</v>
      </c>
      <c r="H28" s="65">
        <v>16.146073679262951</v>
      </c>
      <c r="I28" s="29">
        <v>116.14607367926295</v>
      </c>
      <c r="J28" s="29">
        <v>4.5334789582102131</v>
      </c>
      <c r="K28" s="59"/>
      <c r="L28" s="39">
        <f t="shared" si="1"/>
        <v>16.146073679262948</v>
      </c>
      <c r="M28" s="39">
        <f t="shared" si="2"/>
        <v>116.14607367926295</v>
      </c>
      <c r="N28" s="39">
        <f t="shared" si="3"/>
        <v>4.5334789582102042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237" ht="18.75" customHeight="1" x14ac:dyDescent="0.25">
      <c r="A29" s="57"/>
      <c r="B29" s="67" t="s">
        <v>18</v>
      </c>
      <c r="C29" s="68"/>
      <c r="D29" s="68">
        <v>-16.767087420619799</v>
      </c>
      <c r="E29" s="68">
        <v>-16.266008729651883</v>
      </c>
      <c r="F29" s="68">
        <v>4.5334789582102131</v>
      </c>
      <c r="G29" s="29">
        <v>16.146073679262951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AS32" s="112"/>
      <c r="AT32" s="112"/>
      <c r="AU32" s="112"/>
      <c r="AV32" s="112"/>
      <c r="AW32" s="112"/>
      <c r="AX32" s="112"/>
      <c r="AY32" s="112"/>
      <c r="AZ32" s="112"/>
      <c r="BA32" s="112"/>
      <c r="BB32" s="112"/>
      <c r="BC32" s="112"/>
      <c r="BD32" s="112"/>
      <c r="BE32" s="112"/>
      <c r="BF32" s="112"/>
      <c r="BG32" s="112"/>
      <c r="BH32" s="112"/>
      <c r="BI32" s="112"/>
      <c r="BJ32" s="112"/>
      <c r="BK32" s="112"/>
      <c r="BL32" s="112"/>
      <c r="BM32" s="112"/>
      <c r="BN32" s="112"/>
      <c r="BO32" s="112"/>
      <c r="BP32" s="112"/>
      <c r="BQ32" s="112"/>
      <c r="BR32" s="112"/>
      <c r="BS32" s="112"/>
      <c r="BT32" s="112"/>
      <c r="BU32" s="112"/>
      <c r="BV32" s="112"/>
      <c r="BW32" s="112"/>
      <c r="BX32" s="112"/>
      <c r="BY32" s="112"/>
      <c r="BZ32" s="112"/>
      <c r="CA32" s="112"/>
      <c r="CB32" s="112"/>
      <c r="CC32" s="112"/>
      <c r="CD32" s="112"/>
      <c r="CE32" s="112"/>
      <c r="CF32" s="112"/>
      <c r="CG32" s="112"/>
      <c r="CH32" s="112"/>
      <c r="CI32" s="112"/>
      <c r="CJ32" s="112"/>
      <c r="CK32" s="112"/>
      <c r="CL32" s="112"/>
      <c r="CM32" s="112"/>
      <c r="CN32" s="112"/>
      <c r="CO32" s="112"/>
      <c r="CP32" s="112"/>
      <c r="CQ32" s="112"/>
      <c r="CR32" s="112"/>
      <c r="CS32" s="112"/>
      <c r="CT32" s="112"/>
      <c r="CU32" s="112"/>
      <c r="CV32" s="112"/>
      <c r="CW32" s="112"/>
      <c r="CX32" s="112"/>
      <c r="CY32" s="112"/>
      <c r="CZ32" s="112"/>
      <c r="DA32" s="112"/>
      <c r="DB32" s="112"/>
      <c r="DC32" s="112"/>
      <c r="DD32" s="112"/>
      <c r="DE32" s="112"/>
      <c r="DF32" s="112"/>
      <c r="DG32" s="112"/>
      <c r="DH32" s="112"/>
      <c r="DI32" s="112"/>
      <c r="DJ32" s="112"/>
      <c r="DK32" s="112"/>
      <c r="DL32" s="112"/>
      <c r="DM32" s="112"/>
      <c r="DN32" s="112"/>
      <c r="DO32" s="112"/>
      <c r="DP32" s="112"/>
      <c r="DQ32" s="112"/>
      <c r="DR32" s="112"/>
      <c r="DS32" s="112"/>
      <c r="DT32" s="112"/>
      <c r="DU32" s="112"/>
      <c r="DV32" s="112"/>
      <c r="DW32" s="112"/>
      <c r="DX32" s="112"/>
      <c r="DY32" s="112"/>
      <c r="DZ32" s="112"/>
      <c r="EA32" s="112"/>
      <c r="EB32" s="112"/>
      <c r="EC32" s="112"/>
      <c r="ED32" s="112"/>
      <c r="EE32" s="112"/>
      <c r="EF32" s="112"/>
      <c r="EG32" s="112"/>
      <c r="EH32" s="112"/>
      <c r="EI32" s="112"/>
      <c r="EJ32" s="112"/>
      <c r="EK32" s="112"/>
      <c r="EL32" s="112"/>
      <c r="EM32" s="112"/>
      <c r="EN32" s="112"/>
      <c r="EO32" s="112"/>
      <c r="EP32" s="112"/>
      <c r="EQ32" s="112"/>
      <c r="ER32" s="112"/>
      <c r="ES32" s="112"/>
      <c r="ET32" s="112"/>
      <c r="EU32" s="112"/>
      <c r="EV32" s="112"/>
      <c r="EW32" s="112"/>
      <c r="EX32" s="112"/>
      <c r="EY32" s="112"/>
      <c r="EZ32" s="112"/>
      <c r="FA32" s="112"/>
      <c r="FB32" s="112"/>
      <c r="FC32" s="112"/>
      <c r="FD32" s="112"/>
      <c r="FE32" s="112"/>
      <c r="FF32" s="112"/>
      <c r="FG32" s="112"/>
      <c r="FH32" s="112"/>
      <c r="FI32" s="112"/>
      <c r="FJ32" s="112"/>
      <c r="FK32" s="112"/>
      <c r="FL32" s="112"/>
      <c r="FM32" s="112"/>
      <c r="FN32" s="112"/>
      <c r="FO32" s="112"/>
      <c r="FP32" s="112"/>
      <c r="FQ32" s="112"/>
      <c r="FR32" s="112"/>
      <c r="FS32" s="112"/>
      <c r="FT32" s="112"/>
      <c r="FU32" s="112"/>
      <c r="FV32" s="112"/>
      <c r="FW32" s="112"/>
      <c r="FX32" s="112"/>
      <c r="FY32" s="112"/>
      <c r="FZ32" s="112"/>
      <c r="GA32" s="112"/>
      <c r="GB32" s="112"/>
      <c r="GC32" s="112"/>
      <c r="GD32" s="112"/>
      <c r="GE32" s="112"/>
      <c r="GF32" s="112"/>
      <c r="GG32" s="112"/>
      <c r="GH32" s="112"/>
      <c r="GI32" s="112"/>
      <c r="GJ32" s="112"/>
      <c r="GK32" s="112"/>
      <c r="GL32" s="112"/>
      <c r="GM32" s="112"/>
      <c r="GN32" s="112"/>
      <c r="GO32" s="112"/>
      <c r="GP32" s="112"/>
      <c r="GQ32" s="112"/>
      <c r="GR32" s="112"/>
      <c r="GS32" s="112"/>
      <c r="GT32" s="112"/>
      <c r="GU32" s="112"/>
      <c r="GV32" s="112"/>
      <c r="GW32" s="112"/>
      <c r="GX32" s="112"/>
      <c r="GY32" s="112"/>
      <c r="GZ32" s="112"/>
      <c r="HA32" s="112"/>
      <c r="HB32" s="112"/>
      <c r="HC32" s="112"/>
      <c r="HD32" s="112"/>
      <c r="HE32" s="112"/>
      <c r="HF32" s="112"/>
      <c r="HG32" s="112"/>
      <c r="HH32" s="112"/>
      <c r="HI32" s="112"/>
      <c r="HJ32" s="112"/>
      <c r="HK32" s="112"/>
      <c r="HL32" s="112"/>
      <c r="HM32" s="112"/>
      <c r="HN32" s="112"/>
      <c r="HO32" s="112"/>
      <c r="HP32" s="112"/>
      <c r="HQ32" s="112"/>
      <c r="HR32" s="112"/>
      <c r="HS32" s="112"/>
      <c r="HT32" s="112"/>
      <c r="HU32" s="112"/>
      <c r="HV32" s="112"/>
      <c r="HW32" s="112"/>
      <c r="HX32" s="112"/>
      <c r="HY32" s="112"/>
      <c r="HZ32" s="112"/>
      <c r="IA32" s="112"/>
      <c r="IB32" s="112"/>
      <c r="IC32" s="112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2"/>
      <c r="AX33" s="112"/>
      <c r="AY33" s="112"/>
      <c r="AZ33" s="112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2"/>
      <c r="CF33" s="112"/>
      <c r="CG33" s="112"/>
      <c r="CH33" s="112"/>
      <c r="CI33" s="112"/>
      <c r="CJ33" s="112"/>
      <c r="CK33" s="112"/>
      <c r="CL33" s="112"/>
      <c r="CM33" s="112"/>
      <c r="CN33" s="112"/>
      <c r="CO33" s="112"/>
      <c r="CP33" s="112"/>
      <c r="CQ33" s="112"/>
      <c r="CR33" s="112"/>
      <c r="CS33" s="112"/>
      <c r="CT33" s="112"/>
      <c r="CU33" s="112"/>
      <c r="CV33" s="112"/>
      <c r="CW33" s="112"/>
      <c r="CX33" s="112"/>
      <c r="CY33" s="112"/>
      <c r="CZ33" s="112"/>
      <c r="DA33" s="112"/>
      <c r="DB33" s="112"/>
      <c r="DC33" s="112"/>
      <c r="DD33" s="112"/>
      <c r="DE33" s="112"/>
      <c r="DF33" s="112"/>
      <c r="DG33" s="112"/>
      <c r="DH33" s="112"/>
      <c r="DI33" s="112"/>
      <c r="DJ33" s="112"/>
      <c r="DK33" s="112"/>
      <c r="DL33" s="112"/>
      <c r="DM33" s="112"/>
      <c r="DN33" s="112"/>
      <c r="DO33" s="112"/>
      <c r="DP33" s="112"/>
      <c r="DQ33" s="112"/>
      <c r="DR33" s="112"/>
      <c r="DS33" s="112"/>
      <c r="DT33" s="112"/>
      <c r="DU33" s="112"/>
      <c r="DV33" s="112"/>
      <c r="DW33" s="112"/>
      <c r="DX33" s="112"/>
      <c r="DY33" s="112"/>
      <c r="DZ33" s="112"/>
      <c r="EA33" s="112"/>
      <c r="EB33" s="112"/>
      <c r="EC33" s="112"/>
      <c r="ED33" s="112"/>
      <c r="EE33" s="112"/>
      <c r="EF33" s="112"/>
      <c r="EG33" s="112"/>
      <c r="EH33" s="112"/>
      <c r="EI33" s="112"/>
      <c r="EJ33" s="112"/>
      <c r="EK33" s="112"/>
      <c r="EL33" s="112"/>
      <c r="EM33" s="112"/>
      <c r="EN33" s="112"/>
      <c r="EO33" s="112"/>
      <c r="EP33" s="112"/>
      <c r="EQ33" s="112"/>
      <c r="ER33" s="112"/>
      <c r="ES33" s="112"/>
      <c r="ET33" s="112"/>
      <c r="EU33" s="112"/>
      <c r="EV33" s="112"/>
      <c r="EW33" s="112"/>
      <c r="EX33" s="112"/>
      <c r="EY33" s="112"/>
      <c r="EZ33" s="112"/>
      <c r="FA33" s="112"/>
      <c r="FB33" s="112"/>
      <c r="FC33" s="112"/>
      <c r="FD33" s="112"/>
      <c r="FE33" s="112"/>
      <c r="FF33" s="112"/>
      <c r="FG33" s="112"/>
      <c r="FH33" s="112"/>
      <c r="FI33" s="112"/>
      <c r="FJ33" s="112"/>
      <c r="FK33" s="112"/>
      <c r="FL33" s="112"/>
      <c r="FM33" s="112"/>
      <c r="FN33" s="112"/>
      <c r="FO33" s="112"/>
      <c r="FP33" s="112"/>
      <c r="FQ33" s="112"/>
      <c r="FR33" s="112"/>
      <c r="FS33" s="112"/>
      <c r="FT33" s="112"/>
      <c r="FU33" s="112"/>
      <c r="FV33" s="112"/>
      <c r="FW33" s="112"/>
      <c r="FX33" s="112"/>
      <c r="FY33" s="112"/>
      <c r="FZ33" s="112"/>
      <c r="GA33" s="112"/>
      <c r="GB33" s="112"/>
      <c r="GC33" s="112"/>
      <c r="GD33" s="112"/>
      <c r="GE33" s="112"/>
      <c r="GF33" s="112"/>
      <c r="GG33" s="112"/>
      <c r="GH33" s="112"/>
      <c r="GI33" s="112"/>
      <c r="GJ33" s="112"/>
      <c r="GK33" s="112"/>
      <c r="GL33" s="112"/>
      <c r="GM33" s="112"/>
      <c r="GN33" s="112"/>
      <c r="GO33" s="112"/>
      <c r="GP33" s="112"/>
      <c r="GQ33" s="112"/>
      <c r="GR33" s="112"/>
      <c r="GS33" s="112"/>
      <c r="GT33" s="112"/>
      <c r="GU33" s="112"/>
      <c r="GV33" s="112"/>
      <c r="GW33" s="112"/>
      <c r="GX33" s="112"/>
      <c r="GY33" s="112"/>
      <c r="GZ33" s="112"/>
      <c r="HA33" s="112"/>
      <c r="HB33" s="112"/>
      <c r="HC33" s="112"/>
      <c r="HD33" s="112"/>
      <c r="HE33" s="112"/>
      <c r="HF33" s="112"/>
      <c r="HG33" s="112"/>
      <c r="HH33" s="112"/>
      <c r="HI33" s="112"/>
      <c r="HJ33" s="112"/>
      <c r="HK33" s="112"/>
      <c r="HL33" s="112"/>
      <c r="HM33" s="112"/>
      <c r="HN33" s="112"/>
      <c r="HO33" s="112"/>
      <c r="HP33" s="112"/>
      <c r="HQ33" s="112"/>
      <c r="HR33" s="112"/>
      <c r="HS33" s="112"/>
      <c r="HT33" s="112"/>
      <c r="HU33" s="112"/>
      <c r="HV33" s="112"/>
      <c r="HW33" s="112"/>
      <c r="HX33" s="112"/>
      <c r="HY33" s="112"/>
      <c r="HZ33" s="112"/>
      <c r="IA33" s="112"/>
      <c r="IB33" s="112"/>
      <c r="IC33" s="112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2"/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2"/>
      <c r="CN34" s="112"/>
      <c r="CO34" s="112"/>
      <c r="CP34" s="112"/>
      <c r="CQ34" s="112"/>
      <c r="CR34" s="112"/>
      <c r="CS34" s="112"/>
      <c r="CT34" s="112"/>
      <c r="CU34" s="112"/>
      <c r="CV34" s="112"/>
      <c r="CW34" s="112"/>
      <c r="CX34" s="112"/>
      <c r="CY34" s="112"/>
      <c r="CZ34" s="112"/>
      <c r="DA34" s="112"/>
      <c r="DB34" s="112"/>
      <c r="DC34" s="112"/>
      <c r="DD34" s="112"/>
      <c r="DE34" s="112"/>
      <c r="DF34" s="112"/>
      <c r="DG34" s="112"/>
      <c r="DH34" s="112"/>
      <c r="DI34" s="112"/>
      <c r="DJ34" s="112"/>
      <c r="DK34" s="112"/>
      <c r="DL34" s="112"/>
      <c r="DM34" s="112"/>
      <c r="DN34" s="112"/>
      <c r="DO34" s="112"/>
      <c r="DP34" s="112"/>
      <c r="DQ34" s="112"/>
      <c r="DR34" s="112"/>
      <c r="DS34" s="112"/>
      <c r="DT34" s="112"/>
      <c r="DU34" s="112"/>
      <c r="DV34" s="112"/>
      <c r="DW34" s="112"/>
      <c r="DX34" s="112"/>
      <c r="DY34" s="112"/>
      <c r="DZ34" s="112"/>
      <c r="EA34" s="112"/>
      <c r="EB34" s="112"/>
      <c r="EC34" s="112"/>
      <c r="ED34" s="112"/>
      <c r="EE34" s="112"/>
      <c r="EF34" s="112"/>
      <c r="EG34" s="112"/>
      <c r="EH34" s="112"/>
      <c r="EI34" s="112"/>
      <c r="EJ34" s="112"/>
      <c r="EK34" s="112"/>
      <c r="EL34" s="112"/>
      <c r="EM34" s="112"/>
      <c r="EN34" s="112"/>
      <c r="EO34" s="112"/>
      <c r="EP34" s="112"/>
      <c r="EQ34" s="112"/>
      <c r="ER34" s="112"/>
      <c r="ES34" s="112"/>
      <c r="ET34" s="112"/>
      <c r="EU34" s="112"/>
      <c r="EV34" s="112"/>
      <c r="EW34" s="112"/>
      <c r="EX34" s="112"/>
      <c r="EY34" s="112"/>
      <c r="EZ34" s="112"/>
      <c r="FA34" s="112"/>
      <c r="FB34" s="112"/>
      <c r="FC34" s="112"/>
      <c r="FD34" s="112"/>
      <c r="FE34" s="112"/>
      <c r="FF34" s="112"/>
      <c r="FG34" s="112"/>
      <c r="FH34" s="112"/>
      <c r="FI34" s="112"/>
      <c r="FJ34" s="112"/>
      <c r="FK34" s="112"/>
      <c r="FL34" s="112"/>
      <c r="FM34" s="112"/>
      <c r="FN34" s="112"/>
      <c r="FO34" s="112"/>
      <c r="FP34" s="112"/>
      <c r="FQ34" s="112"/>
      <c r="FR34" s="112"/>
      <c r="FS34" s="112"/>
      <c r="FT34" s="112"/>
      <c r="FU34" s="112"/>
      <c r="FV34" s="112"/>
      <c r="FW34" s="112"/>
      <c r="FX34" s="112"/>
      <c r="FY34" s="112"/>
      <c r="FZ34" s="112"/>
      <c r="GA34" s="112"/>
      <c r="GB34" s="112"/>
      <c r="GC34" s="112"/>
      <c r="GD34" s="112"/>
      <c r="GE34" s="112"/>
      <c r="GF34" s="112"/>
      <c r="GG34" s="112"/>
      <c r="GH34" s="112"/>
      <c r="GI34" s="112"/>
      <c r="GJ34" s="112"/>
      <c r="GK34" s="112"/>
      <c r="GL34" s="112"/>
      <c r="GM34" s="112"/>
      <c r="GN34" s="112"/>
      <c r="GO34" s="112"/>
      <c r="GP34" s="112"/>
      <c r="GQ34" s="112"/>
      <c r="GR34" s="112"/>
      <c r="GS34" s="112"/>
      <c r="GT34" s="112"/>
      <c r="GU34" s="112"/>
      <c r="GV34" s="112"/>
      <c r="GW34" s="112"/>
      <c r="GX34" s="112"/>
      <c r="GY34" s="112"/>
      <c r="GZ34" s="112"/>
      <c r="HA34" s="112"/>
      <c r="HB34" s="112"/>
      <c r="HC34" s="112"/>
      <c r="HD34" s="112"/>
      <c r="HE34" s="112"/>
      <c r="HF34" s="112"/>
      <c r="HG34" s="112"/>
      <c r="HH34" s="112"/>
      <c r="HI34" s="112"/>
      <c r="HJ34" s="112"/>
      <c r="HK34" s="112"/>
      <c r="HL34" s="112"/>
      <c r="HM34" s="112"/>
      <c r="HN34" s="112"/>
      <c r="HO34" s="112"/>
      <c r="HP34" s="112"/>
      <c r="HQ34" s="112"/>
      <c r="HR34" s="112"/>
      <c r="HS34" s="112"/>
      <c r="HT34" s="112"/>
      <c r="HU34" s="112"/>
      <c r="HV34" s="112"/>
      <c r="HW34" s="112"/>
      <c r="HX34" s="112"/>
      <c r="HY34" s="112"/>
      <c r="HZ34" s="112"/>
      <c r="IA34" s="112"/>
      <c r="IB34" s="112"/>
      <c r="IC34" s="112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112"/>
      <c r="CO35" s="112"/>
      <c r="CP35" s="112"/>
      <c r="CQ35" s="112"/>
      <c r="CR35" s="112"/>
      <c r="CS35" s="112"/>
      <c r="CT35" s="112"/>
      <c r="CU35" s="112"/>
      <c r="CV35" s="112"/>
      <c r="CW35" s="112"/>
      <c r="CX35" s="112"/>
      <c r="CY35" s="112"/>
      <c r="CZ35" s="112"/>
      <c r="DA35" s="112"/>
      <c r="DB35" s="112"/>
      <c r="DC35" s="112"/>
      <c r="DD35" s="112"/>
      <c r="DE35" s="112"/>
      <c r="DF35" s="112"/>
      <c r="DG35" s="112"/>
      <c r="DH35" s="112"/>
      <c r="DI35" s="112"/>
      <c r="DJ35" s="112"/>
      <c r="DK35" s="112"/>
      <c r="DL35" s="112"/>
      <c r="DM35" s="112"/>
      <c r="DN35" s="112"/>
      <c r="DO35" s="112"/>
      <c r="DP35" s="112"/>
      <c r="DQ35" s="112"/>
      <c r="DR35" s="112"/>
      <c r="DS35" s="112"/>
      <c r="DT35" s="112"/>
      <c r="DU35" s="112"/>
      <c r="DV35" s="112"/>
      <c r="DW35" s="112"/>
      <c r="DX35" s="112"/>
      <c r="DY35" s="112"/>
      <c r="DZ35" s="112"/>
      <c r="EA35" s="112"/>
      <c r="EB35" s="112"/>
      <c r="EC35" s="112"/>
      <c r="ED35" s="112"/>
      <c r="EE35" s="112"/>
      <c r="EF35" s="112"/>
      <c r="EG35" s="112"/>
      <c r="EH35" s="112"/>
      <c r="EI35" s="112"/>
      <c r="EJ35" s="112"/>
      <c r="EK35" s="112"/>
      <c r="EL35" s="112"/>
      <c r="EM35" s="112"/>
      <c r="EN35" s="112"/>
      <c r="EO35" s="112"/>
      <c r="EP35" s="112"/>
      <c r="EQ35" s="112"/>
      <c r="ER35" s="112"/>
      <c r="ES35" s="112"/>
      <c r="ET35" s="112"/>
      <c r="EU35" s="112"/>
      <c r="EV35" s="112"/>
      <c r="EW35" s="112"/>
      <c r="EX35" s="112"/>
      <c r="EY35" s="112"/>
      <c r="EZ35" s="112"/>
      <c r="FA35" s="112"/>
      <c r="FB35" s="112"/>
      <c r="FC35" s="112"/>
      <c r="FD35" s="112"/>
      <c r="FE35" s="112"/>
      <c r="FF35" s="112"/>
      <c r="FG35" s="112"/>
      <c r="FH35" s="112"/>
      <c r="FI35" s="112"/>
      <c r="FJ35" s="112"/>
      <c r="FK35" s="112"/>
      <c r="FL35" s="112"/>
      <c r="FM35" s="112"/>
      <c r="FN35" s="112"/>
      <c r="FO35" s="112"/>
      <c r="FP35" s="112"/>
      <c r="FQ35" s="112"/>
      <c r="FR35" s="112"/>
      <c r="FS35" s="112"/>
      <c r="FT35" s="112"/>
      <c r="FU35" s="112"/>
      <c r="FV35" s="112"/>
      <c r="FW35" s="112"/>
      <c r="FX35" s="112"/>
      <c r="FY35" s="112"/>
      <c r="FZ35" s="112"/>
      <c r="GA35" s="112"/>
      <c r="GB35" s="112"/>
      <c r="GC35" s="112"/>
      <c r="GD35" s="112"/>
      <c r="GE35" s="112"/>
      <c r="GF35" s="112"/>
      <c r="GG35" s="112"/>
      <c r="GH35" s="112"/>
      <c r="GI35" s="112"/>
      <c r="GJ35" s="112"/>
      <c r="GK35" s="112"/>
      <c r="GL35" s="112"/>
      <c r="GM35" s="112"/>
      <c r="GN35" s="112"/>
      <c r="GO35" s="112"/>
      <c r="GP35" s="112"/>
      <c r="GQ35" s="112"/>
      <c r="GR35" s="112"/>
      <c r="GS35" s="112"/>
      <c r="GT35" s="112"/>
      <c r="GU35" s="112"/>
      <c r="GV35" s="112"/>
      <c r="GW35" s="112"/>
      <c r="GX35" s="112"/>
      <c r="GY35" s="112"/>
      <c r="GZ35" s="112"/>
      <c r="HA35" s="112"/>
      <c r="HB35" s="112"/>
      <c r="HC35" s="112"/>
      <c r="HD35" s="112"/>
      <c r="HE35" s="112"/>
      <c r="HF35" s="112"/>
      <c r="HG35" s="112"/>
      <c r="HH35" s="112"/>
      <c r="HI35" s="112"/>
      <c r="HJ35" s="112"/>
      <c r="HK35" s="112"/>
      <c r="HL35" s="112"/>
      <c r="HM35" s="112"/>
      <c r="HN35" s="112"/>
      <c r="HO35" s="112"/>
      <c r="HP35" s="112"/>
      <c r="HQ35" s="112"/>
      <c r="HR35" s="112"/>
      <c r="HS35" s="112"/>
      <c r="HT35" s="112"/>
      <c r="HU35" s="112"/>
      <c r="HV35" s="112"/>
      <c r="HW35" s="112"/>
      <c r="HX35" s="112"/>
      <c r="HY35" s="112"/>
      <c r="HZ35" s="112"/>
      <c r="IA35" s="112"/>
      <c r="IB35" s="112"/>
      <c r="IC35" s="112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112"/>
      <c r="BV36" s="112"/>
      <c r="BW36" s="112"/>
      <c r="BX36" s="112"/>
      <c r="BY36" s="112"/>
      <c r="BZ36" s="112"/>
      <c r="CA36" s="112"/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2"/>
      <c r="CN36" s="112"/>
      <c r="CO36" s="112"/>
      <c r="CP36" s="112"/>
      <c r="CQ36" s="112"/>
      <c r="CR36" s="112"/>
      <c r="CS36" s="112"/>
      <c r="CT36" s="112"/>
      <c r="CU36" s="112"/>
      <c r="CV36" s="112"/>
      <c r="CW36" s="112"/>
      <c r="CX36" s="112"/>
      <c r="CY36" s="112"/>
      <c r="CZ36" s="112"/>
      <c r="DA36" s="112"/>
      <c r="DB36" s="112"/>
      <c r="DC36" s="112"/>
      <c r="DD36" s="112"/>
      <c r="DE36" s="112"/>
      <c r="DF36" s="112"/>
      <c r="DG36" s="112"/>
      <c r="DH36" s="112"/>
      <c r="DI36" s="112"/>
      <c r="DJ36" s="112"/>
      <c r="DK36" s="112"/>
      <c r="DL36" s="112"/>
      <c r="DM36" s="112"/>
      <c r="DN36" s="112"/>
      <c r="DO36" s="112"/>
      <c r="DP36" s="112"/>
      <c r="DQ36" s="112"/>
      <c r="DR36" s="112"/>
      <c r="DS36" s="112"/>
      <c r="DT36" s="112"/>
      <c r="DU36" s="112"/>
      <c r="DV36" s="112"/>
      <c r="DW36" s="112"/>
      <c r="DX36" s="112"/>
      <c r="DY36" s="112"/>
      <c r="DZ36" s="112"/>
      <c r="EA36" s="112"/>
      <c r="EB36" s="112"/>
      <c r="EC36" s="112"/>
      <c r="ED36" s="112"/>
      <c r="EE36" s="112"/>
      <c r="EF36" s="112"/>
      <c r="EG36" s="112"/>
      <c r="EH36" s="112"/>
      <c r="EI36" s="112"/>
      <c r="EJ36" s="112"/>
      <c r="EK36" s="112"/>
      <c r="EL36" s="112"/>
      <c r="EM36" s="112"/>
      <c r="EN36" s="112"/>
      <c r="EO36" s="112"/>
      <c r="EP36" s="112"/>
      <c r="EQ36" s="112"/>
      <c r="ER36" s="112"/>
      <c r="ES36" s="112"/>
      <c r="ET36" s="112"/>
      <c r="EU36" s="112"/>
      <c r="EV36" s="112"/>
      <c r="EW36" s="112"/>
      <c r="EX36" s="112"/>
      <c r="EY36" s="112"/>
      <c r="EZ36" s="112"/>
      <c r="FA36" s="112"/>
      <c r="FB36" s="112"/>
      <c r="FC36" s="112"/>
      <c r="FD36" s="112"/>
      <c r="FE36" s="112"/>
      <c r="FF36" s="112"/>
      <c r="FG36" s="112"/>
      <c r="FH36" s="112"/>
      <c r="FI36" s="112"/>
      <c r="FJ36" s="112"/>
      <c r="FK36" s="112"/>
      <c r="FL36" s="112"/>
      <c r="FM36" s="112"/>
      <c r="FN36" s="112"/>
      <c r="FO36" s="112"/>
      <c r="FP36" s="112"/>
      <c r="FQ36" s="112"/>
      <c r="FR36" s="112"/>
      <c r="FS36" s="112"/>
      <c r="FT36" s="112"/>
      <c r="FU36" s="112"/>
      <c r="FV36" s="112"/>
      <c r="FW36" s="112"/>
      <c r="FX36" s="112"/>
      <c r="FY36" s="112"/>
      <c r="FZ36" s="112"/>
      <c r="GA36" s="112"/>
      <c r="GB36" s="112"/>
      <c r="GC36" s="112"/>
      <c r="GD36" s="112"/>
      <c r="GE36" s="112"/>
      <c r="GF36" s="112"/>
      <c r="GG36" s="112"/>
      <c r="GH36" s="112"/>
      <c r="GI36" s="112"/>
      <c r="GJ36" s="112"/>
      <c r="GK36" s="112"/>
      <c r="GL36" s="112"/>
      <c r="GM36" s="112"/>
      <c r="GN36" s="112"/>
      <c r="GO36" s="112"/>
      <c r="GP36" s="112"/>
      <c r="GQ36" s="112"/>
      <c r="GR36" s="112"/>
      <c r="GS36" s="112"/>
      <c r="GT36" s="112"/>
      <c r="GU36" s="112"/>
      <c r="GV36" s="112"/>
      <c r="GW36" s="112"/>
      <c r="GX36" s="112"/>
      <c r="GY36" s="112"/>
      <c r="GZ36" s="112"/>
      <c r="HA36" s="112"/>
      <c r="HB36" s="112"/>
      <c r="HC36" s="112"/>
      <c r="HD36" s="112"/>
      <c r="HE36" s="112"/>
      <c r="HF36" s="112"/>
      <c r="HG36" s="112"/>
      <c r="HH36" s="112"/>
      <c r="HI36" s="112"/>
      <c r="HJ36" s="112"/>
      <c r="HK36" s="112"/>
      <c r="HL36" s="112"/>
      <c r="HM36" s="112"/>
      <c r="HN36" s="112"/>
      <c r="HO36" s="112"/>
      <c r="HP36" s="112"/>
      <c r="HQ36" s="112"/>
      <c r="HR36" s="112"/>
      <c r="HS36" s="112"/>
      <c r="HT36" s="112"/>
      <c r="HU36" s="112"/>
      <c r="HV36" s="112"/>
      <c r="HW36" s="112"/>
      <c r="HX36" s="112"/>
      <c r="HY36" s="112"/>
      <c r="HZ36" s="112"/>
      <c r="IA36" s="112"/>
      <c r="IB36" s="112"/>
      <c r="IC36" s="112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12"/>
      <c r="BD37" s="112"/>
      <c r="BE37" s="112"/>
      <c r="BF37" s="112"/>
      <c r="BG37" s="112"/>
      <c r="BH37" s="112"/>
      <c r="BI37" s="112"/>
      <c r="BJ37" s="112"/>
      <c r="BK37" s="112"/>
      <c r="BL37" s="112"/>
      <c r="BM37" s="112"/>
      <c r="BN37" s="112"/>
      <c r="BO37" s="112"/>
      <c r="BP37" s="112"/>
      <c r="BQ37" s="112"/>
      <c r="BR37" s="112"/>
      <c r="BS37" s="112"/>
      <c r="BT37" s="112"/>
      <c r="BU37" s="112"/>
      <c r="BV37" s="112"/>
      <c r="BW37" s="112"/>
      <c r="BX37" s="112"/>
      <c r="BY37" s="112"/>
      <c r="BZ37" s="112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2"/>
      <c r="CN37" s="112"/>
      <c r="CO37" s="112"/>
      <c r="CP37" s="112"/>
      <c r="CQ37" s="112"/>
      <c r="CR37" s="112"/>
      <c r="CS37" s="112"/>
      <c r="CT37" s="112"/>
      <c r="CU37" s="112"/>
      <c r="CV37" s="112"/>
      <c r="CW37" s="112"/>
      <c r="CX37" s="112"/>
      <c r="CY37" s="112"/>
      <c r="CZ37" s="112"/>
      <c r="DA37" s="112"/>
      <c r="DB37" s="112"/>
      <c r="DC37" s="112"/>
      <c r="DD37" s="112"/>
      <c r="DE37" s="112"/>
      <c r="DF37" s="112"/>
      <c r="DG37" s="112"/>
      <c r="DH37" s="112"/>
      <c r="DI37" s="112"/>
      <c r="DJ37" s="112"/>
      <c r="DK37" s="112"/>
      <c r="DL37" s="112"/>
      <c r="DM37" s="112"/>
      <c r="DN37" s="112"/>
      <c r="DO37" s="112"/>
      <c r="DP37" s="112"/>
      <c r="DQ37" s="112"/>
      <c r="DR37" s="112"/>
      <c r="DS37" s="112"/>
      <c r="DT37" s="112"/>
      <c r="DU37" s="112"/>
      <c r="DV37" s="112"/>
      <c r="DW37" s="112"/>
      <c r="DX37" s="112"/>
      <c r="DY37" s="112"/>
      <c r="DZ37" s="112"/>
      <c r="EA37" s="112"/>
      <c r="EB37" s="112"/>
      <c r="EC37" s="112"/>
      <c r="ED37" s="112"/>
      <c r="EE37" s="112"/>
      <c r="EF37" s="112"/>
      <c r="EG37" s="112"/>
      <c r="EH37" s="112"/>
      <c r="EI37" s="112"/>
      <c r="EJ37" s="112"/>
      <c r="EK37" s="112"/>
      <c r="EL37" s="112"/>
      <c r="EM37" s="112"/>
      <c r="EN37" s="112"/>
      <c r="EO37" s="112"/>
      <c r="EP37" s="112"/>
      <c r="EQ37" s="112"/>
      <c r="ER37" s="112"/>
      <c r="ES37" s="112"/>
      <c r="ET37" s="112"/>
      <c r="EU37" s="112"/>
      <c r="EV37" s="112"/>
      <c r="EW37" s="112"/>
      <c r="EX37" s="112"/>
      <c r="EY37" s="112"/>
      <c r="EZ37" s="112"/>
      <c r="FA37" s="112"/>
      <c r="FB37" s="112"/>
      <c r="FC37" s="112"/>
      <c r="FD37" s="112"/>
      <c r="FE37" s="112"/>
      <c r="FF37" s="112"/>
      <c r="FG37" s="112"/>
      <c r="FH37" s="112"/>
      <c r="FI37" s="112"/>
      <c r="FJ37" s="112"/>
      <c r="FK37" s="112"/>
      <c r="FL37" s="112"/>
      <c r="FM37" s="112"/>
      <c r="FN37" s="112"/>
      <c r="FO37" s="112"/>
      <c r="FP37" s="112"/>
      <c r="FQ37" s="112"/>
      <c r="FR37" s="112"/>
      <c r="FS37" s="112"/>
      <c r="FT37" s="112"/>
      <c r="FU37" s="112"/>
      <c r="FV37" s="112"/>
      <c r="FW37" s="112"/>
      <c r="FX37" s="112"/>
      <c r="FY37" s="112"/>
      <c r="FZ37" s="112"/>
      <c r="GA37" s="112"/>
      <c r="GB37" s="112"/>
      <c r="GC37" s="112"/>
      <c r="GD37" s="112"/>
      <c r="GE37" s="112"/>
      <c r="GF37" s="112"/>
      <c r="GG37" s="112"/>
      <c r="GH37" s="112"/>
      <c r="GI37" s="112"/>
      <c r="GJ37" s="112"/>
      <c r="GK37" s="112"/>
      <c r="GL37" s="112"/>
      <c r="GM37" s="112"/>
      <c r="GN37" s="112"/>
      <c r="GO37" s="112"/>
      <c r="GP37" s="112"/>
      <c r="GQ37" s="112"/>
      <c r="GR37" s="112"/>
      <c r="GS37" s="112"/>
      <c r="GT37" s="112"/>
      <c r="GU37" s="112"/>
      <c r="GV37" s="112"/>
      <c r="GW37" s="112"/>
      <c r="GX37" s="112"/>
      <c r="GY37" s="112"/>
      <c r="GZ37" s="112"/>
      <c r="HA37" s="112"/>
      <c r="HB37" s="112"/>
      <c r="HC37" s="112"/>
      <c r="HD37" s="112"/>
      <c r="HE37" s="112"/>
      <c r="HF37" s="112"/>
      <c r="HG37" s="112"/>
      <c r="HH37" s="112"/>
      <c r="HI37" s="112"/>
      <c r="HJ37" s="112"/>
      <c r="HK37" s="112"/>
      <c r="HL37" s="112"/>
      <c r="HM37" s="112"/>
      <c r="HN37" s="112"/>
      <c r="HO37" s="112"/>
      <c r="HP37" s="112"/>
      <c r="HQ37" s="112"/>
      <c r="HR37" s="112"/>
      <c r="HS37" s="112"/>
      <c r="HT37" s="112"/>
      <c r="HU37" s="112"/>
      <c r="HV37" s="112"/>
      <c r="HW37" s="112"/>
      <c r="HX37" s="112"/>
      <c r="HY37" s="112"/>
      <c r="HZ37" s="112"/>
      <c r="IA37" s="112"/>
      <c r="IB37" s="112"/>
      <c r="IC37" s="112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112"/>
      <c r="BC38" s="112"/>
      <c r="BD38" s="112"/>
      <c r="BE38" s="112"/>
      <c r="BF38" s="112"/>
      <c r="BG38" s="112"/>
      <c r="BH38" s="112"/>
      <c r="BI38" s="112"/>
      <c r="BJ38" s="112"/>
      <c r="BK38" s="112"/>
      <c r="BL38" s="112"/>
      <c r="BM38" s="112"/>
      <c r="BN38" s="112"/>
      <c r="BO38" s="112"/>
      <c r="BP38" s="112"/>
      <c r="BQ38" s="112"/>
      <c r="BR38" s="112"/>
      <c r="BS38" s="112"/>
      <c r="BT38" s="112"/>
      <c r="BU38" s="112"/>
      <c r="BV38" s="112"/>
      <c r="BW38" s="112"/>
      <c r="BX38" s="112"/>
      <c r="BY38" s="112"/>
      <c r="BZ38" s="112"/>
      <c r="CA38" s="112"/>
      <c r="CB38" s="112"/>
      <c r="CC38" s="112"/>
      <c r="CD38" s="112"/>
      <c r="CE38" s="112"/>
      <c r="CF38" s="112"/>
      <c r="CG38" s="112"/>
      <c r="CH38" s="112"/>
      <c r="CI38" s="112"/>
      <c r="CJ38" s="112"/>
      <c r="CK38" s="112"/>
      <c r="CL38" s="112"/>
      <c r="CM38" s="112"/>
      <c r="CN38" s="112"/>
      <c r="CO38" s="112"/>
      <c r="CP38" s="112"/>
      <c r="CQ38" s="112"/>
      <c r="CR38" s="112"/>
      <c r="CS38" s="112"/>
      <c r="CT38" s="112"/>
      <c r="CU38" s="112"/>
      <c r="CV38" s="112"/>
      <c r="CW38" s="112"/>
      <c r="CX38" s="112"/>
      <c r="CY38" s="112"/>
      <c r="CZ38" s="112"/>
      <c r="DA38" s="112"/>
      <c r="DB38" s="112"/>
      <c r="DC38" s="112"/>
      <c r="DD38" s="112"/>
      <c r="DE38" s="112"/>
      <c r="DF38" s="112"/>
      <c r="DG38" s="112"/>
      <c r="DH38" s="112"/>
      <c r="DI38" s="112"/>
      <c r="DJ38" s="112"/>
      <c r="DK38" s="112"/>
      <c r="DL38" s="112"/>
      <c r="DM38" s="112"/>
      <c r="DN38" s="112"/>
      <c r="DO38" s="112"/>
      <c r="DP38" s="112"/>
      <c r="DQ38" s="112"/>
      <c r="DR38" s="112"/>
      <c r="DS38" s="112"/>
      <c r="DT38" s="112"/>
      <c r="DU38" s="112"/>
      <c r="DV38" s="112"/>
      <c r="DW38" s="112"/>
      <c r="DX38" s="112"/>
      <c r="DY38" s="112"/>
      <c r="DZ38" s="112"/>
      <c r="EA38" s="112"/>
      <c r="EB38" s="112"/>
      <c r="EC38" s="112"/>
      <c r="ED38" s="112"/>
      <c r="EE38" s="112"/>
      <c r="EF38" s="112"/>
      <c r="EG38" s="112"/>
      <c r="EH38" s="112"/>
      <c r="EI38" s="112"/>
      <c r="EJ38" s="112"/>
      <c r="EK38" s="112"/>
      <c r="EL38" s="112"/>
      <c r="EM38" s="112"/>
      <c r="EN38" s="112"/>
      <c r="EO38" s="112"/>
      <c r="EP38" s="112"/>
      <c r="EQ38" s="112"/>
      <c r="ER38" s="112"/>
      <c r="ES38" s="112"/>
      <c r="ET38" s="112"/>
      <c r="EU38" s="112"/>
      <c r="EV38" s="112"/>
      <c r="EW38" s="112"/>
      <c r="EX38" s="112"/>
      <c r="EY38" s="112"/>
      <c r="EZ38" s="112"/>
      <c r="FA38" s="112"/>
      <c r="FB38" s="112"/>
      <c r="FC38" s="112"/>
      <c r="FD38" s="112"/>
      <c r="FE38" s="112"/>
      <c r="FF38" s="112"/>
      <c r="FG38" s="112"/>
      <c r="FH38" s="112"/>
      <c r="FI38" s="112"/>
      <c r="FJ38" s="112"/>
      <c r="FK38" s="112"/>
      <c r="FL38" s="112"/>
      <c r="FM38" s="112"/>
      <c r="FN38" s="112"/>
      <c r="FO38" s="112"/>
      <c r="FP38" s="112"/>
      <c r="FQ38" s="112"/>
      <c r="FR38" s="112"/>
      <c r="FS38" s="112"/>
      <c r="FT38" s="112"/>
      <c r="FU38" s="112"/>
      <c r="FV38" s="112"/>
      <c r="FW38" s="112"/>
      <c r="FX38" s="112"/>
      <c r="FY38" s="112"/>
      <c r="FZ38" s="112"/>
      <c r="GA38" s="112"/>
      <c r="GB38" s="112"/>
      <c r="GC38" s="112"/>
      <c r="GD38" s="112"/>
      <c r="GE38" s="112"/>
      <c r="GF38" s="112"/>
      <c r="GG38" s="112"/>
      <c r="GH38" s="112"/>
      <c r="GI38" s="112"/>
      <c r="GJ38" s="112"/>
      <c r="GK38" s="112"/>
      <c r="GL38" s="112"/>
      <c r="GM38" s="112"/>
      <c r="GN38" s="112"/>
      <c r="GO38" s="112"/>
      <c r="GP38" s="112"/>
      <c r="GQ38" s="112"/>
      <c r="GR38" s="112"/>
      <c r="GS38" s="112"/>
      <c r="GT38" s="112"/>
      <c r="GU38" s="112"/>
      <c r="GV38" s="112"/>
      <c r="GW38" s="112"/>
      <c r="GX38" s="112"/>
      <c r="GY38" s="112"/>
      <c r="GZ38" s="112"/>
      <c r="HA38" s="112"/>
      <c r="HB38" s="112"/>
      <c r="HC38" s="112"/>
      <c r="HD38" s="112"/>
      <c r="HE38" s="112"/>
      <c r="HF38" s="112"/>
      <c r="HG38" s="112"/>
      <c r="HH38" s="112"/>
      <c r="HI38" s="112"/>
      <c r="HJ38" s="112"/>
      <c r="HK38" s="112"/>
      <c r="HL38" s="112"/>
      <c r="HM38" s="112"/>
      <c r="HN38" s="112"/>
      <c r="HO38" s="112"/>
      <c r="HP38" s="112"/>
      <c r="HQ38" s="112"/>
      <c r="HR38" s="112"/>
      <c r="HS38" s="112"/>
      <c r="HT38" s="112"/>
      <c r="HU38" s="112"/>
      <c r="HV38" s="112"/>
      <c r="HW38" s="112"/>
      <c r="HX38" s="112"/>
      <c r="HY38" s="112"/>
      <c r="HZ38" s="112"/>
      <c r="IA38" s="112"/>
      <c r="IB38" s="112"/>
      <c r="IC38" s="112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  <c r="AN39" s="112"/>
      <c r="AO39" s="112"/>
      <c r="AP39" s="112"/>
      <c r="AQ39" s="112"/>
      <c r="AR39" s="112"/>
      <c r="AS39" s="112"/>
      <c r="AT39" s="112"/>
      <c r="AU39" s="112"/>
      <c r="AV39" s="112"/>
      <c r="AW39" s="112"/>
      <c r="AX39" s="112"/>
      <c r="AY39" s="112"/>
      <c r="AZ39" s="112"/>
      <c r="BA39" s="112"/>
      <c r="BB39" s="112"/>
      <c r="BC39" s="112"/>
      <c r="BD39" s="112"/>
      <c r="BE39" s="112"/>
      <c r="BF39" s="112"/>
      <c r="BG39" s="112"/>
      <c r="BH39" s="112"/>
      <c r="BI39" s="112"/>
      <c r="BJ39" s="112"/>
      <c r="BK39" s="112"/>
      <c r="BL39" s="112"/>
      <c r="BM39" s="112"/>
      <c r="BN39" s="112"/>
      <c r="BO39" s="112"/>
      <c r="BP39" s="112"/>
      <c r="BQ39" s="112"/>
      <c r="BR39" s="112"/>
      <c r="BS39" s="112"/>
      <c r="BT39" s="112"/>
      <c r="BU39" s="112"/>
      <c r="BV39" s="112"/>
      <c r="BW39" s="112"/>
      <c r="BX39" s="112"/>
      <c r="BY39" s="112"/>
      <c r="BZ39" s="112"/>
      <c r="CA39" s="112"/>
      <c r="CB39" s="112"/>
      <c r="CC39" s="112"/>
      <c r="CD39" s="112"/>
      <c r="CE39" s="112"/>
      <c r="CF39" s="112"/>
      <c r="CG39" s="112"/>
      <c r="CH39" s="112"/>
      <c r="CI39" s="112"/>
      <c r="CJ39" s="112"/>
      <c r="CK39" s="112"/>
      <c r="CL39" s="112"/>
      <c r="CM39" s="112"/>
      <c r="CN39" s="112"/>
      <c r="CO39" s="112"/>
      <c r="CP39" s="112"/>
      <c r="CQ39" s="112"/>
      <c r="CR39" s="112"/>
      <c r="CS39" s="112"/>
      <c r="CT39" s="112"/>
      <c r="CU39" s="112"/>
      <c r="CV39" s="112"/>
      <c r="CW39" s="112"/>
      <c r="CX39" s="112"/>
      <c r="CY39" s="112"/>
      <c r="CZ39" s="112"/>
      <c r="DA39" s="112"/>
      <c r="DB39" s="112"/>
      <c r="DC39" s="112"/>
      <c r="DD39" s="112"/>
      <c r="DE39" s="112"/>
      <c r="DF39" s="112"/>
      <c r="DG39" s="112"/>
      <c r="DH39" s="112"/>
      <c r="DI39" s="112"/>
      <c r="DJ39" s="112"/>
      <c r="DK39" s="112"/>
      <c r="DL39" s="112"/>
      <c r="DM39" s="112"/>
      <c r="DN39" s="112"/>
      <c r="DO39" s="112"/>
      <c r="DP39" s="112"/>
      <c r="DQ39" s="112"/>
      <c r="DR39" s="112"/>
      <c r="DS39" s="112"/>
      <c r="DT39" s="112"/>
      <c r="DU39" s="112"/>
      <c r="DV39" s="112"/>
      <c r="DW39" s="112"/>
      <c r="DX39" s="112"/>
      <c r="DY39" s="112"/>
      <c r="DZ39" s="112"/>
      <c r="EA39" s="112"/>
      <c r="EB39" s="112"/>
      <c r="EC39" s="112"/>
      <c r="ED39" s="112"/>
      <c r="EE39" s="112"/>
      <c r="EF39" s="112"/>
      <c r="EG39" s="112"/>
      <c r="EH39" s="112"/>
      <c r="EI39" s="112"/>
      <c r="EJ39" s="112"/>
      <c r="EK39" s="112"/>
      <c r="EL39" s="112"/>
      <c r="EM39" s="112"/>
      <c r="EN39" s="112"/>
      <c r="EO39" s="112"/>
      <c r="EP39" s="112"/>
      <c r="EQ39" s="112"/>
      <c r="ER39" s="112"/>
      <c r="ES39" s="112"/>
      <c r="ET39" s="112"/>
      <c r="EU39" s="112"/>
      <c r="EV39" s="112"/>
      <c r="EW39" s="112"/>
      <c r="EX39" s="112"/>
      <c r="EY39" s="112"/>
      <c r="EZ39" s="112"/>
      <c r="FA39" s="112"/>
      <c r="FB39" s="112"/>
      <c r="FC39" s="112"/>
      <c r="FD39" s="112"/>
      <c r="FE39" s="112"/>
      <c r="FF39" s="112"/>
      <c r="FG39" s="112"/>
      <c r="FH39" s="112"/>
      <c r="FI39" s="112"/>
      <c r="FJ39" s="112"/>
      <c r="FK39" s="112"/>
      <c r="FL39" s="112"/>
      <c r="FM39" s="112"/>
      <c r="FN39" s="112"/>
      <c r="FO39" s="112"/>
      <c r="FP39" s="112"/>
      <c r="FQ39" s="112"/>
      <c r="FR39" s="112"/>
      <c r="FS39" s="112"/>
      <c r="FT39" s="112"/>
      <c r="FU39" s="112"/>
      <c r="FV39" s="112"/>
      <c r="FW39" s="112"/>
      <c r="FX39" s="112"/>
      <c r="FY39" s="112"/>
      <c r="FZ39" s="112"/>
      <c r="GA39" s="112"/>
      <c r="GB39" s="112"/>
      <c r="GC39" s="112"/>
      <c r="GD39" s="112"/>
      <c r="GE39" s="112"/>
      <c r="GF39" s="112"/>
      <c r="GG39" s="112"/>
      <c r="GH39" s="112"/>
      <c r="GI39" s="112"/>
      <c r="GJ39" s="112"/>
      <c r="GK39" s="112"/>
      <c r="GL39" s="112"/>
      <c r="GM39" s="112"/>
      <c r="GN39" s="112"/>
      <c r="GO39" s="112"/>
      <c r="GP39" s="112"/>
      <c r="GQ39" s="112"/>
      <c r="GR39" s="112"/>
      <c r="GS39" s="112"/>
      <c r="GT39" s="112"/>
      <c r="GU39" s="112"/>
      <c r="GV39" s="112"/>
      <c r="GW39" s="112"/>
      <c r="GX39" s="112"/>
      <c r="GY39" s="112"/>
      <c r="GZ39" s="112"/>
      <c r="HA39" s="112"/>
      <c r="HB39" s="112"/>
      <c r="HC39" s="112"/>
      <c r="HD39" s="112"/>
      <c r="HE39" s="112"/>
      <c r="HF39" s="112"/>
      <c r="HG39" s="112"/>
      <c r="HH39" s="112"/>
      <c r="HI39" s="112"/>
      <c r="HJ39" s="112"/>
      <c r="HK39" s="112"/>
      <c r="HL39" s="112"/>
      <c r="HM39" s="112"/>
      <c r="HN39" s="112"/>
      <c r="HO39" s="112"/>
      <c r="HP39" s="112"/>
      <c r="HQ39" s="112"/>
      <c r="HR39" s="112"/>
      <c r="HS39" s="112"/>
      <c r="HT39" s="112"/>
      <c r="HU39" s="112"/>
      <c r="HV39" s="112"/>
      <c r="HW39" s="112"/>
      <c r="HX39" s="112"/>
      <c r="HY39" s="112"/>
      <c r="HZ39" s="112"/>
      <c r="IA39" s="112"/>
      <c r="IB39" s="112"/>
      <c r="IC39" s="112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2"/>
      <c r="AP40" s="112"/>
      <c r="AQ40" s="112"/>
      <c r="AR40" s="112"/>
      <c r="AS40" s="112"/>
      <c r="AT40" s="112"/>
      <c r="AU40" s="112"/>
      <c r="AV40" s="112"/>
      <c r="AW40" s="112"/>
      <c r="AX40" s="112"/>
      <c r="AY40" s="112"/>
      <c r="AZ40" s="112"/>
      <c r="BA40" s="112"/>
      <c r="BB40" s="112"/>
      <c r="BC40" s="112"/>
      <c r="BD40" s="112"/>
      <c r="BE40" s="112"/>
      <c r="BF40" s="112"/>
      <c r="BG40" s="112"/>
      <c r="BH40" s="112"/>
      <c r="BI40" s="112"/>
      <c r="BJ40" s="112"/>
      <c r="BK40" s="112"/>
      <c r="BL40" s="112"/>
      <c r="BM40" s="112"/>
      <c r="BN40" s="112"/>
      <c r="BO40" s="112"/>
      <c r="BP40" s="112"/>
      <c r="BQ40" s="112"/>
      <c r="BR40" s="112"/>
      <c r="BS40" s="112"/>
      <c r="BT40" s="112"/>
      <c r="BU40" s="112"/>
      <c r="BV40" s="112"/>
      <c r="BW40" s="112"/>
      <c r="BX40" s="112"/>
      <c r="BY40" s="112"/>
      <c r="BZ40" s="112"/>
      <c r="CA40" s="112"/>
      <c r="CB40" s="112"/>
      <c r="CC40" s="112"/>
      <c r="CD40" s="112"/>
      <c r="CE40" s="112"/>
      <c r="CF40" s="112"/>
      <c r="CG40" s="112"/>
      <c r="CH40" s="112"/>
      <c r="CI40" s="112"/>
      <c r="CJ40" s="112"/>
      <c r="CK40" s="112"/>
      <c r="CL40" s="112"/>
      <c r="CM40" s="112"/>
      <c r="CN40" s="112"/>
      <c r="CO40" s="112"/>
      <c r="CP40" s="112"/>
      <c r="CQ40" s="112"/>
      <c r="CR40" s="112"/>
      <c r="CS40" s="112"/>
      <c r="CT40" s="112"/>
      <c r="CU40" s="112"/>
      <c r="CV40" s="112"/>
      <c r="CW40" s="112"/>
      <c r="CX40" s="112"/>
      <c r="CY40" s="112"/>
      <c r="CZ40" s="112"/>
      <c r="DA40" s="112"/>
      <c r="DB40" s="112"/>
      <c r="DC40" s="112"/>
      <c r="DD40" s="112"/>
      <c r="DE40" s="112"/>
      <c r="DF40" s="112"/>
      <c r="DG40" s="112"/>
      <c r="DH40" s="112"/>
      <c r="DI40" s="112"/>
      <c r="DJ40" s="112"/>
      <c r="DK40" s="112"/>
      <c r="DL40" s="112"/>
      <c r="DM40" s="112"/>
      <c r="DN40" s="112"/>
      <c r="DO40" s="112"/>
      <c r="DP40" s="112"/>
      <c r="DQ40" s="112"/>
      <c r="DR40" s="112"/>
      <c r="DS40" s="112"/>
      <c r="DT40" s="112"/>
      <c r="DU40" s="112"/>
      <c r="DV40" s="112"/>
      <c r="DW40" s="112"/>
      <c r="DX40" s="112"/>
      <c r="DY40" s="112"/>
      <c r="DZ40" s="112"/>
      <c r="EA40" s="112"/>
      <c r="EB40" s="112"/>
      <c r="EC40" s="112"/>
      <c r="ED40" s="112"/>
      <c r="EE40" s="112"/>
      <c r="EF40" s="112"/>
      <c r="EG40" s="112"/>
      <c r="EH40" s="112"/>
      <c r="EI40" s="112"/>
      <c r="EJ40" s="112"/>
      <c r="EK40" s="112"/>
      <c r="EL40" s="112"/>
      <c r="EM40" s="112"/>
      <c r="EN40" s="112"/>
      <c r="EO40" s="112"/>
      <c r="EP40" s="112"/>
      <c r="EQ40" s="112"/>
      <c r="ER40" s="112"/>
      <c r="ES40" s="112"/>
      <c r="ET40" s="112"/>
      <c r="EU40" s="112"/>
      <c r="EV40" s="112"/>
      <c r="EW40" s="112"/>
      <c r="EX40" s="112"/>
      <c r="EY40" s="112"/>
      <c r="EZ40" s="112"/>
      <c r="FA40" s="112"/>
      <c r="FB40" s="112"/>
      <c r="FC40" s="112"/>
      <c r="FD40" s="112"/>
      <c r="FE40" s="112"/>
      <c r="FF40" s="112"/>
      <c r="FG40" s="112"/>
      <c r="FH40" s="112"/>
      <c r="FI40" s="112"/>
      <c r="FJ40" s="112"/>
      <c r="FK40" s="112"/>
      <c r="FL40" s="112"/>
      <c r="FM40" s="112"/>
      <c r="FN40" s="112"/>
      <c r="FO40" s="112"/>
      <c r="FP40" s="112"/>
      <c r="FQ40" s="112"/>
      <c r="FR40" s="112"/>
      <c r="FS40" s="112"/>
      <c r="FT40" s="112"/>
      <c r="FU40" s="112"/>
      <c r="FV40" s="112"/>
      <c r="FW40" s="112"/>
      <c r="FX40" s="112"/>
      <c r="FY40" s="112"/>
      <c r="FZ40" s="112"/>
      <c r="GA40" s="112"/>
      <c r="GB40" s="112"/>
      <c r="GC40" s="112"/>
      <c r="GD40" s="112"/>
      <c r="GE40" s="112"/>
      <c r="GF40" s="112"/>
      <c r="GG40" s="112"/>
      <c r="GH40" s="112"/>
      <c r="GI40" s="112"/>
      <c r="GJ40" s="112"/>
      <c r="GK40" s="112"/>
      <c r="GL40" s="112"/>
      <c r="GM40" s="112"/>
      <c r="GN40" s="112"/>
      <c r="GO40" s="112"/>
      <c r="GP40" s="112"/>
      <c r="GQ40" s="112"/>
      <c r="GR40" s="112"/>
      <c r="GS40" s="112"/>
      <c r="GT40" s="112"/>
      <c r="GU40" s="112"/>
      <c r="GV40" s="112"/>
      <c r="GW40" s="112"/>
      <c r="GX40" s="112"/>
      <c r="GY40" s="112"/>
      <c r="GZ40" s="112"/>
      <c r="HA40" s="112"/>
      <c r="HB40" s="112"/>
      <c r="HC40" s="112"/>
      <c r="HD40" s="112"/>
      <c r="HE40" s="112"/>
      <c r="HF40" s="112"/>
      <c r="HG40" s="112"/>
      <c r="HH40" s="112"/>
      <c r="HI40" s="112"/>
      <c r="HJ40" s="112"/>
      <c r="HK40" s="112"/>
      <c r="HL40" s="112"/>
      <c r="HM40" s="112"/>
      <c r="HN40" s="112"/>
      <c r="HO40" s="112"/>
      <c r="HP40" s="112"/>
      <c r="HQ40" s="112"/>
      <c r="HR40" s="112"/>
      <c r="HS40" s="112"/>
      <c r="HT40" s="112"/>
      <c r="HU40" s="112"/>
      <c r="HV40" s="112"/>
      <c r="HW40" s="112"/>
      <c r="HX40" s="112"/>
      <c r="HY40" s="112"/>
      <c r="HZ40" s="112"/>
      <c r="IA40" s="112"/>
      <c r="IB40" s="112"/>
      <c r="IC40" s="112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  <c r="AN41" s="112"/>
      <c r="AO41" s="112"/>
      <c r="AP41" s="112"/>
      <c r="AQ41" s="112"/>
      <c r="AR41" s="112"/>
      <c r="AS41" s="112"/>
      <c r="AT41" s="112"/>
      <c r="AU41" s="112"/>
      <c r="AV41" s="112"/>
      <c r="AW41" s="112"/>
      <c r="AX41" s="112"/>
      <c r="AY41" s="112"/>
      <c r="AZ41" s="112"/>
      <c r="BA41" s="112"/>
      <c r="BB41" s="112"/>
      <c r="BC41" s="112"/>
      <c r="BD41" s="112"/>
      <c r="BE41" s="112"/>
      <c r="BF41" s="112"/>
      <c r="BG41" s="112"/>
      <c r="BH41" s="112"/>
      <c r="BI41" s="112"/>
      <c r="BJ41" s="112"/>
      <c r="BK41" s="112"/>
      <c r="BL41" s="112"/>
      <c r="BM41" s="112"/>
      <c r="BN41" s="112"/>
      <c r="BO41" s="112"/>
      <c r="BP41" s="112"/>
      <c r="BQ41" s="112"/>
      <c r="BR41" s="112"/>
      <c r="BS41" s="112"/>
      <c r="BT41" s="112"/>
      <c r="BU41" s="112"/>
      <c r="BV41" s="112"/>
      <c r="BW41" s="112"/>
      <c r="BX41" s="112"/>
      <c r="BY41" s="112"/>
      <c r="BZ41" s="112"/>
      <c r="CA41" s="112"/>
      <c r="CB41" s="112"/>
      <c r="CC41" s="112"/>
      <c r="CD41" s="112"/>
      <c r="CE41" s="112"/>
      <c r="CF41" s="112"/>
      <c r="CG41" s="112"/>
      <c r="CH41" s="112"/>
      <c r="CI41" s="112"/>
      <c r="CJ41" s="112"/>
      <c r="CK41" s="112"/>
      <c r="CL41" s="112"/>
      <c r="CM41" s="112"/>
      <c r="CN41" s="112"/>
      <c r="CO41" s="112"/>
      <c r="CP41" s="112"/>
      <c r="CQ41" s="112"/>
      <c r="CR41" s="112"/>
      <c r="CS41" s="112"/>
      <c r="CT41" s="112"/>
      <c r="CU41" s="112"/>
      <c r="CV41" s="112"/>
      <c r="CW41" s="112"/>
      <c r="CX41" s="112"/>
      <c r="CY41" s="112"/>
      <c r="CZ41" s="112"/>
      <c r="DA41" s="112"/>
      <c r="DB41" s="112"/>
      <c r="DC41" s="112"/>
      <c r="DD41" s="112"/>
      <c r="DE41" s="112"/>
      <c r="DF41" s="112"/>
      <c r="DG41" s="112"/>
      <c r="DH41" s="112"/>
      <c r="DI41" s="112"/>
      <c r="DJ41" s="112"/>
      <c r="DK41" s="112"/>
      <c r="DL41" s="112"/>
      <c r="DM41" s="112"/>
      <c r="DN41" s="112"/>
      <c r="DO41" s="112"/>
      <c r="DP41" s="112"/>
      <c r="DQ41" s="112"/>
      <c r="DR41" s="112"/>
      <c r="DS41" s="112"/>
      <c r="DT41" s="112"/>
      <c r="DU41" s="112"/>
      <c r="DV41" s="112"/>
      <c r="DW41" s="112"/>
      <c r="DX41" s="112"/>
      <c r="DY41" s="112"/>
      <c r="DZ41" s="112"/>
      <c r="EA41" s="112"/>
      <c r="EB41" s="112"/>
      <c r="EC41" s="112"/>
      <c r="ED41" s="112"/>
      <c r="EE41" s="112"/>
      <c r="EF41" s="112"/>
      <c r="EG41" s="112"/>
      <c r="EH41" s="112"/>
      <c r="EI41" s="112"/>
      <c r="EJ41" s="112"/>
      <c r="EK41" s="112"/>
      <c r="EL41" s="112"/>
      <c r="EM41" s="112"/>
      <c r="EN41" s="112"/>
      <c r="EO41" s="112"/>
      <c r="EP41" s="112"/>
      <c r="EQ41" s="112"/>
      <c r="ER41" s="112"/>
      <c r="ES41" s="112"/>
      <c r="ET41" s="112"/>
      <c r="EU41" s="112"/>
      <c r="EV41" s="112"/>
      <c r="EW41" s="112"/>
      <c r="EX41" s="112"/>
      <c r="EY41" s="112"/>
      <c r="EZ41" s="112"/>
      <c r="FA41" s="112"/>
      <c r="FB41" s="112"/>
      <c r="FC41" s="112"/>
      <c r="FD41" s="112"/>
      <c r="FE41" s="112"/>
      <c r="FF41" s="112"/>
      <c r="FG41" s="112"/>
      <c r="FH41" s="112"/>
      <c r="FI41" s="112"/>
      <c r="FJ41" s="112"/>
      <c r="FK41" s="112"/>
      <c r="FL41" s="112"/>
      <c r="FM41" s="112"/>
      <c r="FN41" s="112"/>
      <c r="FO41" s="112"/>
      <c r="FP41" s="112"/>
      <c r="FQ41" s="112"/>
      <c r="FR41" s="112"/>
      <c r="FS41" s="112"/>
      <c r="FT41" s="112"/>
      <c r="FU41" s="112"/>
      <c r="FV41" s="112"/>
      <c r="FW41" s="112"/>
      <c r="FX41" s="112"/>
      <c r="FY41" s="112"/>
      <c r="FZ41" s="112"/>
      <c r="GA41" s="112"/>
      <c r="GB41" s="112"/>
      <c r="GC41" s="112"/>
      <c r="GD41" s="112"/>
      <c r="GE41" s="112"/>
      <c r="GF41" s="112"/>
      <c r="GG41" s="112"/>
      <c r="GH41" s="112"/>
      <c r="GI41" s="112"/>
      <c r="GJ41" s="112"/>
      <c r="GK41" s="112"/>
      <c r="GL41" s="112"/>
      <c r="GM41" s="112"/>
      <c r="GN41" s="112"/>
      <c r="GO41" s="112"/>
      <c r="GP41" s="112"/>
      <c r="GQ41" s="112"/>
      <c r="GR41" s="112"/>
      <c r="GS41" s="112"/>
      <c r="GT41" s="112"/>
      <c r="GU41" s="112"/>
      <c r="GV41" s="112"/>
      <c r="GW41" s="112"/>
      <c r="GX41" s="112"/>
      <c r="GY41" s="112"/>
      <c r="GZ41" s="112"/>
      <c r="HA41" s="112"/>
      <c r="HB41" s="112"/>
      <c r="HC41" s="112"/>
      <c r="HD41" s="112"/>
      <c r="HE41" s="112"/>
      <c r="HF41" s="112"/>
      <c r="HG41" s="112"/>
      <c r="HH41" s="112"/>
      <c r="HI41" s="112"/>
      <c r="HJ41" s="112"/>
      <c r="HK41" s="112"/>
      <c r="HL41" s="112"/>
      <c r="HM41" s="112"/>
      <c r="HN41" s="112"/>
      <c r="HO41" s="112"/>
      <c r="HP41" s="112"/>
      <c r="HQ41" s="112"/>
      <c r="HR41" s="112"/>
      <c r="HS41" s="112"/>
      <c r="HT41" s="112"/>
      <c r="HU41" s="112"/>
      <c r="HV41" s="112"/>
      <c r="HW41" s="112"/>
      <c r="HX41" s="112"/>
      <c r="HY41" s="112"/>
      <c r="HZ41" s="112"/>
      <c r="IA41" s="112"/>
      <c r="IB41" s="112"/>
      <c r="IC41" s="112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112"/>
      <c r="BC42" s="112"/>
      <c r="BD42" s="112"/>
      <c r="BE42" s="112"/>
      <c r="BF42" s="112"/>
      <c r="BG42" s="112"/>
      <c r="BH42" s="112"/>
      <c r="BI42" s="112"/>
      <c r="BJ42" s="112"/>
      <c r="BK42" s="112"/>
      <c r="BL42" s="112"/>
      <c r="BM42" s="112"/>
      <c r="BN42" s="112"/>
      <c r="BO42" s="112"/>
      <c r="BP42" s="112"/>
      <c r="BQ42" s="112"/>
      <c r="BR42" s="112"/>
      <c r="BS42" s="112"/>
      <c r="BT42" s="112"/>
      <c r="BU42" s="112"/>
      <c r="BV42" s="112"/>
      <c r="BW42" s="112"/>
      <c r="BX42" s="112"/>
      <c r="BY42" s="112"/>
      <c r="BZ42" s="112"/>
      <c r="CA42" s="112"/>
      <c r="CB42" s="112"/>
      <c r="CC42" s="112"/>
      <c r="CD42" s="112"/>
      <c r="CE42" s="112"/>
      <c r="CF42" s="112"/>
      <c r="CG42" s="112"/>
      <c r="CH42" s="112"/>
      <c r="CI42" s="112"/>
      <c r="CJ42" s="112"/>
      <c r="CK42" s="112"/>
      <c r="CL42" s="112"/>
      <c r="CM42" s="112"/>
      <c r="CN42" s="112"/>
      <c r="CO42" s="112"/>
      <c r="CP42" s="112"/>
      <c r="CQ42" s="112"/>
      <c r="CR42" s="112"/>
      <c r="CS42" s="112"/>
      <c r="CT42" s="112"/>
      <c r="CU42" s="112"/>
      <c r="CV42" s="112"/>
      <c r="CW42" s="112"/>
      <c r="CX42" s="112"/>
      <c r="CY42" s="112"/>
      <c r="CZ42" s="112"/>
      <c r="DA42" s="112"/>
      <c r="DB42" s="112"/>
      <c r="DC42" s="112"/>
      <c r="DD42" s="112"/>
      <c r="DE42" s="112"/>
      <c r="DF42" s="112"/>
      <c r="DG42" s="112"/>
      <c r="DH42" s="112"/>
      <c r="DI42" s="112"/>
      <c r="DJ42" s="112"/>
      <c r="DK42" s="112"/>
      <c r="DL42" s="112"/>
      <c r="DM42" s="112"/>
      <c r="DN42" s="112"/>
      <c r="DO42" s="112"/>
      <c r="DP42" s="112"/>
      <c r="DQ42" s="112"/>
      <c r="DR42" s="112"/>
      <c r="DS42" s="112"/>
      <c r="DT42" s="112"/>
      <c r="DU42" s="112"/>
      <c r="DV42" s="112"/>
      <c r="DW42" s="112"/>
      <c r="DX42" s="112"/>
      <c r="DY42" s="112"/>
      <c r="DZ42" s="112"/>
      <c r="EA42" s="112"/>
      <c r="EB42" s="112"/>
      <c r="EC42" s="112"/>
      <c r="ED42" s="112"/>
      <c r="EE42" s="112"/>
      <c r="EF42" s="112"/>
      <c r="EG42" s="112"/>
      <c r="EH42" s="112"/>
      <c r="EI42" s="112"/>
      <c r="EJ42" s="112"/>
      <c r="EK42" s="112"/>
      <c r="EL42" s="112"/>
      <c r="EM42" s="112"/>
      <c r="EN42" s="112"/>
      <c r="EO42" s="112"/>
      <c r="EP42" s="112"/>
      <c r="EQ42" s="112"/>
      <c r="ER42" s="112"/>
      <c r="ES42" s="112"/>
      <c r="ET42" s="112"/>
      <c r="EU42" s="112"/>
      <c r="EV42" s="112"/>
      <c r="EW42" s="112"/>
      <c r="EX42" s="112"/>
      <c r="EY42" s="112"/>
      <c r="EZ42" s="112"/>
      <c r="FA42" s="112"/>
      <c r="FB42" s="112"/>
      <c r="FC42" s="112"/>
      <c r="FD42" s="112"/>
      <c r="FE42" s="112"/>
      <c r="FF42" s="112"/>
      <c r="FG42" s="112"/>
      <c r="FH42" s="112"/>
      <c r="FI42" s="112"/>
      <c r="FJ42" s="112"/>
      <c r="FK42" s="112"/>
      <c r="FL42" s="112"/>
      <c r="FM42" s="112"/>
      <c r="FN42" s="112"/>
      <c r="FO42" s="112"/>
      <c r="FP42" s="112"/>
      <c r="FQ42" s="112"/>
      <c r="FR42" s="112"/>
      <c r="FS42" s="112"/>
      <c r="FT42" s="112"/>
      <c r="FU42" s="112"/>
      <c r="FV42" s="112"/>
      <c r="FW42" s="112"/>
      <c r="FX42" s="112"/>
      <c r="FY42" s="112"/>
      <c r="FZ42" s="112"/>
      <c r="GA42" s="112"/>
      <c r="GB42" s="112"/>
      <c r="GC42" s="112"/>
      <c r="GD42" s="112"/>
      <c r="GE42" s="112"/>
      <c r="GF42" s="112"/>
      <c r="GG42" s="112"/>
      <c r="GH42" s="112"/>
      <c r="GI42" s="112"/>
      <c r="GJ42" s="112"/>
      <c r="GK42" s="112"/>
      <c r="GL42" s="112"/>
      <c r="GM42" s="112"/>
      <c r="GN42" s="112"/>
      <c r="GO42" s="112"/>
      <c r="GP42" s="112"/>
      <c r="GQ42" s="112"/>
      <c r="GR42" s="112"/>
      <c r="GS42" s="112"/>
      <c r="GT42" s="112"/>
      <c r="GU42" s="112"/>
      <c r="GV42" s="112"/>
      <c r="GW42" s="112"/>
      <c r="GX42" s="112"/>
      <c r="GY42" s="112"/>
      <c r="GZ42" s="112"/>
      <c r="HA42" s="112"/>
      <c r="HB42" s="112"/>
      <c r="HC42" s="112"/>
      <c r="HD42" s="112"/>
      <c r="HE42" s="112"/>
      <c r="HF42" s="112"/>
      <c r="HG42" s="112"/>
      <c r="HH42" s="112"/>
      <c r="HI42" s="112"/>
      <c r="HJ42" s="112"/>
      <c r="HK42" s="112"/>
      <c r="HL42" s="112"/>
      <c r="HM42" s="112"/>
      <c r="HN42" s="112"/>
      <c r="HO42" s="112"/>
      <c r="HP42" s="112"/>
      <c r="HQ42" s="112"/>
      <c r="HR42" s="112"/>
      <c r="HS42" s="112"/>
      <c r="HT42" s="112"/>
      <c r="HU42" s="112"/>
      <c r="HV42" s="112"/>
      <c r="HW42" s="112"/>
      <c r="HX42" s="112"/>
      <c r="HY42" s="112"/>
      <c r="HZ42" s="112"/>
      <c r="IA42" s="112"/>
      <c r="IB42" s="112"/>
      <c r="IC42" s="112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V43" s="112"/>
      <c r="AW43" s="112"/>
      <c r="AX43" s="112"/>
      <c r="AY43" s="112"/>
      <c r="AZ43" s="112"/>
      <c r="BA43" s="112"/>
      <c r="BB43" s="112"/>
      <c r="BC43" s="112"/>
      <c r="BD43" s="112"/>
      <c r="BE43" s="112"/>
      <c r="BF43" s="112"/>
      <c r="BG43" s="112"/>
      <c r="BH43" s="112"/>
      <c r="BI43" s="112"/>
      <c r="BJ43" s="112"/>
      <c r="BK43" s="112"/>
      <c r="BL43" s="112"/>
      <c r="BM43" s="112"/>
      <c r="BN43" s="112"/>
      <c r="BO43" s="112"/>
      <c r="BP43" s="112"/>
      <c r="BQ43" s="112"/>
      <c r="BR43" s="112"/>
      <c r="BS43" s="112"/>
      <c r="BT43" s="112"/>
      <c r="BU43" s="112"/>
      <c r="BV43" s="112"/>
      <c r="BW43" s="112"/>
      <c r="BX43" s="112"/>
      <c r="BY43" s="112"/>
      <c r="BZ43" s="112"/>
      <c r="CA43" s="112"/>
      <c r="CB43" s="112"/>
      <c r="CC43" s="112"/>
      <c r="CD43" s="112"/>
      <c r="CE43" s="112"/>
      <c r="CF43" s="112"/>
      <c r="CG43" s="112"/>
      <c r="CH43" s="112"/>
      <c r="CI43" s="112"/>
      <c r="CJ43" s="112"/>
      <c r="CK43" s="112"/>
      <c r="CL43" s="112"/>
      <c r="CM43" s="112"/>
      <c r="CN43" s="112"/>
      <c r="CO43" s="112"/>
      <c r="CP43" s="112"/>
      <c r="CQ43" s="112"/>
      <c r="CR43" s="112"/>
      <c r="CS43" s="112"/>
      <c r="CT43" s="112"/>
      <c r="CU43" s="112"/>
      <c r="CV43" s="112"/>
      <c r="CW43" s="112"/>
      <c r="CX43" s="112"/>
      <c r="CY43" s="112"/>
      <c r="CZ43" s="112"/>
      <c r="DA43" s="112"/>
      <c r="DB43" s="112"/>
      <c r="DC43" s="112"/>
      <c r="DD43" s="112"/>
      <c r="DE43" s="112"/>
      <c r="DF43" s="112"/>
      <c r="DG43" s="112"/>
      <c r="DH43" s="112"/>
      <c r="DI43" s="112"/>
      <c r="DJ43" s="112"/>
      <c r="DK43" s="112"/>
      <c r="DL43" s="112"/>
      <c r="DM43" s="112"/>
      <c r="DN43" s="112"/>
      <c r="DO43" s="112"/>
      <c r="DP43" s="112"/>
      <c r="DQ43" s="112"/>
      <c r="DR43" s="112"/>
      <c r="DS43" s="112"/>
      <c r="DT43" s="112"/>
      <c r="DU43" s="112"/>
      <c r="DV43" s="112"/>
      <c r="DW43" s="112"/>
      <c r="DX43" s="112"/>
      <c r="DY43" s="112"/>
      <c r="DZ43" s="112"/>
      <c r="EA43" s="112"/>
      <c r="EB43" s="112"/>
      <c r="EC43" s="112"/>
      <c r="ED43" s="112"/>
      <c r="EE43" s="112"/>
      <c r="EF43" s="112"/>
      <c r="EG43" s="112"/>
      <c r="EH43" s="112"/>
      <c r="EI43" s="112"/>
      <c r="EJ43" s="112"/>
      <c r="EK43" s="112"/>
      <c r="EL43" s="112"/>
      <c r="EM43" s="112"/>
      <c r="EN43" s="112"/>
      <c r="EO43" s="112"/>
      <c r="EP43" s="112"/>
      <c r="EQ43" s="112"/>
      <c r="ER43" s="112"/>
      <c r="ES43" s="112"/>
      <c r="ET43" s="112"/>
      <c r="EU43" s="112"/>
      <c r="EV43" s="112"/>
      <c r="EW43" s="112"/>
      <c r="EX43" s="112"/>
      <c r="EY43" s="112"/>
      <c r="EZ43" s="112"/>
      <c r="FA43" s="112"/>
      <c r="FB43" s="112"/>
      <c r="FC43" s="112"/>
      <c r="FD43" s="112"/>
      <c r="FE43" s="112"/>
      <c r="FF43" s="112"/>
      <c r="FG43" s="112"/>
      <c r="FH43" s="112"/>
      <c r="FI43" s="112"/>
      <c r="FJ43" s="112"/>
      <c r="FK43" s="112"/>
      <c r="FL43" s="112"/>
      <c r="FM43" s="112"/>
      <c r="FN43" s="112"/>
      <c r="FO43" s="112"/>
      <c r="FP43" s="112"/>
      <c r="FQ43" s="112"/>
      <c r="FR43" s="112"/>
      <c r="FS43" s="112"/>
      <c r="FT43" s="112"/>
      <c r="FU43" s="112"/>
      <c r="FV43" s="112"/>
      <c r="FW43" s="112"/>
      <c r="FX43" s="112"/>
      <c r="FY43" s="112"/>
      <c r="FZ43" s="112"/>
      <c r="GA43" s="112"/>
      <c r="GB43" s="112"/>
      <c r="GC43" s="112"/>
      <c r="GD43" s="112"/>
      <c r="GE43" s="112"/>
      <c r="GF43" s="112"/>
      <c r="GG43" s="112"/>
      <c r="GH43" s="112"/>
      <c r="GI43" s="112"/>
      <c r="GJ43" s="112"/>
      <c r="GK43" s="112"/>
      <c r="GL43" s="112"/>
      <c r="GM43" s="112"/>
      <c r="GN43" s="112"/>
      <c r="GO43" s="112"/>
      <c r="GP43" s="112"/>
      <c r="GQ43" s="112"/>
      <c r="GR43" s="112"/>
      <c r="GS43" s="112"/>
      <c r="GT43" s="112"/>
      <c r="GU43" s="112"/>
      <c r="GV43" s="112"/>
      <c r="GW43" s="112"/>
      <c r="GX43" s="112"/>
      <c r="GY43" s="112"/>
      <c r="GZ43" s="112"/>
      <c r="HA43" s="112"/>
      <c r="HB43" s="112"/>
      <c r="HC43" s="112"/>
      <c r="HD43" s="112"/>
      <c r="HE43" s="112"/>
      <c r="HF43" s="112"/>
      <c r="HG43" s="112"/>
      <c r="HH43" s="112"/>
      <c r="HI43" s="112"/>
      <c r="HJ43" s="112"/>
      <c r="HK43" s="112"/>
      <c r="HL43" s="112"/>
      <c r="HM43" s="112"/>
      <c r="HN43" s="112"/>
      <c r="HO43" s="112"/>
      <c r="HP43" s="112"/>
      <c r="HQ43" s="112"/>
      <c r="HR43" s="112"/>
      <c r="HS43" s="112"/>
      <c r="HT43" s="112"/>
      <c r="HU43" s="112"/>
      <c r="HV43" s="112"/>
      <c r="HW43" s="112"/>
      <c r="HX43" s="112"/>
      <c r="HY43" s="112"/>
      <c r="HZ43" s="112"/>
      <c r="IA43" s="112"/>
      <c r="IB43" s="112"/>
      <c r="IC43" s="112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112"/>
      <c r="BC44" s="112"/>
      <c r="BD44" s="112"/>
      <c r="BE44" s="112"/>
      <c r="BF44" s="112"/>
      <c r="BG44" s="112"/>
      <c r="BH44" s="112"/>
      <c r="BI44" s="112"/>
      <c r="BJ44" s="112"/>
      <c r="BK44" s="112"/>
      <c r="BL44" s="112"/>
      <c r="BM44" s="112"/>
      <c r="BN44" s="112"/>
      <c r="BO44" s="112"/>
      <c r="BP44" s="112"/>
      <c r="BQ44" s="112"/>
      <c r="BR44" s="112"/>
      <c r="BS44" s="112"/>
      <c r="BT44" s="112"/>
      <c r="BU44" s="112"/>
      <c r="BV44" s="112"/>
      <c r="BW44" s="112"/>
      <c r="BX44" s="112"/>
      <c r="BY44" s="112"/>
      <c r="BZ44" s="112"/>
      <c r="CA44" s="112"/>
      <c r="CB44" s="112"/>
      <c r="CC44" s="112"/>
      <c r="CD44" s="112"/>
      <c r="CE44" s="112"/>
      <c r="CF44" s="112"/>
      <c r="CG44" s="112"/>
      <c r="CH44" s="112"/>
      <c r="CI44" s="112"/>
      <c r="CJ44" s="112"/>
      <c r="CK44" s="112"/>
      <c r="CL44" s="112"/>
      <c r="CM44" s="112"/>
      <c r="CN44" s="112"/>
      <c r="CO44" s="112"/>
      <c r="CP44" s="112"/>
      <c r="CQ44" s="112"/>
      <c r="CR44" s="112"/>
      <c r="CS44" s="112"/>
      <c r="CT44" s="112"/>
      <c r="CU44" s="112"/>
      <c r="CV44" s="112"/>
      <c r="CW44" s="112"/>
      <c r="CX44" s="112"/>
      <c r="CY44" s="112"/>
      <c r="CZ44" s="112"/>
      <c r="DA44" s="112"/>
      <c r="DB44" s="112"/>
      <c r="DC44" s="112"/>
      <c r="DD44" s="112"/>
      <c r="DE44" s="112"/>
      <c r="DF44" s="112"/>
      <c r="DG44" s="112"/>
      <c r="DH44" s="112"/>
      <c r="DI44" s="112"/>
      <c r="DJ44" s="112"/>
      <c r="DK44" s="112"/>
      <c r="DL44" s="112"/>
      <c r="DM44" s="112"/>
      <c r="DN44" s="112"/>
      <c r="DO44" s="112"/>
      <c r="DP44" s="112"/>
      <c r="DQ44" s="112"/>
      <c r="DR44" s="112"/>
      <c r="DS44" s="112"/>
      <c r="DT44" s="112"/>
      <c r="DU44" s="112"/>
      <c r="DV44" s="112"/>
      <c r="DW44" s="112"/>
      <c r="DX44" s="112"/>
      <c r="DY44" s="112"/>
      <c r="DZ44" s="112"/>
      <c r="EA44" s="112"/>
      <c r="EB44" s="112"/>
      <c r="EC44" s="112"/>
      <c r="ED44" s="112"/>
      <c r="EE44" s="112"/>
      <c r="EF44" s="112"/>
      <c r="EG44" s="112"/>
      <c r="EH44" s="112"/>
      <c r="EI44" s="112"/>
      <c r="EJ44" s="112"/>
      <c r="EK44" s="112"/>
      <c r="EL44" s="112"/>
      <c r="EM44" s="112"/>
      <c r="EN44" s="112"/>
      <c r="EO44" s="112"/>
      <c r="EP44" s="112"/>
      <c r="EQ44" s="112"/>
      <c r="ER44" s="112"/>
      <c r="ES44" s="112"/>
      <c r="ET44" s="112"/>
      <c r="EU44" s="112"/>
      <c r="EV44" s="112"/>
      <c r="EW44" s="112"/>
      <c r="EX44" s="112"/>
      <c r="EY44" s="112"/>
      <c r="EZ44" s="112"/>
      <c r="FA44" s="112"/>
      <c r="FB44" s="112"/>
      <c r="FC44" s="112"/>
      <c r="FD44" s="112"/>
      <c r="FE44" s="112"/>
      <c r="FF44" s="112"/>
      <c r="FG44" s="112"/>
      <c r="FH44" s="112"/>
      <c r="FI44" s="112"/>
      <c r="FJ44" s="112"/>
      <c r="FK44" s="112"/>
      <c r="FL44" s="112"/>
      <c r="FM44" s="112"/>
      <c r="FN44" s="112"/>
      <c r="FO44" s="112"/>
      <c r="FP44" s="112"/>
      <c r="FQ44" s="112"/>
      <c r="FR44" s="112"/>
      <c r="FS44" s="112"/>
      <c r="FT44" s="112"/>
      <c r="FU44" s="112"/>
      <c r="FV44" s="112"/>
      <c r="FW44" s="112"/>
      <c r="FX44" s="112"/>
      <c r="FY44" s="112"/>
      <c r="FZ44" s="112"/>
      <c r="GA44" s="112"/>
      <c r="GB44" s="112"/>
      <c r="GC44" s="112"/>
      <c r="GD44" s="112"/>
      <c r="GE44" s="112"/>
      <c r="GF44" s="112"/>
      <c r="GG44" s="112"/>
      <c r="GH44" s="112"/>
      <c r="GI44" s="112"/>
      <c r="GJ44" s="112"/>
      <c r="GK44" s="112"/>
      <c r="GL44" s="112"/>
      <c r="GM44" s="112"/>
      <c r="GN44" s="112"/>
      <c r="GO44" s="112"/>
      <c r="GP44" s="112"/>
      <c r="GQ44" s="112"/>
      <c r="GR44" s="112"/>
      <c r="GS44" s="112"/>
      <c r="GT44" s="112"/>
      <c r="GU44" s="112"/>
      <c r="GV44" s="112"/>
      <c r="GW44" s="112"/>
      <c r="GX44" s="112"/>
      <c r="GY44" s="112"/>
      <c r="GZ44" s="112"/>
      <c r="HA44" s="112"/>
      <c r="HB44" s="112"/>
      <c r="HC44" s="112"/>
      <c r="HD44" s="112"/>
      <c r="HE44" s="112"/>
      <c r="HF44" s="112"/>
      <c r="HG44" s="112"/>
      <c r="HH44" s="112"/>
      <c r="HI44" s="112"/>
      <c r="HJ44" s="112"/>
      <c r="HK44" s="112"/>
      <c r="HL44" s="112"/>
      <c r="HM44" s="112"/>
      <c r="HN44" s="112"/>
      <c r="HO44" s="112"/>
      <c r="HP44" s="112"/>
      <c r="HQ44" s="112"/>
      <c r="HR44" s="112"/>
      <c r="HS44" s="112"/>
      <c r="HT44" s="112"/>
      <c r="HU44" s="112"/>
      <c r="HV44" s="112"/>
      <c r="HW44" s="112"/>
      <c r="HX44" s="112"/>
      <c r="HY44" s="112"/>
      <c r="HZ44" s="112"/>
      <c r="IA44" s="112"/>
      <c r="IB44" s="112"/>
      <c r="IC44" s="112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237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237" x14ac:dyDescent="0.25">
      <c r="B48" s="7"/>
      <c r="C48" s="7"/>
      <c r="D48" s="7"/>
      <c r="E48" s="7"/>
      <c r="F48" s="7"/>
      <c r="G48" s="7"/>
      <c r="H48" s="112"/>
      <c r="I48" s="112"/>
      <c r="J48" s="112"/>
      <c r="K48" s="112"/>
      <c r="L48" s="112"/>
      <c r="M48" s="20"/>
      <c r="N48" s="112"/>
    </row>
    <row r="49" spans="2:14" x14ac:dyDescent="0.25">
      <c r="B49" s="7"/>
      <c r="C49" s="7"/>
      <c r="D49" s="7"/>
      <c r="E49" s="7"/>
      <c r="F49" s="7"/>
      <c r="G49" s="7"/>
      <c r="H49" s="112"/>
      <c r="I49" s="112"/>
      <c r="J49" s="112"/>
      <c r="K49" s="112"/>
      <c r="L49" s="112"/>
      <c r="M49" s="20"/>
      <c r="N49" s="112"/>
    </row>
    <row r="50" spans="2:14" x14ac:dyDescent="0.25">
      <c r="B50" s="20" t="s">
        <v>1</v>
      </c>
      <c r="C50" s="166" t="s">
        <v>166</v>
      </c>
      <c r="D50" s="166" t="s">
        <v>173</v>
      </c>
      <c r="E50" s="166" t="s">
        <v>167</v>
      </c>
      <c r="F50" s="166" t="s">
        <v>168</v>
      </c>
      <c r="G50" s="7"/>
      <c r="H50" s="112"/>
      <c r="I50" s="112"/>
      <c r="J50" s="112"/>
      <c r="K50" s="112"/>
      <c r="L50" s="112"/>
      <c r="M50" s="20"/>
      <c r="N50" s="112"/>
    </row>
    <row r="51" spans="2:14" x14ac:dyDescent="0.25">
      <c r="B51" s="20">
        <v>2012</v>
      </c>
      <c r="C51" s="166">
        <v>1</v>
      </c>
      <c r="D51" s="181">
        <v>265.4053206300008</v>
      </c>
      <c r="E51" s="182">
        <v>40909</v>
      </c>
      <c r="F51" s="166"/>
      <c r="G51" s="7"/>
      <c r="H51" s="112"/>
      <c r="I51" s="112"/>
      <c r="J51" s="112"/>
      <c r="K51" s="112"/>
      <c r="L51" s="112"/>
      <c r="M51" s="20"/>
      <c r="N51" s="112"/>
    </row>
    <row r="52" spans="2:14" x14ac:dyDescent="0.25">
      <c r="B52" s="20"/>
      <c r="C52" s="166">
        <v>2</v>
      </c>
      <c r="D52" s="181">
        <v>286.80867329999757</v>
      </c>
      <c r="E52" s="182">
        <v>40940</v>
      </c>
      <c r="F52" s="166"/>
      <c r="G52" s="7"/>
      <c r="H52" s="112"/>
      <c r="I52" s="112"/>
      <c r="J52" s="112"/>
      <c r="K52" s="112"/>
      <c r="L52" s="112"/>
      <c r="M52" s="20"/>
      <c r="N52" s="112"/>
    </row>
    <row r="53" spans="2:14" x14ac:dyDescent="0.25">
      <c r="B53" s="20"/>
      <c r="C53" s="166">
        <v>3</v>
      </c>
      <c r="D53" s="181">
        <v>278.83016829000036</v>
      </c>
      <c r="E53" s="182">
        <v>40969</v>
      </c>
      <c r="F53" s="166"/>
      <c r="G53" s="7"/>
      <c r="H53" s="112"/>
      <c r="I53" s="112"/>
      <c r="J53" s="112"/>
      <c r="K53" s="112"/>
      <c r="L53" s="112"/>
      <c r="M53" s="20"/>
      <c r="N53" s="112"/>
    </row>
    <row r="54" spans="2:14" x14ac:dyDescent="0.25">
      <c r="B54" s="20"/>
      <c r="C54" s="166">
        <v>4</v>
      </c>
      <c r="D54" s="181">
        <v>274.17514899999776</v>
      </c>
      <c r="E54" s="182">
        <v>41000</v>
      </c>
      <c r="F54" s="183"/>
      <c r="G54" s="7"/>
      <c r="H54" s="112"/>
      <c r="I54" s="112"/>
      <c r="J54" s="112"/>
      <c r="K54" s="112"/>
      <c r="L54" s="112"/>
      <c r="M54" s="20"/>
      <c r="N54" s="112"/>
    </row>
    <row r="55" spans="2:14" x14ac:dyDescent="0.25">
      <c r="B55" s="20"/>
      <c r="C55" s="166">
        <v>5</v>
      </c>
      <c r="D55" s="181">
        <v>301.07034437000254</v>
      </c>
      <c r="E55" s="182">
        <v>41030</v>
      </c>
      <c r="F55" s="183"/>
      <c r="G55" s="7"/>
      <c r="H55" s="112"/>
      <c r="I55" s="112"/>
      <c r="J55" s="112"/>
      <c r="K55" s="112"/>
      <c r="L55" s="112"/>
      <c r="M55" s="20"/>
      <c r="N55" s="112"/>
    </row>
    <row r="56" spans="2:14" x14ac:dyDescent="0.25">
      <c r="B56" s="20"/>
      <c r="C56" s="166">
        <v>6</v>
      </c>
      <c r="D56" s="181">
        <v>290.97378118999853</v>
      </c>
      <c r="E56" s="182">
        <v>41061</v>
      </c>
      <c r="F56" s="183"/>
      <c r="G56" s="7"/>
      <c r="H56" s="112"/>
      <c r="I56" s="112"/>
      <c r="J56" s="112"/>
      <c r="K56" s="112"/>
      <c r="L56" s="112"/>
      <c r="M56" s="20"/>
      <c r="N56" s="112"/>
    </row>
    <row r="57" spans="2:14" x14ac:dyDescent="0.25">
      <c r="B57" s="20"/>
      <c r="C57" s="166">
        <v>7</v>
      </c>
      <c r="D57" s="181">
        <v>350.55811068000065</v>
      </c>
      <c r="E57" s="182">
        <v>41091</v>
      </c>
      <c r="F57" s="183"/>
      <c r="G57" s="7"/>
      <c r="H57" s="112"/>
      <c r="I57" s="112"/>
      <c r="J57" s="112"/>
      <c r="K57" s="112"/>
      <c r="L57" s="112"/>
      <c r="M57" s="20"/>
      <c r="N57" s="112"/>
    </row>
    <row r="58" spans="2:14" x14ac:dyDescent="0.25">
      <c r="B58" s="20"/>
      <c r="C58" s="166">
        <v>8</v>
      </c>
      <c r="D58" s="181">
        <v>361.76006948999719</v>
      </c>
      <c r="E58" s="182">
        <v>41122</v>
      </c>
      <c r="F58" s="183"/>
      <c r="G58" s="7"/>
      <c r="H58" s="112"/>
      <c r="I58" s="112"/>
      <c r="J58" s="112"/>
      <c r="K58" s="112"/>
      <c r="L58" s="112"/>
      <c r="M58" s="20"/>
      <c r="N58" s="112"/>
    </row>
    <row r="59" spans="2:14" x14ac:dyDescent="0.25">
      <c r="B59" s="20"/>
      <c r="C59" s="166">
        <v>9</v>
      </c>
      <c r="D59" s="181">
        <v>327.82595596999818</v>
      </c>
      <c r="E59" s="182">
        <v>41153</v>
      </c>
      <c r="F59" s="183"/>
      <c r="G59" s="7"/>
      <c r="H59" s="112"/>
    </row>
    <row r="60" spans="2:14" x14ac:dyDescent="0.25">
      <c r="B60" s="20"/>
      <c r="C60" s="166">
        <v>10</v>
      </c>
      <c r="D60" s="181">
        <v>352.76811565999992</v>
      </c>
      <c r="E60" s="182">
        <v>41183</v>
      </c>
      <c r="F60" s="183"/>
      <c r="G60" s="7"/>
      <c r="H60" s="112"/>
    </row>
    <row r="61" spans="2:14" x14ac:dyDescent="0.25">
      <c r="B61" s="20"/>
      <c r="C61" s="166">
        <v>11</v>
      </c>
      <c r="D61" s="181">
        <v>317.18840413000231</v>
      </c>
      <c r="E61" s="182">
        <v>41214</v>
      </c>
      <c r="F61" s="183"/>
      <c r="G61" s="7"/>
      <c r="H61" s="112"/>
    </row>
    <row r="62" spans="2:14" x14ac:dyDescent="0.25">
      <c r="B62" s="20"/>
      <c r="C62" s="166">
        <v>12</v>
      </c>
      <c r="D62" s="181">
        <v>310.78439179000065</v>
      </c>
      <c r="E62" s="182">
        <v>41244</v>
      </c>
      <c r="F62" s="183"/>
      <c r="G62" s="7"/>
      <c r="H62" s="112"/>
    </row>
    <row r="63" spans="2:14" x14ac:dyDescent="0.25">
      <c r="B63" s="20">
        <v>2013</v>
      </c>
      <c r="C63" s="166">
        <v>1</v>
      </c>
      <c r="D63" s="181">
        <v>261.50738521000085</v>
      </c>
      <c r="E63" s="182">
        <v>41275</v>
      </c>
      <c r="F63" s="183"/>
      <c r="G63" s="7"/>
      <c r="H63" s="112"/>
    </row>
    <row r="64" spans="2:14" x14ac:dyDescent="0.25">
      <c r="B64" s="20"/>
      <c r="C64" s="166">
        <v>2</v>
      </c>
      <c r="D64" s="181">
        <v>264.74304936999908</v>
      </c>
      <c r="E64" s="182">
        <v>41306</v>
      </c>
      <c r="F64" s="183"/>
      <c r="G64" s="7"/>
      <c r="H64" s="112"/>
    </row>
    <row r="65" spans="2:8" x14ac:dyDescent="0.25">
      <c r="B65" s="20"/>
      <c r="C65" s="166">
        <v>3</v>
      </c>
      <c r="D65" s="181">
        <v>263.61299512000187</v>
      </c>
      <c r="E65" s="182">
        <v>41334</v>
      </c>
      <c r="F65" s="183"/>
      <c r="G65" s="7"/>
      <c r="H65" s="112"/>
    </row>
    <row r="66" spans="2:8" x14ac:dyDescent="0.25">
      <c r="B66" s="20"/>
      <c r="C66" s="166">
        <v>4</v>
      </c>
      <c r="D66" s="181">
        <v>294.74683711000381</v>
      </c>
      <c r="E66" s="182">
        <v>41365</v>
      </c>
      <c r="F66" s="183">
        <v>308.12828667416716</v>
      </c>
      <c r="G66" s="189">
        <f t="shared" ref="G66" si="7">+AVERAGE(D55:D66)</f>
        <v>308.12828667416716</v>
      </c>
      <c r="H66" s="20" t="b">
        <f>+F66=G66</f>
        <v>1</v>
      </c>
    </row>
    <row r="67" spans="2:8" x14ac:dyDescent="0.25">
      <c r="B67" s="20"/>
      <c r="C67" s="166">
        <v>5</v>
      </c>
      <c r="D67" s="181">
        <v>286.19088282000081</v>
      </c>
      <c r="E67" s="182">
        <v>41395</v>
      </c>
      <c r="F67" s="183">
        <v>306.88833154500031</v>
      </c>
      <c r="G67" s="189">
        <f t="shared" ref="G67:G130" si="8">+AVERAGE(D56:D67)</f>
        <v>306.88833154500031</v>
      </c>
      <c r="H67" s="20" t="b">
        <f t="shared" ref="H67:H130" si="9">+F67=G67</f>
        <v>1</v>
      </c>
    </row>
    <row r="68" spans="2:8" x14ac:dyDescent="0.25">
      <c r="B68" s="20"/>
      <c r="C68" s="166">
        <v>6</v>
      </c>
      <c r="D68" s="181">
        <v>263.97502972000115</v>
      </c>
      <c r="E68" s="182">
        <v>41426</v>
      </c>
      <c r="F68" s="183">
        <v>304.63843558916722</v>
      </c>
      <c r="G68" s="189">
        <f t="shared" si="8"/>
        <v>304.63843558916722</v>
      </c>
      <c r="H68" s="20" t="b">
        <f t="shared" si="9"/>
        <v>1</v>
      </c>
    </row>
    <row r="69" spans="2:8" x14ac:dyDescent="0.25">
      <c r="B69" s="20"/>
      <c r="C69" s="166">
        <v>7</v>
      </c>
      <c r="D69" s="181">
        <v>299.83765777999906</v>
      </c>
      <c r="E69" s="182">
        <v>41456</v>
      </c>
      <c r="F69" s="183">
        <v>300.41173118083378</v>
      </c>
      <c r="G69" s="189">
        <f t="shared" si="8"/>
        <v>300.41173118083378</v>
      </c>
      <c r="H69" s="20" t="b">
        <f t="shared" si="9"/>
        <v>1</v>
      </c>
    </row>
    <row r="70" spans="2:8" x14ac:dyDescent="0.25">
      <c r="B70" s="20"/>
      <c r="C70" s="166">
        <v>8</v>
      </c>
      <c r="D70" s="181">
        <v>307.8199985800016</v>
      </c>
      <c r="E70" s="182">
        <v>41487</v>
      </c>
      <c r="F70" s="183">
        <v>295.91672527166742</v>
      </c>
      <c r="G70" s="189">
        <f t="shared" si="8"/>
        <v>295.91672527166742</v>
      </c>
      <c r="H70" s="20" t="b">
        <f t="shared" si="9"/>
        <v>1</v>
      </c>
    </row>
    <row r="71" spans="2:8" x14ac:dyDescent="0.25">
      <c r="B71" s="20"/>
      <c r="C71" s="166">
        <v>9</v>
      </c>
      <c r="D71" s="181">
        <v>403.71920713000395</v>
      </c>
      <c r="E71" s="182">
        <v>41518</v>
      </c>
      <c r="F71" s="183">
        <v>302.24116286833458</v>
      </c>
      <c r="G71" s="189">
        <f t="shared" si="8"/>
        <v>302.24116286833458</v>
      </c>
      <c r="H71" s="20" t="b">
        <f t="shared" si="9"/>
        <v>1</v>
      </c>
    </row>
    <row r="72" spans="2:8" x14ac:dyDescent="0.25">
      <c r="B72" s="20"/>
      <c r="C72" s="166">
        <v>10</v>
      </c>
      <c r="D72" s="181">
        <v>386.46045093999703</v>
      </c>
      <c r="E72" s="182">
        <v>41548</v>
      </c>
      <c r="F72" s="183">
        <v>305.04885747500094</v>
      </c>
      <c r="G72" s="189">
        <f t="shared" si="8"/>
        <v>305.04885747500094</v>
      </c>
      <c r="H72" s="20" t="b">
        <f t="shared" si="9"/>
        <v>1</v>
      </c>
    </row>
    <row r="73" spans="2:8" x14ac:dyDescent="0.25">
      <c r="B73" s="20"/>
      <c r="C73" s="166">
        <v>11</v>
      </c>
      <c r="D73" s="181">
        <v>297.81925658000472</v>
      </c>
      <c r="E73" s="182">
        <v>41579</v>
      </c>
      <c r="F73" s="183">
        <v>303.43476184583454</v>
      </c>
      <c r="G73" s="189">
        <f t="shared" si="8"/>
        <v>303.43476184583454</v>
      </c>
      <c r="H73" s="20" t="b">
        <f t="shared" si="9"/>
        <v>1</v>
      </c>
    </row>
    <row r="74" spans="2:8" x14ac:dyDescent="0.25">
      <c r="B74" s="20"/>
      <c r="C74" s="166">
        <v>12</v>
      </c>
      <c r="D74" s="181">
        <v>299.29991008999929</v>
      </c>
      <c r="E74" s="182">
        <v>41609</v>
      </c>
      <c r="F74" s="183">
        <v>302.47772170416772</v>
      </c>
      <c r="G74" s="189">
        <f t="shared" si="8"/>
        <v>302.47772170416772</v>
      </c>
      <c r="H74" s="20" t="b">
        <f t="shared" si="9"/>
        <v>1</v>
      </c>
    </row>
    <row r="75" spans="2:8" x14ac:dyDescent="0.25">
      <c r="B75" s="20">
        <v>2014</v>
      </c>
      <c r="C75" s="166">
        <v>1</v>
      </c>
      <c r="D75" s="181">
        <v>302.83476100000001</v>
      </c>
      <c r="E75" s="182">
        <v>41640</v>
      </c>
      <c r="F75" s="183">
        <v>305.92166968666771</v>
      </c>
      <c r="G75" s="189">
        <f t="shared" si="8"/>
        <v>305.92166968666771</v>
      </c>
      <c r="H75" s="20" t="b">
        <f t="shared" si="9"/>
        <v>1</v>
      </c>
    </row>
    <row r="76" spans="2:8" x14ac:dyDescent="0.25">
      <c r="B76" s="20"/>
      <c r="C76" s="166">
        <v>2</v>
      </c>
      <c r="D76" s="181">
        <v>276.63792599999999</v>
      </c>
      <c r="E76" s="182">
        <v>41671</v>
      </c>
      <c r="F76" s="183">
        <v>306.9129094058344</v>
      </c>
      <c r="G76" s="189">
        <f t="shared" si="8"/>
        <v>306.9129094058344</v>
      </c>
      <c r="H76" s="20" t="b">
        <f t="shared" si="9"/>
        <v>1</v>
      </c>
    </row>
    <row r="77" spans="2:8" x14ac:dyDescent="0.25">
      <c r="B77" s="20"/>
      <c r="C77" s="166">
        <v>3</v>
      </c>
      <c r="D77" s="181">
        <v>276.22596700000003</v>
      </c>
      <c r="E77" s="182">
        <v>41699</v>
      </c>
      <c r="F77" s="183">
        <v>307.96399039583423</v>
      </c>
      <c r="G77" s="189">
        <f t="shared" si="8"/>
        <v>307.96399039583423</v>
      </c>
      <c r="H77" s="20" t="b">
        <f t="shared" si="9"/>
        <v>1</v>
      </c>
    </row>
    <row r="78" spans="2:8" x14ac:dyDescent="0.25">
      <c r="B78" s="20"/>
      <c r="C78" s="166">
        <v>4</v>
      </c>
      <c r="D78" s="181">
        <v>320.23138999999998</v>
      </c>
      <c r="E78" s="182">
        <v>41730</v>
      </c>
      <c r="F78" s="183">
        <v>310.08770313666724</v>
      </c>
      <c r="G78" s="189">
        <f t="shared" si="8"/>
        <v>310.08770313666724</v>
      </c>
      <c r="H78" s="20" t="b">
        <f t="shared" si="9"/>
        <v>1</v>
      </c>
    </row>
    <row r="79" spans="2:8" x14ac:dyDescent="0.25">
      <c r="B79" s="20"/>
      <c r="C79" s="166">
        <v>5</v>
      </c>
      <c r="D79" s="181">
        <v>337.08714800000001</v>
      </c>
      <c r="E79" s="182">
        <v>41760</v>
      </c>
      <c r="F79" s="183">
        <v>314.32905856833389</v>
      </c>
      <c r="G79" s="189">
        <f t="shared" si="8"/>
        <v>314.32905856833389</v>
      </c>
      <c r="H79" s="20" t="b">
        <f t="shared" si="9"/>
        <v>1</v>
      </c>
    </row>
    <row r="80" spans="2:8" x14ac:dyDescent="0.25">
      <c r="B80" s="20"/>
      <c r="C80" s="166">
        <v>6</v>
      </c>
      <c r="D80" s="181">
        <v>272.03643199999999</v>
      </c>
      <c r="E80" s="182">
        <v>41791</v>
      </c>
      <c r="F80" s="183">
        <v>315.0008420916671</v>
      </c>
      <c r="G80" s="189">
        <f t="shared" si="8"/>
        <v>315.0008420916671</v>
      </c>
      <c r="H80" s="20" t="b">
        <f t="shared" si="9"/>
        <v>1</v>
      </c>
    </row>
    <row r="81" spans="2:8" x14ac:dyDescent="0.25">
      <c r="B81" s="20"/>
      <c r="C81" s="166">
        <v>7</v>
      </c>
      <c r="D81" s="181">
        <v>358.80998599999998</v>
      </c>
      <c r="E81" s="182">
        <v>41821</v>
      </c>
      <c r="F81" s="183">
        <v>319.91520277666723</v>
      </c>
      <c r="G81" s="189">
        <f t="shared" si="8"/>
        <v>319.91520277666723</v>
      </c>
      <c r="H81" s="20" t="b">
        <f t="shared" si="9"/>
        <v>1</v>
      </c>
    </row>
    <row r="82" spans="2:8" x14ac:dyDescent="0.25">
      <c r="B82" s="20"/>
      <c r="C82" s="166">
        <v>8</v>
      </c>
      <c r="D82" s="181">
        <v>338.54871300000002</v>
      </c>
      <c r="E82" s="182">
        <v>41852</v>
      </c>
      <c r="F82" s="183">
        <v>322.47592897833374</v>
      </c>
      <c r="G82" s="189">
        <f t="shared" si="8"/>
        <v>322.47592897833374</v>
      </c>
      <c r="H82" s="20" t="b">
        <f t="shared" si="9"/>
        <v>1</v>
      </c>
    </row>
    <row r="83" spans="2:8" x14ac:dyDescent="0.25">
      <c r="B83" s="20"/>
      <c r="C83" s="166">
        <v>9</v>
      </c>
      <c r="D83" s="181">
        <v>328.47178500000001</v>
      </c>
      <c r="E83" s="182">
        <v>41883</v>
      </c>
      <c r="F83" s="183">
        <v>316.20531046750017</v>
      </c>
      <c r="G83" s="189">
        <f t="shared" si="8"/>
        <v>316.20531046750017</v>
      </c>
      <c r="H83" s="20" t="b">
        <f t="shared" si="9"/>
        <v>1</v>
      </c>
    </row>
    <row r="84" spans="2:8" x14ac:dyDescent="0.25">
      <c r="B84" s="20"/>
      <c r="C84" s="166">
        <v>10</v>
      </c>
      <c r="D84" s="181">
        <v>351.35839399999998</v>
      </c>
      <c r="E84" s="182">
        <v>41913</v>
      </c>
      <c r="F84" s="183">
        <v>313.28013905583367</v>
      </c>
      <c r="G84" s="189">
        <f t="shared" si="8"/>
        <v>313.28013905583367</v>
      </c>
      <c r="H84" s="20" t="b">
        <f t="shared" si="9"/>
        <v>1</v>
      </c>
    </row>
    <row r="85" spans="2:8" x14ac:dyDescent="0.25">
      <c r="B85" s="20"/>
      <c r="C85" s="166">
        <v>11</v>
      </c>
      <c r="D85" s="181">
        <v>316.85111499999999</v>
      </c>
      <c r="E85" s="182">
        <v>41944</v>
      </c>
      <c r="F85" s="183">
        <v>314.86612725749995</v>
      </c>
      <c r="G85" s="189">
        <f t="shared" si="8"/>
        <v>314.86612725749995</v>
      </c>
      <c r="H85" s="20" t="b">
        <f t="shared" si="9"/>
        <v>1</v>
      </c>
    </row>
    <row r="86" spans="2:8" x14ac:dyDescent="0.25">
      <c r="B86" s="20"/>
      <c r="C86" s="166">
        <v>12</v>
      </c>
      <c r="D86" s="181">
        <v>325.65906899999999</v>
      </c>
      <c r="E86" s="182">
        <v>41974</v>
      </c>
      <c r="F86" s="183">
        <v>317.06272383333334</v>
      </c>
      <c r="G86" s="189">
        <f t="shared" si="8"/>
        <v>317.06272383333334</v>
      </c>
      <c r="H86" s="20" t="b">
        <f t="shared" si="9"/>
        <v>1</v>
      </c>
    </row>
    <row r="87" spans="2:8" x14ac:dyDescent="0.25">
      <c r="B87" s="20">
        <v>2015</v>
      </c>
      <c r="C87" s="166">
        <v>1</v>
      </c>
      <c r="D87" s="181">
        <v>256.414401</v>
      </c>
      <c r="E87" s="182">
        <v>42005</v>
      </c>
      <c r="F87" s="183">
        <v>313.19436049999996</v>
      </c>
      <c r="G87" s="189">
        <f t="shared" si="8"/>
        <v>313.19436049999996</v>
      </c>
      <c r="H87" s="20" t="b">
        <f t="shared" si="9"/>
        <v>1</v>
      </c>
    </row>
    <row r="88" spans="2:8" x14ac:dyDescent="0.25">
      <c r="B88" s="20"/>
      <c r="C88" s="166">
        <v>2</v>
      </c>
      <c r="D88" s="181">
        <v>281.98487599999999</v>
      </c>
      <c r="E88" s="182">
        <v>42036</v>
      </c>
      <c r="F88" s="183">
        <v>313.63993966666663</v>
      </c>
      <c r="G88" s="189">
        <f t="shared" si="8"/>
        <v>313.63993966666663</v>
      </c>
      <c r="H88" s="20" t="b">
        <f t="shared" si="9"/>
        <v>1</v>
      </c>
    </row>
    <row r="89" spans="2:8" x14ac:dyDescent="0.25">
      <c r="B89" s="20"/>
      <c r="C89" s="166">
        <v>3</v>
      </c>
      <c r="D89" s="181">
        <v>259.21491400000002</v>
      </c>
      <c r="E89" s="182">
        <v>42064</v>
      </c>
      <c r="F89" s="183">
        <v>312.2223519166667</v>
      </c>
      <c r="G89" s="189">
        <f t="shared" si="8"/>
        <v>312.2223519166667</v>
      </c>
      <c r="H89" s="20" t="b">
        <f t="shared" si="9"/>
        <v>1</v>
      </c>
    </row>
    <row r="90" spans="2:8" x14ac:dyDescent="0.25">
      <c r="B90" s="20"/>
      <c r="C90" s="166">
        <v>4</v>
      </c>
      <c r="D90" s="181">
        <v>253.48961499999999</v>
      </c>
      <c r="E90" s="182">
        <v>42095</v>
      </c>
      <c r="F90" s="183">
        <v>306.66053733333331</v>
      </c>
      <c r="G90" s="189">
        <f t="shared" si="8"/>
        <v>306.66053733333331</v>
      </c>
      <c r="H90" s="20" t="b">
        <f t="shared" si="9"/>
        <v>1</v>
      </c>
    </row>
    <row r="91" spans="2:8" x14ac:dyDescent="0.25">
      <c r="B91" s="20"/>
      <c r="C91" s="166">
        <v>5</v>
      </c>
      <c r="D91" s="181">
        <v>240.89957200000001</v>
      </c>
      <c r="E91" s="182">
        <v>42125</v>
      </c>
      <c r="F91" s="183">
        <v>298.64490599999993</v>
      </c>
      <c r="G91" s="189">
        <f t="shared" si="8"/>
        <v>298.64490599999993</v>
      </c>
      <c r="H91" s="20" t="b">
        <f t="shared" si="9"/>
        <v>1</v>
      </c>
    </row>
    <row r="92" spans="2:8" x14ac:dyDescent="0.25">
      <c r="B92" s="20"/>
      <c r="C92" s="166">
        <v>6</v>
      </c>
      <c r="D92" s="181">
        <v>250.05544399999999</v>
      </c>
      <c r="E92" s="182">
        <v>42156</v>
      </c>
      <c r="F92" s="183">
        <v>296.81315699999999</v>
      </c>
      <c r="G92" s="189">
        <f t="shared" si="8"/>
        <v>296.81315699999999</v>
      </c>
      <c r="H92" s="20" t="b">
        <f t="shared" si="9"/>
        <v>1</v>
      </c>
    </row>
    <row r="93" spans="2:8" x14ac:dyDescent="0.25">
      <c r="B93" s="20"/>
      <c r="C93" s="166">
        <v>7</v>
      </c>
      <c r="D93" s="181">
        <v>293.18289700000003</v>
      </c>
      <c r="E93" s="182">
        <v>42186</v>
      </c>
      <c r="F93" s="183">
        <v>291.34423291666667</v>
      </c>
      <c r="G93" s="189">
        <f t="shared" si="8"/>
        <v>291.34423291666667</v>
      </c>
      <c r="H93" s="20" t="b">
        <f t="shared" si="9"/>
        <v>1</v>
      </c>
    </row>
    <row r="94" spans="2:8" x14ac:dyDescent="0.25">
      <c r="B94" s="20"/>
      <c r="C94" s="166">
        <v>8</v>
      </c>
      <c r="D94" s="181">
        <v>285.49391500000002</v>
      </c>
      <c r="E94" s="182">
        <v>42217</v>
      </c>
      <c r="F94" s="183">
        <v>286.92299974999997</v>
      </c>
      <c r="G94" s="189">
        <f t="shared" si="8"/>
        <v>286.92299974999997</v>
      </c>
      <c r="H94" s="20" t="b">
        <f t="shared" si="9"/>
        <v>1</v>
      </c>
    </row>
    <row r="95" spans="2:8" x14ac:dyDescent="0.25">
      <c r="B95" s="20"/>
      <c r="C95" s="166">
        <v>9</v>
      </c>
      <c r="D95" s="181">
        <v>296.34697799999998</v>
      </c>
      <c r="E95" s="182">
        <v>42248</v>
      </c>
      <c r="F95" s="183">
        <v>284.24593250000004</v>
      </c>
      <c r="G95" s="189">
        <f t="shared" si="8"/>
        <v>284.24593250000004</v>
      </c>
      <c r="H95" s="20" t="b">
        <f t="shared" si="9"/>
        <v>1</v>
      </c>
    </row>
    <row r="96" spans="2:8" x14ac:dyDescent="0.25">
      <c r="B96" s="20"/>
      <c r="C96" s="166">
        <v>10</v>
      </c>
      <c r="D96" s="181">
        <v>279.80636700000002</v>
      </c>
      <c r="E96" s="182">
        <v>42278</v>
      </c>
      <c r="F96" s="183">
        <v>278.28326358333334</v>
      </c>
      <c r="G96" s="189">
        <f t="shared" si="8"/>
        <v>278.28326358333334</v>
      </c>
      <c r="H96" s="20" t="b">
        <f t="shared" si="9"/>
        <v>1</v>
      </c>
    </row>
    <row r="97" spans="2:8" x14ac:dyDescent="0.25">
      <c r="B97" s="20"/>
      <c r="C97" s="166">
        <v>11</v>
      </c>
      <c r="D97" s="181">
        <v>246.29274899999999</v>
      </c>
      <c r="E97" s="182">
        <v>42309</v>
      </c>
      <c r="F97" s="183">
        <v>272.40339975000001</v>
      </c>
      <c r="G97" s="189">
        <f t="shared" si="8"/>
        <v>272.40339975000001</v>
      </c>
      <c r="H97" s="20" t="b">
        <f t="shared" si="9"/>
        <v>1</v>
      </c>
    </row>
    <row r="98" spans="2:8" x14ac:dyDescent="0.25">
      <c r="B98" s="20"/>
      <c r="C98" s="166">
        <v>12</v>
      </c>
      <c r="D98" s="181">
        <v>223.62474900000001</v>
      </c>
      <c r="E98" s="182">
        <v>42339</v>
      </c>
      <c r="F98" s="183">
        <v>263.90053975000006</v>
      </c>
      <c r="G98" s="189">
        <f t="shared" si="8"/>
        <v>263.90053975000006</v>
      </c>
      <c r="H98" s="20" t="b">
        <f t="shared" si="9"/>
        <v>1</v>
      </c>
    </row>
    <row r="99" spans="2:8" x14ac:dyDescent="0.25">
      <c r="B99" s="20">
        <v>2016</v>
      </c>
      <c r="C99" s="166">
        <v>1</v>
      </c>
      <c r="D99" s="181">
        <v>205.98102600000001</v>
      </c>
      <c r="E99" s="182">
        <v>42370</v>
      </c>
      <c r="F99" s="183">
        <v>259.69775850000002</v>
      </c>
      <c r="G99" s="189">
        <f t="shared" si="8"/>
        <v>259.69775850000002</v>
      </c>
      <c r="H99" s="20" t="b">
        <f t="shared" si="9"/>
        <v>1</v>
      </c>
    </row>
    <row r="100" spans="2:8" x14ac:dyDescent="0.25">
      <c r="B100" s="20"/>
      <c r="C100" s="166">
        <v>2</v>
      </c>
      <c r="D100" s="181">
        <v>206.433999</v>
      </c>
      <c r="E100" s="182">
        <v>42401</v>
      </c>
      <c r="F100" s="183">
        <v>253.40185208333335</v>
      </c>
      <c r="G100" s="189">
        <f t="shared" si="8"/>
        <v>253.40185208333335</v>
      </c>
      <c r="H100" s="20" t="b">
        <f t="shared" si="9"/>
        <v>1</v>
      </c>
    </row>
    <row r="101" spans="2:8" x14ac:dyDescent="0.25">
      <c r="B101" s="20"/>
      <c r="C101" s="166">
        <v>3</v>
      </c>
      <c r="D101" s="181">
        <v>196.33484000000001</v>
      </c>
      <c r="E101" s="182">
        <v>42430</v>
      </c>
      <c r="F101" s="183">
        <v>248.16184591666669</v>
      </c>
      <c r="G101" s="189">
        <f t="shared" si="8"/>
        <v>248.16184591666669</v>
      </c>
      <c r="H101" s="20" t="b">
        <f t="shared" si="9"/>
        <v>1</v>
      </c>
    </row>
    <row r="102" spans="2:8" x14ac:dyDescent="0.25">
      <c r="B102" s="20"/>
      <c r="C102" s="166">
        <v>4</v>
      </c>
      <c r="D102" s="181">
        <v>191.199386</v>
      </c>
      <c r="E102" s="182">
        <v>42461</v>
      </c>
      <c r="F102" s="183">
        <v>242.97099349999999</v>
      </c>
      <c r="G102" s="189">
        <f t="shared" si="8"/>
        <v>242.97099349999999</v>
      </c>
      <c r="H102" s="20" t="b">
        <f t="shared" si="9"/>
        <v>1</v>
      </c>
    </row>
    <row r="103" spans="2:8" x14ac:dyDescent="0.25">
      <c r="B103" s="20"/>
      <c r="C103" s="166">
        <v>5</v>
      </c>
      <c r="D103" s="181">
        <v>187.886878</v>
      </c>
      <c r="E103" s="182">
        <v>42491</v>
      </c>
      <c r="F103" s="183">
        <v>238.55326899999997</v>
      </c>
      <c r="G103" s="189">
        <f t="shared" si="8"/>
        <v>238.55326899999997</v>
      </c>
      <c r="H103" s="20" t="b">
        <f t="shared" si="9"/>
        <v>1</v>
      </c>
    </row>
    <row r="104" spans="2:8" x14ac:dyDescent="0.25">
      <c r="B104" s="20"/>
      <c r="C104" s="166">
        <v>6</v>
      </c>
      <c r="D104" s="181">
        <v>221.22109699999999</v>
      </c>
      <c r="E104" s="182">
        <v>42522</v>
      </c>
      <c r="F104" s="183">
        <v>236.15040675</v>
      </c>
      <c r="G104" s="189">
        <f t="shared" si="8"/>
        <v>236.15040675</v>
      </c>
      <c r="H104" s="20" t="b">
        <f t="shared" si="9"/>
        <v>1</v>
      </c>
    </row>
    <row r="105" spans="2:8" x14ac:dyDescent="0.25">
      <c r="B105" s="20"/>
      <c r="C105" s="166">
        <v>7</v>
      </c>
      <c r="D105" s="181">
        <v>199.87751700000001</v>
      </c>
      <c r="E105" s="182">
        <v>42552</v>
      </c>
      <c r="F105" s="183">
        <v>228.37495841666669</v>
      </c>
      <c r="G105" s="189">
        <f t="shared" si="8"/>
        <v>228.37495841666669</v>
      </c>
      <c r="H105" s="20" t="b">
        <f t="shared" si="9"/>
        <v>1</v>
      </c>
    </row>
    <row r="106" spans="2:8" x14ac:dyDescent="0.25">
      <c r="B106" s="20"/>
      <c r="C106" s="166">
        <v>8</v>
      </c>
      <c r="D106" s="181">
        <v>267.87743499999999</v>
      </c>
      <c r="E106" s="182">
        <v>42583</v>
      </c>
      <c r="F106" s="183">
        <v>226.90691841666663</v>
      </c>
      <c r="G106" s="189">
        <f t="shared" si="8"/>
        <v>226.90691841666663</v>
      </c>
      <c r="H106" s="20" t="b">
        <f t="shared" si="9"/>
        <v>1</v>
      </c>
    </row>
    <row r="107" spans="2:8" x14ac:dyDescent="0.25">
      <c r="B107" s="20"/>
      <c r="C107" s="166">
        <v>9</v>
      </c>
      <c r="D107" s="181">
        <v>251.66070300000001</v>
      </c>
      <c r="E107" s="182">
        <v>42614</v>
      </c>
      <c r="F107" s="183">
        <v>223.18306216666664</v>
      </c>
      <c r="G107" s="189">
        <f t="shared" si="8"/>
        <v>223.18306216666664</v>
      </c>
      <c r="H107" s="20" t="b">
        <f t="shared" si="9"/>
        <v>1</v>
      </c>
    </row>
    <row r="108" spans="2:8" x14ac:dyDescent="0.25">
      <c r="B108" s="20"/>
      <c r="C108" s="166">
        <v>10</v>
      </c>
      <c r="D108" s="181">
        <v>224.32973899999999</v>
      </c>
      <c r="E108" s="182">
        <v>42644</v>
      </c>
      <c r="F108" s="183">
        <v>218.56000983333331</v>
      </c>
      <c r="G108" s="189">
        <f t="shared" si="8"/>
        <v>218.56000983333331</v>
      </c>
      <c r="H108" s="20" t="b">
        <f t="shared" si="9"/>
        <v>1</v>
      </c>
    </row>
    <row r="109" spans="2:8" x14ac:dyDescent="0.25">
      <c r="B109" s="20"/>
      <c r="C109" s="166">
        <v>11</v>
      </c>
      <c r="D109" s="181">
        <v>245.617335</v>
      </c>
      <c r="E109" s="182">
        <v>42675</v>
      </c>
      <c r="F109" s="183">
        <v>218.50372533333328</v>
      </c>
      <c r="G109" s="189">
        <f t="shared" si="8"/>
        <v>218.50372533333328</v>
      </c>
      <c r="H109" s="20" t="b">
        <f t="shared" si="9"/>
        <v>1</v>
      </c>
    </row>
    <row r="110" spans="2:8" x14ac:dyDescent="0.25">
      <c r="B110" s="20"/>
      <c r="C110" s="166">
        <v>12</v>
      </c>
      <c r="D110" s="181">
        <v>253.273504</v>
      </c>
      <c r="E110" s="182">
        <v>42705</v>
      </c>
      <c r="F110" s="183">
        <v>220.97445491666659</v>
      </c>
      <c r="G110" s="189">
        <f t="shared" si="8"/>
        <v>220.97445491666659</v>
      </c>
      <c r="H110" s="20" t="b">
        <f t="shared" si="9"/>
        <v>1</v>
      </c>
    </row>
    <row r="111" spans="2:8" x14ac:dyDescent="0.25">
      <c r="B111" s="20">
        <v>2017</v>
      </c>
      <c r="C111" s="166">
        <v>1</v>
      </c>
      <c r="D111" s="184">
        <v>202.006418</v>
      </c>
      <c r="E111" s="182">
        <v>42736</v>
      </c>
      <c r="F111" s="183">
        <v>220.64323758333339</v>
      </c>
      <c r="G111" s="189">
        <f t="shared" si="8"/>
        <v>220.64323758333339</v>
      </c>
      <c r="H111" s="20" t="b">
        <f t="shared" si="9"/>
        <v>1</v>
      </c>
    </row>
    <row r="112" spans="2:8" x14ac:dyDescent="0.25">
      <c r="B112" s="20"/>
      <c r="C112" s="166">
        <v>2</v>
      </c>
      <c r="D112" s="184">
        <v>208.74672000000001</v>
      </c>
      <c r="E112" s="182">
        <v>42767</v>
      </c>
      <c r="F112" s="183">
        <v>220.83596433333332</v>
      </c>
      <c r="G112" s="189">
        <f t="shared" si="8"/>
        <v>220.83596433333332</v>
      </c>
      <c r="H112" s="20" t="b">
        <f t="shared" si="9"/>
        <v>1</v>
      </c>
    </row>
    <row r="113" spans="2:8" x14ac:dyDescent="0.25">
      <c r="B113" s="20"/>
      <c r="C113" s="166">
        <v>3</v>
      </c>
      <c r="D113" s="184">
        <v>221.25910099999999</v>
      </c>
      <c r="E113" s="182">
        <v>42795</v>
      </c>
      <c r="F113" s="183">
        <v>222.91298608333332</v>
      </c>
      <c r="G113" s="189">
        <f t="shared" si="8"/>
        <v>222.91298608333332</v>
      </c>
      <c r="H113" s="20" t="b">
        <f t="shared" si="9"/>
        <v>1</v>
      </c>
    </row>
    <row r="114" spans="2:8" x14ac:dyDescent="0.25">
      <c r="B114" s="20"/>
      <c r="C114" s="166">
        <v>4</v>
      </c>
      <c r="D114" s="184">
        <v>194.51298199999999</v>
      </c>
      <c r="E114" s="182">
        <v>42826</v>
      </c>
      <c r="F114" s="183">
        <v>223.18911908333337</v>
      </c>
      <c r="G114" s="189">
        <f t="shared" si="8"/>
        <v>223.18911908333337</v>
      </c>
      <c r="H114" s="20" t="b">
        <f t="shared" si="9"/>
        <v>1</v>
      </c>
    </row>
    <row r="115" spans="2:8" x14ac:dyDescent="0.25">
      <c r="B115" s="20"/>
      <c r="C115" s="166">
        <v>5</v>
      </c>
      <c r="D115" s="184">
        <v>216.54182700000001</v>
      </c>
      <c r="E115" s="182">
        <v>42856</v>
      </c>
      <c r="F115" s="183">
        <v>225.5770315</v>
      </c>
      <c r="G115" s="189">
        <f t="shared" si="8"/>
        <v>225.5770315</v>
      </c>
      <c r="H115" s="20" t="b">
        <f t="shared" si="9"/>
        <v>1</v>
      </c>
    </row>
    <row r="116" spans="2:8" x14ac:dyDescent="0.25">
      <c r="B116" s="20"/>
      <c r="C116" s="166">
        <v>6</v>
      </c>
      <c r="D116" s="184">
        <v>244.339168</v>
      </c>
      <c r="E116" s="182">
        <v>42887</v>
      </c>
      <c r="F116" s="183">
        <v>227.50353741666666</v>
      </c>
      <c r="G116" s="189">
        <f t="shared" si="8"/>
        <v>227.50353741666666</v>
      </c>
      <c r="H116" s="20" t="b">
        <f t="shared" si="9"/>
        <v>1</v>
      </c>
    </row>
    <row r="117" spans="2:8" x14ac:dyDescent="0.25">
      <c r="B117" s="20"/>
      <c r="C117" s="166">
        <v>7</v>
      </c>
      <c r="D117" s="184">
        <v>240.89013499999999</v>
      </c>
      <c r="E117" s="182">
        <v>42917</v>
      </c>
      <c r="F117" s="183">
        <v>230.92125558333336</v>
      </c>
      <c r="G117" s="189">
        <f t="shared" si="8"/>
        <v>230.92125558333336</v>
      </c>
      <c r="H117" s="20" t="b">
        <f t="shared" si="9"/>
        <v>1</v>
      </c>
    </row>
    <row r="118" spans="2:8" x14ac:dyDescent="0.25">
      <c r="B118" s="20"/>
      <c r="C118" s="166">
        <v>8</v>
      </c>
      <c r="D118" s="184">
        <v>267.87294300000002</v>
      </c>
      <c r="E118" s="182">
        <v>42948</v>
      </c>
      <c r="F118" s="183">
        <v>230.92088125000001</v>
      </c>
      <c r="G118" s="189">
        <f t="shared" si="8"/>
        <v>230.92088125000001</v>
      </c>
      <c r="H118" s="20" t="b">
        <f t="shared" si="9"/>
        <v>1</v>
      </c>
    </row>
    <row r="119" spans="2:8" x14ac:dyDescent="0.25">
      <c r="B119" s="20"/>
      <c r="C119" s="166">
        <v>9</v>
      </c>
      <c r="D119" s="184">
        <v>255.19752700000001</v>
      </c>
      <c r="E119" s="182">
        <v>42979</v>
      </c>
      <c r="F119" s="183">
        <v>231.21561658333329</v>
      </c>
      <c r="G119" s="189">
        <f t="shared" si="8"/>
        <v>231.21561658333329</v>
      </c>
      <c r="H119" s="20" t="b">
        <f t="shared" si="9"/>
        <v>1</v>
      </c>
    </row>
    <row r="120" spans="2:8" x14ac:dyDescent="0.25">
      <c r="B120" s="20"/>
      <c r="C120" s="166">
        <v>10</v>
      </c>
      <c r="D120" s="184">
        <v>255.537216</v>
      </c>
      <c r="E120" s="182">
        <v>43009</v>
      </c>
      <c r="F120" s="183">
        <v>233.81623966666666</v>
      </c>
      <c r="G120" s="189">
        <f t="shared" si="8"/>
        <v>233.81623966666666</v>
      </c>
      <c r="H120" s="20" t="b">
        <f t="shared" si="9"/>
        <v>1</v>
      </c>
    </row>
    <row r="121" spans="2:8" x14ac:dyDescent="0.25">
      <c r="B121" s="20"/>
      <c r="C121" s="166">
        <v>11</v>
      </c>
      <c r="D121" s="184">
        <v>240.25493299999999</v>
      </c>
      <c r="E121" s="182">
        <v>43040</v>
      </c>
      <c r="F121" s="183">
        <v>233.36937283333336</v>
      </c>
      <c r="G121" s="189">
        <f t="shared" si="8"/>
        <v>233.36937283333336</v>
      </c>
      <c r="H121" s="20" t="b">
        <f t="shared" si="9"/>
        <v>1</v>
      </c>
    </row>
    <row r="122" spans="2:8" x14ac:dyDescent="0.25">
      <c r="B122" s="20"/>
      <c r="C122" s="166">
        <v>12</v>
      </c>
      <c r="D122" s="184">
        <v>224.74845400000001</v>
      </c>
      <c r="E122" s="182">
        <v>43070</v>
      </c>
      <c r="F122" s="183">
        <v>230.99228533333337</v>
      </c>
      <c r="G122" s="189">
        <f t="shared" si="8"/>
        <v>230.99228533333337</v>
      </c>
      <c r="H122" s="20" t="b">
        <f t="shared" si="9"/>
        <v>1</v>
      </c>
    </row>
    <row r="123" spans="2:8" x14ac:dyDescent="0.25">
      <c r="B123" s="20">
        <v>2018</v>
      </c>
      <c r="C123" s="166">
        <v>1</v>
      </c>
      <c r="D123" s="184">
        <v>228.07799</v>
      </c>
      <c r="E123" s="182">
        <v>43101</v>
      </c>
      <c r="F123" s="183">
        <v>233.16491633333339</v>
      </c>
      <c r="G123" s="189">
        <f t="shared" si="8"/>
        <v>233.16491633333339</v>
      </c>
      <c r="H123" s="20" t="b">
        <f t="shared" si="9"/>
        <v>1</v>
      </c>
    </row>
    <row r="124" spans="2:8" x14ac:dyDescent="0.25">
      <c r="B124" s="20"/>
      <c r="C124" s="166">
        <v>2</v>
      </c>
      <c r="D124" s="184">
        <v>223.377556</v>
      </c>
      <c r="E124" s="182">
        <v>43132</v>
      </c>
      <c r="F124" s="183">
        <v>234.38415266666664</v>
      </c>
      <c r="G124" s="189">
        <f t="shared" si="8"/>
        <v>234.38415266666664</v>
      </c>
      <c r="H124" s="20" t="b">
        <f t="shared" si="9"/>
        <v>1</v>
      </c>
    </row>
    <row r="125" spans="2:8" x14ac:dyDescent="0.25">
      <c r="B125" s="20"/>
      <c r="C125" s="166">
        <v>3</v>
      </c>
      <c r="D125" s="184">
        <v>205.364845</v>
      </c>
      <c r="E125" s="182">
        <v>43160</v>
      </c>
      <c r="F125" s="183">
        <v>233.05963133333333</v>
      </c>
      <c r="G125" s="189">
        <f t="shared" si="8"/>
        <v>233.05963133333333</v>
      </c>
      <c r="H125" s="20" t="b">
        <f t="shared" si="9"/>
        <v>1</v>
      </c>
    </row>
    <row r="126" spans="2:8" x14ac:dyDescent="0.25">
      <c r="B126" s="20"/>
      <c r="C126" s="166">
        <v>4</v>
      </c>
      <c r="D126" s="184">
        <v>247.37165300000001</v>
      </c>
      <c r="E126" s="182">
        <v>43191</v>
      </c>
      <c r="F126" s="183">
        <v>237.46452058333333</v>
      </c>
      <c r="G126" s="189">
        <f t="shared" si="8"/>
        <v>237.46452058333333</v>
      </c>
      <c r="H126" s="20" t="b">
        <f t="shared" si="9"/>
        <v>1</v>
      </c>
    </row>
    <row r="127" spans="2:8" x14ac:dyDescent="0.25">
      <c r="B127" s="39"/>
      <c r="C127" s="166">
        <v>5</v>
      </c>
      <c r="D127" s="184">
        <v>282.71622100000002</v>
      </c>
      <c r="E127" s="182">
        <v>43221</v>
      </c>
      <c r="F127" s="183">
        <v>242.97905341666669</v>
      </c>
      <c r="G127" s="189">
        <f t="shared" si="8"/>
        <v>242.97905341666669</v>
      </c>
      <c r="H127" s="20" t="b">
        <f t="shared" si="9"/>
        <v>1</v>
      </c>
    </row>
    <row r="128" spans="2:8" x14ac:dyDescent="0.25">
      <c r="B128" s="39"/>
      <c r="C128" s="166">
        <v>6</v>
      </c>
      <c r="D128" s="184">
        <v>276.73845599999999</v>
      </c>
      <c r="E128" s="182">
        <v>43252</v>
      </c>
      <c r="F128" s="183">
        <v>245.67899408333335</v>
      </c>
      <c r="G128" s="189">
        <f t="shared" si="8"/>
        <v>245.67899408333335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291.41904299999999</v>
      </c>
      <c r="E129" s="182">
        <v>43282</v>
      </c>
      <c r="F129" s="183">
        <v>249.88973641666666</v>
      </c>
      <c r="G129" s="189">
        <f t="shared" si="8"/>
        <v>249.88973641666666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320.047977</v>
      </c>
      <c r="E130" s="182">
        <v>43313</v>
      </c>
      <c r="F130" s="183">
        <v>254.23765591666665</v>
      </c>
      <c r="G130" s="189">
        <f t="shared" si="8"/>
        <v>254.23765591666665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276.22623099999998</v>
      </c>
      <c r="E131" s="182">
        <v>43344</v>
      </c>
      <c r="F131" s="183">
        <v>255.99004791666667</v>
      </c>
      <c r="G131" s="189">
        <f t="shared" ref="G131:G134" si="10">+AVERAGE(D120:D131)</f>
        <v>255.99004791666667</v>
      </c>
      <c r="H131" s="20" t="b">
        <f t="shared" ref="H131:H134" si="11">+F131=G131</f>
        <v>1</v>
      </c>
    </row>
    <row r="132" spans="2:8" x14ac:dyDescent="0.25">
      <c r="B132" s="39"/>
      <c r="C132" s="166">
        <v>10</v>
      </c>
      <c r="D132" s="184">
        <v>324.171718</v>
      </c>
      <c r="E132" s="182">
        <v>43374</v>
      </c>
      <c r="F132" s="183">
        <v>261.70958975000002</v>
      </c>
      <c r="G132" s="189">
        <f t="shared" si="10"/>
        <v>261.70958975000002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274.19762700000001</v>
      </c>
      <c r="E133" s="182">
        <v>43405</v>
      </c>
      <c r="F133" s="183">
        <v>264.53814758333334</v>
      </c>
      <c r="G133" s="189">
        <f t="shared" si="10"/>
        <v>264.53814758333334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269.75232199999999</v>
      </c>
      <c r="E134" s="182">
        <v>43435</v>
      </c>
      <c r="F134" s="183">
        <v>268.28846991666666</v>
      </c>
      <c r="G134" s="189">
        <f t="shared" si="10"/>
        <v>268.28846991666666</v>
      </c>
      <c r="H134" s="20" t="b">
        <f t="shared" si="11"/>
        <v>1</v>
      </c>
    </row>
    <row r="135" spans="2:8" x14ac:dyDescent="0.25">
      <c r="B135" s="39"/>
      <c r="C135" s="39"/>
      <c r="D135" s="184"/>
      <c r="E135" s="39"/>
      <c r="F135" s="185"/>
      <c r="G135" s="168"/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ignoredErrors>
    <ignoredError sqref="G66:H134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38"/>
  <sheetViews>
    <sheetView topLeftCell="A46"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4.425781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4" width="11.42578125" style="38"/>
    <col min="15" max="17" width="13.4257812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7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7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</row>
    <row r="11" spans="1:17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N11" s="43"/>
    </row>
    <row r="12" spans="1:17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7" x14ac:dyDescent="0.25">
      <c r="A13" s="57"/>
      <c r="B13" s="66" t="s">
        <v>107</v>
      </c>
      <c r="C13" s="119">
        <v>670.58828900000003</v>
      </c>
      <c r="D13" s="119">
        <v>554.24403299999994</v>
      </c>
      <c r="E13" s="119">
        <v>438.52532300000001</v>
      </c>
      <c r="F13" s="119">
        <v>452.982483</v>
      </c>
      <c r="G13" s="119">
        <v>548.52144099999998</v>
      </c>
      <c r="H13" s="158">
        <v>21.091093273026186</v>
      </c>
      <c r="I13" s="158">
        <v>121.09109327302619</v>
      </c>
      <c r="J13" s="158">
        <v>3.2967674252189161</v>
      </c>
      <c r="K13" s="59"/>
      <c r="L13" s="39">
        <f>+((G13-F13)/F13)*100</f>
        <v>21.091093273026186</v>
      </c>
      <c r="M13" s="39">
        <f>+G13/F13*100</f>
        <v>121.09109327302619</v>
      </c>
      <c r="N13" s="39">
        <f>+((F13-E13)/E13)*100</f>
        <v>3.296767425218905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693.61803499999996</v>
      </c>
      <c r="D14" s="119">
        <v>721.04504099999997</v>
      </c>
      <c r="E14" s="119">
        <v>460.22035</v>
      </c>
      <c r="F14" s="119">
        <v>493.48695199999997</v>
      </c>
      <c r="G14" s="119">
        <v>513.55222900000001</v>
      </c>
      <c r="H14" s="158">
        <v>4.0660197637809148</v>
      </c>
      <c r="I14" s="158">
        <v>104.06601976378091</v>
      </c>
      <c r="J14" s="158">
        <v>7.2284074356990136</v>
      </c>
      <c r="K14" s="59"/>
      <c r="L14" s="39">
        <f t="shared" ref="L14:L28" si="1">+((G14-F14)/F14)*100</f>
        <v>4.0660197637809157</v>
      </c>
      <c r="M14" s="39">
        <f t="shared" ref="M14:M28" si="2">+G14/F14*100</f>
        <v>104.06601976378091</v>
      </c>
      <c r="N14" s="39">
        <f t="shared" ref="N14:N28" si="3">+((F14-E14)/E14)*100</f>
        <v>7.2284074356990038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</row>
    <row r="15" spans="1:17" x14ac:dyDescent="0.25">
      <c r="A15" s="57"/>
      <c r="B15" s="66" t="s">
        <v>8</v>
      </c>
      <c r="C15" s="119">
        <v>711.37841200000003</v>
      </c>
      <c r="D15" s="119">
        <v>734.55807400000003</v>
      </c>
      <c r="E15" s="119">
        <v>491.54882199999997</v>
      </c>
      <c r="F15" s="119">
        <v>552.07858599999997</v>
      </c>
      <c r="G15" s="119">
        <v>547.827853</v>
      </c>
      <c r="H15" s="158">
        <v>-0.76995071132861526</v>
      </c>
      <c r="I15" s="158">
        <v>99.230049288671381</v>
      </c>
      <c r="J15" s="158">
        <v>12.314089931844041</v>
      </c>
      <c r="K15" s="59"/>
      <c r="L15" s="39">
        <f t="shared" si="1"/>
        <v>-0.76995071132861659</v>
      </c>
      <c r="M15" s="39">
        <f t="shared" si="2"/>
        <v>99.230049288671381</v>
      </c>
      <c r="N15" s="39">
        <f t="shared" si="3"/>
        <v>12.314089931844045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765.97753499999999</v>
      </c>
      <c r="D16" s="119">
        <v>697.05681300000003</v>
      </c>
      <c r="E16" s="119">
        <v>514.98882600000002</v>
      </c>
      <c r="F16" s="119">
        <v>452.918386</v>
      </c>
      <c r="G16" s="119">
        <v>634.13583000000006</v>
      </c>
      <c r="H16" s="158">
        <v>40.011059299323762</v>
      </c>
      <c r="I16" s="158">
        <v>140.01105929932376</v>
      </c>
      <c r="J16" s="158">
        <v>-12.052774131452715</v>
      </c>
      <c r="K16" s="59"/>
      <c r="L16" s="39">
        <f t="shared" si="1"/>
        <v>40.011059299323755</v>
      </c>
      <c r="M16" s="39">
        <f t="shared" si="2"/>
        <v>140.01105929932376</v>
      </c>
      <c r="N16" s="39">
        <f t="shared" si="3"/>
        <v>-12.052774131452711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17" x14ac:dyDescent="0.25">
      <c r="A17" s="57"/>
      <c r="B17" s="66" t="s">
        <v>10</v>
      </c>
      <c r="C17" s="119">
        <v>768.42907000000002</v>
      </c>
      <c r="D17" s="119">
        <v>676.82369500000004</v>
      </c>
      <c r="E17" s="119">
        <v>509.480951</v>
      </c>
      <c r="F17" s="119">
        <v>520.38312099999996</v>
      </c>
      <c r="G17" s="119">
        <v>622.01932399999998</v>
      </c>
      <c r="H17" s="158">
        <v>19.531033751573212</v>
      </c>
      <c r="I17" s="158">
        <v>119.53103375157322</v>
      </c>
      <c r="J17" s="158">
        <v>2.1398582181731074</v>
      </c>
      <c r="K17" s="59"/>
      <c r="L17" s="39">
        <f t="shared" si="1"/>
        <v>19.531033751573204</v>
      </c>
      <c r="M17" s="39">
        <f t="shared" si="2"/>
        <v>119.53103375157322</v>
      </c>
      <c r="N17" s="39">
        <f t="shared" si="3"/>
        <v>2.1398582181730981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17" x14ac:dyDescent="0.25">
      <c r="A18" s="57"/>
      <c r="B18" s="66" t="s">
        <v>11</v>
      </c>
      <c r="C18" s="119">
        <v>657.57504900000004</v>
      </c>
      <c r="D18" s="119">
        <v>612.25338499999998</v>
      </c>
      <c r="E18" s="119">
        <v>503.87729899999999</v>
      </c>
      <c r="F18" s="119">
        <v>541.411429</v>
      </c>
      <c r="G18" s="119">
        <v>588.144857</v>
      </c>
      <c r="H18" s="158">
        <v>8.6317771470612925</v>
      </c>
      <c r="I18" s="158">
        <v>108.63177714706129</v>
      </c>
      <c r="J18" s="158">
        <v>7.4490615224164003</v>
      </c>
      <c r="K18" s="59"/>
      <c r="L18" s="39">
        <f t="shared" si="1"/>
        <v>8.6317771470612978</v>
      </c>
      <c r="M18" s="39">
        <f t="shared" si="2"/>
        <v>108.63177714706129</v>
      </c>
      <c r="N18" s="39">
        <f t="shared" si="3"/>
        <v>7.4490615224163932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17" x14ac:dyDescent="0.25">
      <c r="A19" s="57"/>
      <c r="B19" s="66" t="s">
        <v>12</v>
      </c>
      <c r="C19" s="119">
        <v>839.61033299999997</v>
      </c>
      <c r="D19" s="119">
        <v>705.82552199999998</v>
      </c>
      <c r="E19" s="119">
        <v>462.83718499999998</v>
      </c>
      <c r="F19" s="119">
        <v>543.09333500000002</v>
      </c>
      <c r="G19" s="119">
        <v>626.72231799999997</v>
      </c>
      <c r="H19" s="158">
        <v>15.39863916761195</v>
      </c>
      <c r="I19" s="158">
        <v>115.39863916761195</v>
      </c>
      <c r="J19" s="158">
        <v>17.340039348826309</v>
      </c>
      <c r="K19" s="59"/>
      <c r="L19" s="39">
        <f t="shared" si="1"/>
        <v>15.398639167611943</v>
      </c>
      <c r="M19" s="39">
        <f t="shared" si="2"/>
        <v>115.39863916761195</v>
      </c>
      <c r="N19" s="39">
        <f t="shared" si="3"/>
        <v>17.340039348826316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17" x14ac:dyDescent="0.25">
      <c r="A20" s="57"/>
      <c r="B20" s="66" t="s">
        <v>13</v>
      </c>
      <c r="C20" s="119">
        <v>813.39492499999994</v>
      </c>
      <c r="D20" s="119">
        <v>635.35444399999994</v>
      </c>
      <c r="E20" s="119">
        <v>554.04270799999995</v>
      </c>
      <c r="F20" s="119">
        <v>555.73606400000006</v>
      </c>
      <c r="G20" s="119">
        <v>696.63518099999999</v>
      </c>
      <c r="H20" s="158">
        <v>25.353603288916648</v>
      </c>
      <c r="I20" s="158">
        <v>125.35360328891664</v>
      </c>
      <c r="J20" s="158">
        <v>0.30563636621314672</v>
      </c>
      <c r="K20" s="59"/>
      <c r="L20" s="39">
        <f t="shared" si="1"/>
        <v>25.353603288916648</v>
      </c>
      <c r="M20" s="39">
        <f t="shared" si="2"/>
        <v>125.35360328891664</v>
      </c>
      <c r="N20" s="39">
        <f t="shared" si="3"/>
        <v>0.30563636621314544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17" x14ac:dyDescent="0.25">
      <c r="A21" s="57"/>
      <c r="B21" s="66" t="s">
        <v>14</v>
      </c>
      <c r="C21" s="119">
        <v>848.22185500000001</v>
      </c>
      <c r="D21" s="119">
        <v>612.83593099999996</v>
      </c>
      <c r="E21" s="119">
        <v>510.76239600000002</v>
      </c>
      <c r="F21" s="119">
        <v>525.54063399999995</v>
      </c>
      <c r="G21" s="119">
        <v>616.60602100000006</v>
      </c>
      <c r="H21" s="158">
        <v>17.327944046282838</v>
      </c>
      <c r="I21" s="158">
        <v>117.32794404628284</v>
      </c>
      <c r="J21" s="158">
        <v>2.8933684460200393</v>
      </c>
      <c r="K21" s="59"/>
      <c r="L21" s="39">
        <f t="shared" si="1"/>
        <v>17.327944046282841</v>
      </c>
      <c r="M21" s="39">
        <f t="shared" si="2"/>
        <v>117.32794404628284</v>
      </c>
      <c r="N21" s="39">
        <f t="shared" si="3"/>
        <v>2.8933684460200415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17" x14ac:dyDescent="0.25">
      <c r="A22" s="57"/>
      <c r="B22" s="66" t="s">
        <v>15</v>
      </c>
      <c r="C22" s="119">
        <v>844.45617600000003</v>
      </c>
      <c r="D22" s="119">
        <v>650.46100999999999</v>
      </c>
      <c r="E22" s="119">
        <v>538.18664200000001</v>
      </c>
      <c r="F22" s="119">
        <v>551.93198700000005</v>
      </c>
      <c r="G22" s="119">
        <v>757.237798</v>
      </c>
      <c r="H22" s="158">
        <v>37.197664899968899</v>
      </c>
      <c r="I22" s="158">
        <v>137.19766489996888</v>
      </c>
      <c r="J22" s="158">
        <v>2.5540108072767964</v>
      </c>
      <c r="K22" s="59"/>
      <c r="L22" s="39">
        <f t="shared" si="1"/>
        <v>37.197664899968899</v>
      </c>
      <c r="M22" s="39">
        <f t="shared" si="2"/>
        <v>137.19766489996888</v>
      </c>
      <c r="N22" s="39">
        <f t="shared" si="3"/>
        <v>2.5540108072767893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17" x14ac:dyDescent="0.25">
      <c r="A23" s="57"/>
      <c r="B23" s="66" t="s">
        <v>16</v>
      </c>
      <c r="C23" s="119">
        <v>900.27999799999998</v>
      </c>
      <c r="D23" s="119">
        <v>591.85949300000004</v>
      </c>
      <c r="E23" s="119">
        <v>573.12053500000002</v>
      </c>
      <c r="F23" s="119">
        <v>561.55575099999999</v>
      </c>
      <c r="G23" s="119">
        <v>756.82459800000004</v>
      </c>
      <c r="H23" s="158">
        <v>34.772833623780322</v>
      </c>
      <c r="I23" s="158">
        <v>134.77283362378031</v>
      </c>
      <c r="J23" s="158">
        <v>-2.0178624379599386</v>
      </c>
      <c r="K23" s="59"/>
      <c r="L23" s="39">
        <f t="shared" si="1"/>
        <v>34.772833623780315</v>
      </c>
      <c r="M23" s="39">
        <f t="shared" si="2"/>
        <v>134.77283362378031</v>
      </c>
      <c r="N23" s="39">
        <f t="shared" si="3"/>
        <v>-2.0178624379599364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17" x14ac:dyDescent="0.25">
      <c r="A24" s="57"/>
      <c r="B24" s="66" t="s">
        <v>17</v>
      </c>
      <c r="C24" s="119">
        <v>897.39170000000001</v>
      </c>
      <c r="D24" s="119">
        <v>543.07125599999995</v>
      </c>
      <c r="E24" s="119">
        <v>554.22810700000002</v>
      </c>
      <c r="F24" s="119">
        <v>536.562859</v>
      </c>
      <c r="G24" s="116">
        <v>620.52112899999997</v>
      </c>
      <c r="H24" s="29">
        <v>15.647424824833056</v>
      </c>
      <c r="I24" s="29">
        <v>115.64742482483305</v>
      </c>
      <c r="J24" s="29">
        <v>-3.1873605428676011</v>
      </c>
      <c r="K24" s="59"/>
      <c r="L24" s="39">
        <f t="shared" si="1"/>
        <v>15.647424824833053</v>
      </c>
      <c r="M24" s="39">
        <f t="shared" si="2"/>
        <v>115.64742482483305</v>
      </c>
      <c r="N24" s="39">
        <f t="shared" si="3"/>
        <v>-3.1873605428675988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17" x14ac:dyDescent="0.25">
      <c r="A25" s="57"/>
      <c r="B25" s="67" t="s">
        <v>22</v>
      </c>
      <c r="C25" s="120">
        <v>9410.9213769999988</v>
      </c>
      <c r="D25" s="120">
        <v>7735.3886969999994</v>
      </c>
      <c r="E25" s="120">
        <v>6111.8191439999991</v>
      </c>
      <c r="F25" s="120">
        <v>6287.681587</v>
      </c>
      <c r="G25" s="121">
        <v>7528.7485789999992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17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17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17" ht="18.75" customHeight="1" x14ac:dyDescent="0.25">
      <c r="A28" s="57"/>
      <c r="B28" s="67" t="s">
        <v>19</v>
      </c>
      <c r="C28" s="120">
        <v>9410.9213769999988</v>
      </c>
      <c r="D28" s="120">
        <v>7735.3886969999994</v>
      </c>
      <c r="E28" s="120">
        <v>6111.8191439999991</v>
      </c>
      <c r="F28" s="120">
        <v>6287.681587</v>
      </c>
      <c r="G28" s="116">
        <v>7528.7485789999992</v>
      </c>
      <c r="H28" s="65">
        <v>19.738069983790972</v>
      </c>
      <c r="I28" s="29">
        <v>119.73806998379098</v>
      </c>
      <c r="J28" s="29">
        <v>2.8774156901001602</v>
      </c>
      <c r="K28" s="59"/>
      <c r="L28" s="39">
        <f t="shared" si="1"/>
        <v>19.738069983790975</v>
      </c>
      <c r="M28" s="39">
        <f t="shared" si="2"/>
        <v>119.73806998379098</v>
      </c>
      <c r="N28" s="39">
        <f t="shared" si="3"/>
        <v>2.877415690100154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17" ht="18.75" customHeight="1" x14ac:dyDescent="0.25">
      <c r="A29" s="57"/>
      <c r="B29" s="67" t="s">
        <v>18</v>
      </c>
      <c r="C29" s="68"/>
      <c r="D29" s="68">
        <v>-17.804130040815657</v>
      </c>
      <c r="E29" s="68">
        <v>-20.988855461518906</v>
      </c>
      <c r="F29" s="68">
        <v>2.8774156901001602</v>
      </c>
      <c r="G29" s="29">
        <v>19.738069983790972</v>
      </c>
      <c r="H29" s="46"/>
      <c r="I29" s="46"/>
      <c r="J29" s="46"/>
      <c r="K29" s="59"/>
    </row>
    <row r="30" spans="1:1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7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7" s="11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2"/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14" x14ac:dyDescent="0.25">
      <c r="A47" s="112"/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14" x14ac:dyDescent="0.25">
      <c r="A48" s="112"/>
      <c r="B48" s="7"/>
      <c r="C48" s="7"/>
      <c r="D48" s="7"/>
      <c r="E48" s="7"/>
      <c r="F48" s="7"/>
      <c r="G48" s="7"/>
      <c r="H48" s="112"/>
      <c r="I48" s="112"/>
      <c r="J48" s="112"/>
      <c r="K48" s="112"/>
      <c r="L48" s="112"/>
      <c r="M48" s="20"/>
      <c r="N48" s="112"/>
    </row>
    <row r="49" spans="1:14" x14ac:dyDescent="0.25">
      <c r="A49" s="112"/>
      <c r="B49" s="7"/>
      <c r="C49" s="7"/>
      <c r="D49" s="7"/>
      <c r="E49" s="7"/>
      <c r="F49" s="7"/>
      <c r="G49" s="7"/>
      <c r="H49" s="112"/>
      <c r="I49" s="112"/>
      <c r="J49" s="112"/>
      <c r="K49" s="112"/>
      <c r="L49" s="112"/>
      <c r="M49" s="20"/>
      <c r="N49" s="112"/>
    </row>
    <row r="50" spans="1:14" x14ac:dyDescent="0.25">
      <c r="A50" s="112"/>
      <c r="B50" s="20" t="s">
        <v>1</v>
      </c>
      <c r="C50" s="166" t="s">
        <v>166</v>
      </c>
      <c r="D50" s="166" t="s">
        <v>174</v>
      </c>
      <c r="E50" s="166" t="s">
        <v>167</v>
      </c>
      <c r="F50" s="166" t="s">
        <v>168</v>
      </c>
      <c r="G50" s="7"/>
      <c r="H50" s="112"/>
      <c r="I50" s="112"/>
      <c r="J50" s="112"/>
      <c r="K50" s="112"/>
      <c r="L50" s="112"/>
      <c r="M50" s="20"/>
      <c r="N50" s="112"/>
    </row>
    <row r="51" spans="1:14" x14ac:dyDescent="0.25">
      <c r="A51" s="112"/>
      <c r="B51" s="20">
        <v>2012</v>
      </c>
      <c r="C51" s="166">
        <v>1</v>
      </c>
      <c r="D51" s="181">
        <v>710.00997382999844</v>
      </c>
      <c r="E51" s="182">
        <v>40909</v>
      </c>
      <c r="F51" s="166"/>
      <c r="G51" s="7"/>
      <c r="H51" s="112"/>
      <c r="I51" s="112"/>
      <c r="J51" s="112"/>
      <c r="K51" s="112"/>
      <c r="L51" s="112"/>
      <c r="M51" s="20"/>
      <c r="N51" s="112"/>
    </row>
    <row r="52" spans="1:14" x14ac:dyDescent="0.25">
      <c r="A52" s="112"/>
      <c r="B52" s="20"/>
      <c r="C52" s="166">
        <v>2</v>
      </c>
      <c r="D52" s="181">
        <v>656.85091445000182</v>
      </c>
      <c r="E52" s="182">
        <v>40940</v>
      </c>
      <c r="F52" s="166"/>
      <c r="G52" s="7"/>
      <c r="H52" s="112"/>
      <c r="I52" s="112"/>
      <c r="J52" s="112"/>
      <c r="K52" s="112"/>
      <c r="L52" s="112"/>
      <c r="M52" s="20"/>
      <c r="N52" s="112"/>
    </row>
    <row r="53" spans="1:14" x14ac:dyDescent="0.25">
      <c r="A53" s="112"/>
      <c r="B53" s="20"/>
      <c r="C53" s="166">
        <v>3</v>
      </c>
      <c r="D53" s="181">
        <v>838.31074264999563</v>
      </c>
      <c r="E53" s="182">
        <v>40969</v>
      </c>
      <c r="F53" s="166"/>
      <c r="G53" s="7"/>
      <c r="H53" s="112"/>
      <c r="I53" s="112"/>
      <c r="J53" s="112"/>
      <c r="K53" s="112"/>
      <c r="L53" s="112"/>
      <c r="M53" s="20"/>
      <c r="N53" s="112"/>
    </row>
    <row r="54" spans="1:14" x14ac:dyDescent="0.25">
      <c r="A54" s="112"/>
      <c r="B54" s="20"/>
      <c r="C54" s="166">
        <v>4</v>
      </c>
      <c r="D54" s="181">
        <v>727.52032805000806</v>
      </c>
      <c r="E54" s="182">
        <v>41000</v>
      </c>
      <c r="F54" s="183"/>
      <c r="G54" s="7"/>
      <c r="H54" s="112"/>
      <c r="I54" s="112"/>
      <c r="J54" s="112"/>
      <c r="K54" s="112"/>
      <c r="L54" s="112"/>
      <c r="M54" s="20"/>
      <c r="N54" s="112"/>
    </row>
    <row r="55" spans="1:14" x14ac:dyDescent="0.25">
      <c r="A55" s="112"/>
      <c r="B55" s="20"/>
      <c r="C55" s="166">
        <v>5</v>
      </c>
      <c r="D55" s="181">
        <v>853.96389062999208</v>
      </c>
      <c r="E55" s="182">
        <v>41030</v>
      </c>
      <c r="F55" s="183"/>
      <c r="G55" s="7"/>
      <c r="H55" s="112"/>
      <c r="I55" s="112"/>
      <c r="J55" s="112"/>
      <c r="K55" s="112"/>
      <c r="L55" s="112"/>
      <c r="M55" s="20"/>
      <c r="N55" s="112"/>
    </row>
    <row r="56" spans="1:14" x14ac:dyDescent="0.25">
      <c r="A56" s="112"/>
      <c r="B56" s="20"/>
      <c r="C56" s="166">
        <v>6</v>
      </c>
      <c r="D56" s="181">
        <v>761.28994155999521</v>
      </c>
      <c r="E56" s="182">
        <v>41061</v>
      </c>
      <c r="F56" s="183"/>
      <c r="G56" s="7"/>
      <c r="H56" s="112"/>
      <c r="I56" s="112"/>
      <c r="J56" s="112"/>
      <c r="K56" s="112"/>
      <c r="L56" s="112"/>
      <c r="M56" s="20"/>
      <c r="N56" s="112"/>
    </row>
    <row r="57" spans="1:14" x14ac:dyDescent="0.25">
      <c r="A57" s="112"/>
      <c r="B57" s="20"/>
      <c r="C57" s="166">
        <v>7</v>
      </c>
      <c r="D57" s="181">
        <v>749.62039432000654</v>
      </c>
      <c r="E57" s="182">
        <v>41091</v>
      </c>
      <c r="F57" s="183"/>
      <c r="G57" s="7"/>
      <c r="H57" s="112"/>
      <c r="I57" s="112"/>
      <c r="J57" s="112"/>
      <c r="K57" s="112"/>
      <c r="L57" s="112"/>
      <c r="M57" s="20"/>
      <c r="N57" s="112"/>
    </row>
    <row r="58" spans="1:14" x14ac:dyDescent="0.25">
      <c r="A58" s="112"/>
      <c r="B58" s="20"/>
      <c r="C58" s="166">
        <v>8</v>
      </c>
      <c r="D58" s="181">
        <v>836.95295495999937</v>
      </c>
      <c r="E58" s="182">
        <v>41122</v>
      </c>
      <c r="F58" s="183"/>
      <c r="G58" s="7"/>
      <c r="H58" s="112"/>
      <c r="I58" s="112"/>
      <c r="J58" s="112"/>
      <c r="K58" s="112"/>
      <c r="L58" s="112"/>
      <c r="M58" s="20"/>
      <c r="N58" s="112"/>
    </row>
    <row r="59" spans="1:14" x14ac:dyDescent="0.25">
      <c r="B59" s="20"/>
      <c r="C59" s="166">
        <v>9</v>
      </c>
      <c r="D59" s="181">
        <v>729.21414019999133</v>
      </c>
      <c r="E59" s="182">
        <v>41153</v>
      </c>
      <c r="F59" s="183"/>
      <c r="G59" s="7"/>
    </row>
    <row r="60" spans="1:14" x14ac:dyDescent="0.25">
      <c r="B60" s="20"/>
      <c r="C60" s="166">
        <v>10</v>
      </c>
      <c r="D60" s="181">
        <v>786.96079942999768</v>
      </c>
      <c r="E60" s="182">
        <v>41183</v>
      </c>
      <c r="F60" s="183"/>
      <c r="G60" s="7"/>
    </row>
    <row r="61" spans="1:14" x14ac:dyDescent="0.25">
      <c r="B61" s="20"/>
      <c r="C61" s="166">
        <v>11</v>
      </c>
      <c r="D61" s="181">
        <v>751.21031250999374</v>
      </c>
      <c r="E61" s="182">
        <v>41214</v>
      </c>
      <c r="F61" s="183"/>
      <c r="G61" s="7"/>
    </row>
    <row r="62" spans="1:14" x14ac:dyDescent="0.25">
      <c r="B62" s="20"/>
      <c r="C62" s="166">
        <v>12</v>
      </c>
      <c r="D62" s="181">
        <v>699.8273558800006</v>
      </c>
      <c r="E62" s="182">
        <v>41244</v>
      </c>
      <c r="F62" s="183"/>
      <c r="G62" s="7"/>
    </row>
    <row r="63" spans="1:14" x14ac:dyDescent="0.25">
      <c r="B63" s="20">
        <v>2013</v>
      </c>
      <c r="C63" s="166">
        <v>1</v>
      </c>
      <c r="D63" s="181">
        <v>671.15326835000155</v>
      </c>
      <c r="E63" s="182">
        <v>41275</v>
      </c>
      <c r="F63" s="183"/>
      <c r="G63" s="7"/>
    </row>
    <row r="64" spans="1:14" x14ac:dyDescent="0.25">
      <c r="B64" s="20"/>
      <c r="C64" s="166">
        <v>2</v>
      </c>
      <c r="D64" s="181">
        <v>593.20488250000926</v>
      </c>
      <c r="E64" s="182">
        <v>41306</v>
      </c>
      <c r="F64" s="183"/>
      <c r="G64" s="7"/>
    </row>
    <row r="65" spans="2:8" x14ac:dyDescent="0.25">
      <c r="B65" s="20"/>
      <c r="C65" s="166">
        <v>3</v>
      </c>
      <c r="D65" s="181">
        <v>625.12454349000097</v>
      </c>
      <c r="E65" s="182">
        <v>41334</v>
      </c>
      <c r="F65" s="183"/>
      <c r="G65" s="7"/>
    </row>
    <row r="66" spans="2:8" x14ac:dyDescent="0.25">
      <c r="B66" s="20"/>
      <c r="C66" s="166">
        <v>4</v>
      </c>
      <c r="D66" s="181">
        <v>811.05117881000342</v>
      </c>
      <c r="E66" s="182">
        <v>41365</v>
      </c>
      <c r="F66" s="183">
        <v>739.13113855333268</v>
      </c>
      <c r="G66" s="189">
        <f t="shared" ref="G66" si="7">+AVERAGE(D55:D66)</f>
        <v>739.13113855333268</v>
      </c>
      <c r="H66" s="20" t="b">
        <f>+F66=G66</f>
        <v>1</v>
      </c>
    </row>
    <row r="67" spans="2:8" x14ac:dyDescent="0.25">
      <c r="B67" s="20"/>
      <c r="C67" s="166">
        <v>5</v>
      </c>
      <c r="D67" s="181">
        <v>760.94300338998937</v>
      </c>
      <c r="E67" s="182">
        <v>41395</v>
      </c>
      <c r="F67" s="183">
        <v>731.3793979499992</v>
      </c>
      <c r="G67" s="189">
        <f t="shared" ref="G67:G130" si="8">+AVERAGE(D56:D67)</f>
        <v>731.3793979499992</v>
      </c>
      <c r="H67" s="20" t="b">
        <f t="shared" ref="H67:H130" si="9">+F67=G67</f>
        <v>1</v>
      </c>
    </row>
    <row r="68" spans="2:8" x14ac:dyDescent="0.25">
      <c r="B68" s="20"/>
      <c r="C68" s="166">
        <v>6</v>
      </c>
      <c r="D68" s="181">
        <v>650.12206645000447</v>
      </c>
      <c r="E68" s="182">
        <v>41426</v>
      </c>
      <c r="F68" s="183">
        <v>722.11540835750009</v>
      </c>
      <c r="G68" s="189">
        <f t="shared" si="8"/>
        <v>722.11540835750009</v>
      </c>
      <c r="H68" s="20" t="b">
        <f t="shared" si="9"/>
        <v>1</v>
      </c>
    </row>
    <row r="69" spans="2:8" x14ac:dyDescent="0.25">
      <c r="B69" s="20"/>
      <c r="C69" s="166">
        <v>7</v>
      </c>
      <c r="D69" s="181">
        <v>755.47203635998937</v>
      </c>
      <c r="E69" s="182">
        <v>41456</v>
      </c>
      <c r="F69" s="183">
        <v>722.60304519416513</v>
      </c>
      <c r="G69" s="189">
        <f t="shared" si="8"/>
        <v>722.60304519416513</v>
      </c>
      <c r="H69" s="20" t="b">
        <f t="shared" si="9"/>
        <v>1</v>
      </c>
    </row>
    <row r="70" spans="2:8" x14ac:dyDescent="0.25">
      <c r="B70" s="20"/>
      <c r="C70" s="166">
        <v>8</v>
      </c>
      <c r="D70" s="181">
        <v>729.34613726999851</v>
      </c>
      <c r="E70" s="182">
        <v>41487</v>
      </c>
      <c r="F70" s="183">
        <v>713.63581038666507</v>
      </c>
      <c r="G70" s="189">
        <f t="shared" si="8"/>
        <v>713.63581038666507</v>
      </c>
      <c r="H70" s="20" t="b">
        <f t="shared" si="9"/>
        <v>1</v>
      </c>
    </row>
    <row r="71" spans="2:8" x14ac:dyDescent="0.25">
      <c r="B71" s="20"/>
      <c r="C71" s="166">
        <v>9</v>
      </c>
      <c r="D71" s="181">
        <v>765.2887008099965</v>
      </c>
      <c r="E71" s="182">
        <v>41518</v>
      </c>
      <c r="F71" s="183">
        <v>716.64202377083211</v>
      </c>
      <c r="G71" s="189">
        <f t="shared" si="8"/>
        <v>716.64202377083211</v>
      </c>
      <c r="H71" s="20" t="b">
        <f t="shared" si="9"/>
        <v>1</v>
      </c>
    </row>
    <row r="72" spans="2:8" x14ac:dyDescent="0.25">
      <c r="B72" s="20"/>
      <c r="C72" s="166">
        <v>10</v>
      </c>
      <c r="D72" s="181">
        <v>836.33089649998783</v>
      </c>
      <c r="E72" s="182">
        <v>41548</v>
      </c>
      <c r="F72" s="183">
        <v>720.75619852666478</v>
      </c>
      <c r="G72" s="189">
        <f t="shared" si="8"/>
        <v>720.75619852666478</v>
      </c>
      <c r="H72" s="20" t="b">
        <f t="shared" si="9"/>
        <v>1</v>
      </c>
    </row>
    <row r="73" spans="2:8" x14ac:dyDescent="0.25">
      <c r="B73" s="20"/>
      <c r="C73" s="166">
        <v>11</v>
      </c>
      <c r="D73" s="181">
        <v>775.75306022998905</v>
      </c>
      <c r="E73" s="182">
        <v>41579</v>
      </c>
      <c r="F73" s="183">
        <v>722.80142750333096</v>
      </c>
      <c r="G73" s="189">
        <f t="shared" si="8"/>
        <v>722.80142750333096</v>
      </c>
      <c r="H73" s="20" t="b">
        <f t="shared" si="9"/>
        <v>1</v>
      </c>
    </row>
    <row r="74" spans="2:8" x14ac:dyDescent="0.25">
      <c r="B74" s="20"/>
      <c r="C74" s="166">
        <v>12</v>
      </c>
      <c r="D74" s="181">
        <v>740.10935870000503</v>
      </c>
      <c r="E74" s="182">
        <v>41609</v>
      </c>
      <c r="F74" s="183">
        <v>726.15826107166458</v>
      </c>
      <c r="G74" s="189">
        <f t="shared" si="8"/>
        <v>726.15826107166458</v>
      </c>
      <c r="H74" s="20" t="b">
        <f t="shared" si="9"/>
        <v>1</v>
      </c>
    </row>
    <row r="75" spans="2:8" x14ac:dyDescent="0.25">
      <c r="B75" s="20">
        <v>2014</v>
      </c>
      <c r="C75" s="166">
        <v>1</v>
      </c>
      <c r="D75" s="181">
        <v>670.5882888800013</v>
      </c>
      <c r="E75" s="182">
        <v>41640</v>
      </c>
      <c r="F75" s="183">
        <v>726.11117944916452</v>
      </c>
      <c r="G75" s="189">
        <f t="shared" si="8"/>
        <v>726.11117944916452</v>
      </c>
      <c r="H75" s="20" t="b">
        <f t="shared" si="9"/>
        <v>1</v>
      </c>
    </row>
    <row r="76" spans="2:8" x14ac:dyDescent="0.25">
      <c r="B76" s="20"/>
      <c r="C76" s="166">
        <v>2</v>
      </c>
      <c r="D76" s="181">
        <v>693.61803542000246</v>
      </c>
      <c r="E76" s="182">
        <v>41671</v>
      </c>
      <c r="F76" s="183">
        <v>734.47894219249747</v>
      </c>
      <c r="G76" s="189">
        <f t="shared" si="8"/>
        <v>734.47894219249747</v>
      </c>
      <c r="H76" s="20" t="b">
        <f t="shared" si="9"/>
        <v>1</v>
      </c>
    </row>
    <row r="77" spans="2:8" x14ac:dyDescent="0.25">
      <c r="B77" s="20"/>
      <c r="C77" s="166">
        <v>3</v>
      </c>
      <c r="D77" s="181">
        <v>711.37841208999225</v>
      </c>
      <c r="E77" s="182">
        <v>41699</v>
      </c>
      <c r="F77" s="183">
        <v>741.66676457582992</v>
      </c>
      <c r="G77" s="189">
        <f t="shared" si="8"/>
        <v>741.66676457582992</v>
      </c>
      <c r="H77" s="20" t="b">
        <f t="shared" si="9"/>
        <v>1</v>
      </c>
    </row>
    <row r="78" spans="2:8" x14ac:dyDescent="0.25">
      <c r="B78" s="20"/>
      <c r="C78" s="166">
        <v>4</v>
      </c>
      <c r="D78" s="181">
        <v>765.97753482000508</v>
      </c>
      <c r="E78" s="182">
        <v>41730</v>
      </c>
      <c r="F78" s="183">
        <v>737.9106275766635</v>
      </c>
      <c r="G78" s="189">
        <f t="shared" si="8"/>
        <v>737.9106275766635</v>
      </c>
      <c r="H78" s="20" t="b">
        <f t="shared" si="9"/>
        <v>1</v>
      </c>
    </row>
    <row r="79" spans="2:8" x14ac:dyDescent="0.25">
      <c r="B79" s="20"/>
      <c r="C79" s="166">
        <v>5</v>
      </c>
      <c r="D79" s="181">
        <v>768.42906980999373</v>
      </c>
      <c r="E79" s="182">
        <v>41760</v>
      </c>
      <c r="F79" s="183">
        <v>738.53446644499718</v>
      </c>
      <c r="G79" s="189">
        <f t="shared" si="8"/>
        <v>738.53446644499718</v>
      </c>
      <c r="H79" s="20" t="b">
        <f t="shared" si="9"/>
        <v>1</v>
      </c>
    </row>
    <row r="80" spans="2:8" x14ac:dyDescent="0.25">
      <c r="B80" s="20"/>
      <c r="C80" s="166">
        <v>6</v>
      </c>
      <c r="D80" s="181">
        <v>657.57504946999802</v>
      </c>
      <c r="E80" s="182">
        <v>41791</v>
      </c>
      <c r="F80" s="183">
        <v>739.15554836333001</v>
      </c>
      <c r="G80" s="189">
        <f t="shared" si="8"/>
        <v>739.15554836333001</v>
      </c>
      <c r="H80" s="20" t="b">
        <f t="shared" si="9"/>
        <v>1</v>
      </c>
    </row>
    <row r="81" spans="2:8" x14ac:dyDescent="0.25">
      <c r="B81" s="20"/>
      <c r="C81" s="166">
        <v>7</v>
      </c>
      <c r="D81" s="181">
        <v>839.61033308000196</v>
      </c>
      <c r="E81" s="182">
        <v>41821</v>
      </c>
      <c r="F81" s="183">
        <v>746.16707308999776</v>
      </c>
      <c r="G81" s="189">
        <f t="shared" si="8"/>
        <v>746.16707308999776</v>
      </c>
      <c r="H81" s="20" t="b">
        <f t="shared" si="9"/>
        <v>1</v>
      </c>
    </row>
    <row r="82" spans="2:8" x14ac:dyDescent="0.25">
      <c r="B82" s="20"/>
      <c r="C82" s="166">
        <v>8</v>
      </c>
      <c r="D82" s="181">
        <v>813.39492512000243</v>
      </c>
      <c r="E82" s="182">
        <v>41852</v>
      </c>
      <c r="F82" s="183">
        <v>753.17113874416475</v>
      </c>
      <c r="G82" s="189">
        <f t="shared" si="8"/>
        <v>753.17113874416475</v>
      </c>
      <c r="H82" s="20" t="b">
        <f t="shared" si="9"/>
        <v>1</v>
      </c>
    </row>
    <row r="83" spans="2:8" x14ac:dyDescent="0.25">
      <c r="B83" s="20"/>
      <c r="C83" s="166">
        <v>9</v>
      </c>
      <c r="D83" s="181">
        <v>848.22185452998451</v>
      </c>
      <c r="E83" s="182">
        <v>41883</v>
      </c>
      <c r="F83" s="183">
        <v>760.08223488749707</v>
      </c>
      <c r="G83" s="189">
        <f t="shared" si="8"/>
        <v>760.08223488749707</v>
      </c>
      <c r="H83" s="20" t="b">
        <f t="shared" si="9"/>
        <v>1</v>
      </c>
    </row>
    <row r="84" spans="2:8" x14ac:dyDescent="0.25">
      <c r="B84" s="20"/>
      <c r="C84" s="166">
        <v>10</v>
      </c>
      <c r="D84" s="181">
        <v>844.45617598000058</v>
      </c>
      <c r="E84" s="182">
        <v>41913</v>
      </c>
      <c r="F84" s="183">
        <v>760.75934151083129</v>
      </c>
      <c r="G84" s="189">
        <f t="shared" si="8"/>
        <v>760.75934151083129</v>
      </c>
      <c r="H84" s="20" t="b">
        <f t="shared" si="9"/>
        <v>1</v>
      </c>
    </row>
    <row r="85" spans="2:8" x14ac:dyDescent="0.25">
      <c r="B85" s="20"/>
      <c r="C85" s="166">
        <v>11</v>
      </c>
      <c r="D85" s="181">
        <v>900.27999842999282</v>
      </c>
      <c r="E85" s="182">
        <v>41944</v>
      </c>
      <c r="F85" s="183">
        <v>771.13658636083176</v>
      </c>
      <c r="G85" s="189">
        <f t="shared" si="8"/>
        <v>771.13658636083176</v>
      </c>
      <c r="H85" s="20" t="b">
        <f t="shared" si="9"/>
        <v>1</v>
      </c>
    </row>
    <row r="86" spans="2:8" x14ac:dyDescent="0.25">
      <c r="B86" s="20"/>
      <c r="C86" s="166">
        <v>12</v>
      </c>
      <c r="D86" s="181">
        <v>897.39170045999469</v>
      </c>
      <c r="E86" s="182">
        <v>41974</v>
      </c>
      <c r="F86" s="183">
        <v>784.24344817416431</v>
      </c>
      <c r="G86" s="189">
        <f t="shared" si="8"/>
        <v>784.24344817416431</v>
      </c>
      <c r="H86" s="20" t="b">
        <f t="shared" si="9"/>
        <v>1</v>
      </c>
    </row>
    <row r="87" spans="2:8" x14ac:dyDescent="0.25">
      <c r="B87" s="20">
        <v>2015</v>
      </c>
      <c r="C87" s="166">
        <v>1</v>
      </c>
      <c r="D87" s="181">
        <v>554.24403279000035</v>
      </c>
      <c r="E87" s="182">
        <v>42005</v>
      </c>
      <c r="F87" s="183">
        <v>774.54809349999744</v>
      </c>
      <c r="G87" s="189">
        <f t="shared" si="8"/>
        <v>774.54809349999744</v>
      </c>
      <c r="H87" s="20" t="b">
        <f t="shared" si="9"/>
        <v>1</v>
      </c>
    </row>
    <row r="88" spans="2:8" x14ac:dyDescent="0.25">
      <c r="B88" s="20"/>
      <c r="C88" s="166">
        <v>2</v>
      </c>
      <c r="D88" s="181">
        <v>721.04504147000694</v>
      </c>
      <c r="E88" s="182">
        <v>42036</v>
      </c>
      <c r="F88" s="183">
        <v>776.83367733749765</v>
      </c>
      <c r="G88" s="189">
        <f t="shared" si="8"/>
        <v>776.83367733749765</v>
      </c>
      <c r="H88" s="20" t="b">
        <f t="shared" si="9"/>
        <v>1</v>
      </c>
    </row>
    <row r="89" spans="2:8" x14ac:dyDescent="0.25">
      <c r="B89" s="20"/>
      <c r="C89" s="166">
        <v>3</v>
      </c>
      <c r="D89" s="181">
        <v>734.55807449001361</v>
      </c>
      <c r="E89" s="182">
        <v>42064</v>
      </c>
      <c r="F89" s="183">
        <v>778.76531587083298</v>
      </c>
      <c r="G89" s="189">
        <f t="shared" si="8"/>
        <v>778.76531587083298</v>
      </c>
      <c r="H89" s="20" t="b">
        <f t="shared" si="9"/>
        <v>1</v>
      </c>
    </row>
    <row r="90" spans="2:8" x14ac:dyDescent="0.25">
      <c r="B90" s="20"/>
      <c r="C90" s="166">
        <v>4</v>
      </c>
      <c r="D90" s="181">
        <v>697.05681285000321</v>
      </c>
      <c r="E90" s="182">
        <v>42095</v>
      </c>
      <c r="F90" s="183">
        <v>773.02192237333281</v>
      </c>
      <c r="G90" s="189">
        <f t="shared" si="8"/>
        <v>773.02192237333281</v>
      </c>
      <c r="H90" s="20" t="b">
        <f t="shared" si="9"/>
        <v>1</v>
      </c>
    </row>
    <row r="91" spans="2:8" x14ac:dyDescent="0.25">
      <c r="B91" s="20"/>
      <c r="C91" s="166">
        <v>5</v>
      </c>
      <c r="D91" s="181">
        <v>676.8236948400031</v>
      </c>
      <c r="E91" s="182">
        <v>42125</v>
      </c>
      <c r="F91" s="183">
        <v>765.3881411258335</v>
      </c>
      <c r="G91" s="189">
        <f t="shared" si="8"/>
        <v>765.3881411258335</v>
      </c>
      <c r="H91" s="20" t="b">
        <f t="shared" si="9"/>
        <v>1</v>
      </c>
    </row>
    <row r="92" spans="2:8" x14ac:dyDescent="0.25">
      <c r="B92" s="20"/>
      <c r="C92" s="166">
        <v>6</v>
      </c>
      <c r="D92" s="181">
        <v>612.25338520999492</v>
      </c>
      <c r="E92" s="182">
        <v>42156</v>
      </c>
      <c r="F92" s="183">
        <v>761.61133577083331</v>
      </c>
      <c r="G92" s="189">
        <f t="shared" si="8"/>
        <v>761.61133577083331</v>
      </c>
      <c r="H92" s="20" t="b">
        <f t="shared" si="9"/>
        <v>1</v>
      </c>
    </row>
    <row r="93" spans="2:8" x14ac:dyDescent="0.25">
      <c r="B93" s="20"/>
      <c r="C93" s="166">
        <v>7</v>
      </c>
      <c r="D93" s="181">
        <v>705.82552159000466</v>
      </c>
      <c r="E93" s="182">
        <v>42186</v>
      </c>
      <c r="F93" s="183">
        <v>750.4626014800001</v>
      </c>
      <c r="G93" s="189">
        <f t="shared" si="8"/>
        <v>750.4626014800001</v>
      </c>
      <c r="H93" s="20" t="b">
        <f t="shared" si="9"/>
        <v>1</v>
      </c>
    </row>
    <row r="94" spans="2:8" x14ac:dyDescent="0.25">
      <c r="B94" s="20"/>
      <c r="C94" s="166">
        <v>8</v>
      </c>
      <c r="D94" s="181">
        <v>635.35444445999406</v>
      </c>
      <c r="E94" s="182">
        <v>42217</v>
      </c>
      <c r="F94" s="183">
        <v>735.62589475833283</v>
      </c>
      <c r="G94" s="189">
        <f t="shared" si="8"/>
        <v>735.62589475833283</v>
      </c>
      <c r="H94" s="20" t="b">
        <f t="shared" si="9"/>
        <v>1</v>
      </c>
    </row>
    <row r="95" spans="2:8" x14ac:dyDescent="0.25">
      <c r="B95" s="20"/>
      <c r="C95" s="166">
        <v>9</v>
      </c>
      <c r="D95" s="181">
        <v>612.83593131999021</v>
      </c>
      <c r="E95" s="182">
        <v>42248</v>
      </c>
      <c r="F95" s="183">
        <v>716.01040115749993</v>
      </c>
      <c r="G95" s="189">
        <f t="shared" si="8"/>
        <v>716.01040115749993</v>
      </c>
      <c r="H95" s="20" t="b">
        <f t="shared" si="9"/>
        <v>1</v>
      </c>
    </row>
    <row r="96" spans="2:8" x14ac:dyDescent="0.25">
      <c r="B96" s="20"/>
      <c r="C96" s="166">
        <v>10</v>
      </c>
      <c r="D96" s="181">
        <v>650.46101039999348</v>
      </c>
      <c r="E96" s="182">
        <v>42278</v>
      </c>
      <c r="F96" s="183">
        <v>699.84413735916598</v>
      </c>
      <c r="G96" s="189">
        <f t="shared" si="8"/>
        <v>699.84413735916598</v>
      </c>
      <c r="H96" s="20" t="b">
        <f t="shared" si="9"/>
        <v>1</v>
      </c>
    </row>
    <row r="97" spans="2:8" x14ac:dyDescent="0.25">
      <c r="B97" s="20"/>
      <c r="C97" s="166">
        <v>11</v>
      </c>
      <c r="D97" s="181">
        <v>591.85949314999777</v>
      </c>
      <c r="E97" s="182">
        <v>42309</v>
      </c>
      <c r="F97" s="183">
        <v>674.14242858583293</v>
      </c>
      <c r="G97" s="189">
        <f t="shared" si="8"/>
        <v>674.14242858583293</v>
      </c>
      <c r="H97" s="20" t="b">
        <f t="shared" si="9"/>
        <v>1</v>
      </c>
    </row>
    <row r="98" spans="2:8" x14ac:dyDescent="0.25">
      <c r="B98" s="20"/>
      <c r="C98" s="166">
        <v>12</v>
      </c>
      <c r="D98" s="181">
        <v>543.07125639000174</v>
      </c>
      <c r="E98" s="182">
        <v>42339</v>
      </c>
      <c r="F98" s="183">
        <v>644.61572491333357</v>
      </c>
      <c r="G98" s="189">
        <f t="shared" si="8"/>
        <v>644.61572491333357</v>
      </c>
      <c r="H98" s="20" t="b">
        <f t="shared" si="9"/>
        <v>1</v>
      </c>
    </row>
    <row r="99" spans="2:8" x14ac:dyDescent="0.25">
      <c r="B99" s="20">
        <v>2016</v>
      </c>
      <c r="C99" s="166">
        <v>1</v>
      </c>
      <c r="D99" s="181">
        <v>438.52532300000001</v>
      </c>
      <c r="E99" s="182">
        <v>42370</v>
      </c>
      <c r="F99" s="183">
        <v>634.97249909750019</v>
      </c>
      <c r="G99" s="189">
        <f t="shared" si="8"/>
        <v>634.97249909750019</v>
      </c>
      <c r="H99" s="20" t="b">
        <f t="shared" si="9"/>
        <v>1</v>
      </c>
    </row>
    <row r="100" spans="2:8" x14ac:dyDescent="0.25">
      <c r="B100" s="20"/>
      <c r="C100" s="166">
        <v>2</v>
      </c>
      <c r="D100" s="181">
        <v>460.22035</v>
      </c>
      <c r="E100" s="182">
        <v>42401</v>
      </c>
      <c r="F100" s="183">
        <v>613.23710814166623</v>
      </c>
      <c r="G100" s="189">
        <f t="shared" si="8"/>
        <v>613.23710814166623</v>
      </c>
      <c r="H100" s="20" t="b">
        <f t="shared" si="9"/>
        <v>1</v>
      </c>
    </row>
    <row r="101" spans="2:8" x14ac:dyDescent="0.25">
      <c r="B101" s="20"/>
      <c r="C101" s="166">
        <v>3</v>
      </c>
      <c r="D101" s="181">
        <v>491.54882199999997</v>
      </c>
      <c r="E101" s="182">
        <v>42430</v>
      </c>
      <c r="F101" s="183">
        <v>592.98633710083175</v>
      </c>
      <c r="G101" s="189">
        <f t="shared" si="8"/>
        <v>592.98633710083175</v>
      </c>
      <c r="H101" s="20" t="b">
        <f t="shared" si="9"/>
        <v>1</v>
      </c>
    </row>
    <row r="102" spans="2:8" x14ac:dyDescent="0.25">
      <c r="B102" s="20"/>
      <c r="C102" s="166">
        <v>4</v>
      </c>
      <c r="D102" s="181">
        <v>514.98882600000002</v>
      </c>
      <c r="E102" s="182">
        <v>42461</v>
      </c>
      <c r="F102" s="183">
        <v>577.81400486333155</v>
      </c>
      <c r="G102" s="189">
        <f t="shared" si="8"/>
        <v>577.81400486333155</v>
      </c>
      <c r="H102" s="20" t="b">
        <f t="shared" si="9"/>
        <v>1</v>
      </c>
    </row>
    <row r="103" spans="2:8" x14ac:dyDescent="0.25">
      <c r="B103" s="20"/>
      <c r="C103" s="166">
        <v>5</v>
      </c>
      <c r="D103" s="181">
        <v>509.480951</v>
      </c>
      <c r="E103" s="182">
        <v>42491</v>
      </c>
      <c r="F103" s="183">
        <v>563.86877620999803</v>
      </c>
      <c r="G103" s="189">
        <f t="shared" si="8"/>
        <v>563.86877620999803</v>
      </c>
      <c r="H103" s="20" t="b">
        <f t="shared" si="9"/>
        <v>1</v>
      </c>
    </row>
    <row r="104" spans="2:8" x14ac:dyDescent="0.25">
      <c r="B104" s="20"/>
      <c r="C104" s="166">
        <v>6</v>
      </c>
      <c r="D104" s="181">
        <v>503.87729899999999</v>
      </c>
      <c r="E104" s="182">
        <v>42522</v>
      </c>
      <c r="F104" s="183">
        <v>554.83743569249839</v>
      </c>
      <c r="G104" s="189">
        <f t="shared" si="8"/>
        <v>554.83743569249839</v>
      </c>
      <c r="H104" s="20" t="b">
        <f t="shared" si="9"/>
        <v>1</v>
      </c>
    </row>
    <row r="105" spans="2:8" x14ac:dyDescent="0.25">
      <c r="B105" s="20"/>
      <c r="C105" s="166">
        <v>7</v>
      </c>
      <c r="D105" s="181">
        <v>462.83718499999998</v>
      </c>
      <c r="E105" s="182">
        <v>42552</v>
      </c>
      <c r="F105" s="183">
        <v>534.58840764333138</v>
      </c>
      <c r="G105" s="189">
        <f t="shared" si="8"/>
        <v>534.58840764333138</v>
      </c>
      <c r="H105" s="20" t="b">
        <f t="shared" si="9"/>
        <v>1</v>
      </c>
    </row>
    <row r="106" spans="2:8" x14ac:dyDescent="0.25">
      <c r="B106" s="20"/>
      <c r="C106" s="166">
        <v>8</v>
      </c>
      <c r="D106" s="181">
        <v>554.04270799999995</v>
      </c>
      <c r="E106" s="182">
        <v>42583</v>
      </c>
      <c r="F106" s="183">
        <v>527.81242960499856</v>
      </c>
      <c r="G106" s="189">
        <f t="shared" si="8"/>
        <v>527.81242960499856</v>
      </c>
      <c r="H106" s="20" t="b">
        <f t="shared" si="9"/>
        <v>1</v>
      </c>
    </row>
    <row r="107" spans="2:8" x14ac:dyDescent="0.25">
      <c r="B107" s="20"/>
      <c r="C107" s="166">
        <v>9</v>
      </c>
      <c r="D107" s="181">
        <v>510.76239600000002</v>
      </c>
      <c r="E107" s="182">
        <v>42614</v>
      </c>
      <c r="F107" s="183">
        <v>519.306301661666</v>
      </c>
      <c r="G107" s="189">
        <f t="shared" si="8"/>
        <v>519.306301661666</v>
      </c>
      <c r="H107" s="20" t="b">
        <f t="shared" si="9"/>
        <v>1</v>
      </c>
    </row>
    <row r="108" spans="2:8" x14ac:dyDescent="0.25">
      <c r="B108" s="20"/>
      <c r="C108" s="166">
        <v>10</v>
      </c>
      <c r="D108" s="181">
        <v>538.18664200000001</v>
      </c>
      <c r="E108" s="182">
        <v>42644</v>
      </c>
      <c r="F108" s="183">
        <v>509.95010429500002</v>
      </c>
      <c r="G108" s="189">
        <f t="shared" si="8"/>
        <v>509.95010429500002</v>
      </c>
      <c r="H108" s="20" t="b">
        <f t="shared" si="9"/>
        <v>1</v>
      </c>
    </row>
    <row r="109" spans="2:8" x14ac:dyDescent="0.25">
      <c r="B109" s="20"/>
      <c r="C109" s="166">
        <v>11</v>
      </c>
      <c r="D109" s="181">
        <v>573.12053500000002</v>
      </c>
      <c r="E109" s="182">
        <v>42675</v>
      </c>
      <c r="F109" s="183">
        <v>508.38852444916671</v>
      </c>
      <c r="G109" s="189">
        <f t="shared" si="8"/>
        <v>508.38852444916671</v>
      </c>
      <c r="H109" s="20" t="b">
        <f t="shared" si="9"/>
        <v>1</v>
      </c>
    </row>
    <row r="110" spans="2:8" x14ac:dyDescent="0.25">
      <c r="B110" s="20"/>
      <c r="C110" s="166">
        <v>12</v>
      </c>
      <c r="D110" s="181">
        <v>554.22810700000002</v>
      </c>
      <c r="E110" s="182">
        <v>42705</v>
      </c>
      <c r="F110" s="183">
        <v>509.31826199999995</v>
      </c>
      <c r="G110" s="189">
        <f t="shared" si="8"/>
        <v>509.31826199999995</v>
      </c>
      <c r="H110" s="20" t="b">
        <f t="shared" si="9"/>
        <v>1</v>
      </c>
    </row>
    <row r="111" spans="2:8" x14ac:dyDescent="0.25">
      <c r="B111" s="20">
        <v>2017</v>
      </c>
      <c r="C111" s="166">
        <v>1</v>
      </c>
      <c r="D111" s="184">
        <v>452.982483</v>
      </c>
      <c r="E111" s="182">
        <v>42736</v>
      </c>
      <c r="F111" s="183">
        <v>510.52302533333335</v>
      </c>
      <c r="G111" s="189">
        <f t="shared" si="8"/>
        <v>510.52302533333335</v>
      </c>
      <c r="H111" s="20" t="b">
        <f t="shared" si="9"/>
        <v>1</v>
      </c>
    </row>
    <row r="112" spans="2:8" x14ac:dyDescent="0.25">
      <c r="B112" s="20"/>
      <c r="C112" s="166">
        <v>2</v>
      </c>
      <c r="D112" s="184">
        <v>493.48695199999997</v>
      </c>
      <c r="E112" s="182">
        <v>42767</v>
      </c>
      <c r="F112" s="183">
        <v>513.29524216666675</v>
      </c>
      <c r="G112" s="189">
        <f t="shared" si="8"/>
        <v>513.29524216666675</v>
      </c>
      <c r="H112" s="20" t="b">
        <f t="shared" si="9"/>
        <v>1</v>
      </c>
    </row>
    <row r="113" spans="2:8" x14ac:dyDescent="0.25">
      <c r="B113" s="20"/>
      <c r="C113" s="166">
        <v>3</v>
      </c>
      <c r="D113" s="184">
        <v>552.07858599999997</v>
      </c>
      <c r="E113" s="182">
        <v>42795</v>
      </c>
      <c r="F113" s="183">
        <v>518.33938916666659</v>
      </c>
      <c r="G113" s="189">
        <f t="shared" si="8"/>
        <v>518.33938916666659</v>
      </c>
      <c r="H113" s="20" t="b">
        <f t="shared" si="9"/>
        <v>1</v>
      </c>
    </row>
    <row r="114" spans="2:8" x14ac:dyDescent="0.25">
      <c r="B114" s="20"/>
      <c r="C114" s="166">
        <v>4</v>
      </c>
      <c r="D114" s="184">
        <v>452.918386</v>
      </c>
      <c r="E114" s="182">
        <v>42826</v>
      </c>
      <c r="F114" s="183">
        <v>513.1668525</v>
      </c>
      <c r="G114" s="189">
        <f t="shared" si="8"/>
        <v>513.1668525</v>
      </c>
      <c r="H114" s="20" t="b">
        <f t="shared" si="9"/>
        <v>1</v>
      </c>
    </row>
    <row r="115" spans="2:8" x14ac:dyDescent="0.25">
      <c r="B115" s="20"/>
      <c r="C115" s="166">
        <v>5</v>
      </c>
      <c r="D115" s="184">
        <v>520.38312099999996</v>
      </c>
      <c r="E115" s="182">
        <v>42856</v>
      </c>
      <c r="F115" s="183">
        <v>514.0753666666667</v>
      </c>
      <c r="G115" s="189">
        <f t="shared" si="8"/>
        <v>514.0753666666667</v>
      </c>
      <c r="H115" s="20" t="b">
        <f t="shared" si="9"/>
        <v>1</v>
      </c>
    </row>
    <row r="116" spans="2:8" x14ac:dyDescent="0.25">
      <c r="B116" s="20"/>
      <c r="C116" s="166">
        <v>6</v>
      </c>
      <c r="D116" s="184">
        <v>541.411429</v>
      </c>
      <c r="E116" s="182">
        <v>42887</v>
      </c>
      <c r="F116" s="183">
        <v>517.20321083333329</v>
      </c>
      <c r="G116" s="189">
        <f t="shared" si="8"/>
        <v>517.20321083333329</v>
      </c>
      <c r="H116" s="20" t="b">
        <f t="shared" si="9"/>
        <v>1</v>
      </c>
    </row>
    <row r="117" spans="2:8" x14ac:dyDescent="0.25">
      <c r="B117" s="20"/>
      <c r="C117" s="166">
        <v>7</v>
      </c>
      <c r="D117" s="184">
        <v>543.09333500000002</v>
      </c>
      <c r="E117" s="182">
        <v>42917</v>
      </c>
      <c r="F117" s="183">
        <v>523.89122333333341</v>
      </c>
      <c r="G117" s="189">
        <f t="shared" si="8"/>
        <v>523.89122333333341</v>
      </c>
      <c r="H117" s="20" t="b">
        <f t="shared" si="9"/>
        <v>1</v>
      </c>
    </row>
    <row r="118" spans="2:8" x14ac:dyDescent="0.25">
      <c r="B118" s="20"/>
      <c r="C118" s="166">
        <v>8</v>
      </c>
      <c r="D118" s="184">
        <v>555.73606400000006</v>
      </c>
      <c r="E118" s="182">
        <v>42948</v>
      </c>
      <c r="F118" s="183">
        <v>524.03233633333332</v>
      </c>
      <c r="G118" s="189">
        <f t="shared" si="8"/>
        <v>524.03233633333332</v>
      </c>
      <c r="H118" s="20" t="b">
        <f t="shared" si="9"/>
        <v>1</v>
      </c>
    </row>
    <row r="119" spans="2:8" x14ac:dyDescent="0.25">
      <c r="B119" s="20"/>
      <c r="C119" s="166">
        <v>9</v>
      </c>
      <c r="D119" s="184">
        <v>525.54063399999995</v>
      </c>
      <c r="E119" s="182">
        <v>42979</v>
      </c>
      <c r="F119" s="183">
        <v>525.26385616666664</v>
      </c>
      <c r="G119" s="189">
        <f t="shared" si="8"/>
        <v>525.26385616666664</v>
      </c>
      <c r="H119" s="20" t="b">
        <f t="shared" si="9"/>
        <v>1</v>
      </c>
    </row>
    <row r="120" spans="2:8" x14ac:dyDescent="0.25">
      <c r="B120" s="20"/>
      <c r="C120" s="166">
        <v>10</v>
      </c>
      <c r="D120" s="184">
        <v>551.93198700000005</v>
      </c>
      <c r="E120" s="182">
        <v>43009</v>
      </c>
      <c r="F120" s="183">
        <v>526.40930158333322</v>
      </c>
      <c r="G120" s="189">
        <f t="shared" si="8"/>
        <v>526.40930158333322</v>
      </c>
      <c r="H120" s="20" t="b">
        <f t="shared" si="9"/>
        <v>1</v>
      </c>
    </row>
    <row r="121" spans="2:8" x14ac:dyDescent="0.25">
      <c r="B121" s="20"/>
      <c r="C121" s="166">
        <v>11</v>
      </c>
      <c r="D121" s="184">
        <v>561.55575099999999</v>
      </c>
      <c r="E121" s="182">
        <v>43040</v>
      </c>
      <c r="F121" s="183">
        <v>525.44556958333317</v>
      </c>
      <c r="G121" s="189">
        <f t="shared" si="8"/>
        <v>525.44556958333317</v>
      </c>
      <c r="H121" s="20" t="b">
        <f t="shared" si="9"/>
        <v>1</v>
      </c>
    </row>
    <row r="122" spans="2:8" x14ac:dyDescent="0.25">
      <c r="B122" s="20"/>
      <c r="C122" s="166">
        <v>12</v>
      </c>
      <c r="D122" s="184">
        <v>536.562859</v>
      </c>
      <c r="E122" s="182">
        <v>43070</v>
      </c>
      <c r="F122" s="183">
        <v>523.97346558333334</v>
      </c>
      <c r="G122" s="189">
        <f t="shared" si="8"/>
        <v>523.97346558333334</v>
      </c>
      <c r="H122" s="20" t="b">
        <f t="shared" si="9"/>
        <v>1</v>
      </c>
    </row>
    <row r="123" spans="2:8" x14ac:dyDescent="0.25">
      <c r="B123" s="20">
        <v>2018</v>
      </c>
      <c r="C123" s="166">
        <v>1</v>
      </c>
      <c r="D123" s="184">
        <v>548.52144099999998</v>
      </c>
      <c r="E123" s="182">
        <v>43101</v>
      </c>
      <c r="F123" s="183">
        <v>531.93504541666664</v>
      </c>
      <c r="G123" s="189">
        <f t="shared" si="8"/>
        <v>531.93504541666664</v>
      </c>
      <c r="H123" s="20" t="b">
        <f t="shared" si="9"/>
        <v>1</v>
      </c>
    </row>
    <row r="124" spans="2:8" x14ac:dyDescent="0.25">
      <c r="B124" s="20"/>
      <c r="C124" s="166">
        <v>2</v>
      </c>
      <c r="D124" s="184">
        <v>513.55222900000001</v>
      </c>
      <c r="E124" s="182">
        <v>43132</v>
      </c>
      <c r="F124" s="183">
        <v>533.60715183333321</v>
      </c>
      <c r="G124" s="189">
        <f t="shared" si="8"/>
        <v>533.60715183333321</v>
      </c>
      <c r="H124" s="20" t="b">
        <f t="shared" si="9"/>
        <v>1</v>
      </c>
    </row>
    <row r="125" spans="2:8" x14ac:dyDescent="0.25">
      <c r="B125" s="20"/>
      <c r="C125" s="166">
        <v>3</v>
      </c>
      <c r="D125" s="184">
        <v>547.827853</v>
      </c>
      <c r="E125" s="182">
        <v>43160</v>
      </c>
      <c r="F125" s="183">
        <v>533.25292408333326</v>
      </c>
      <c r="G125" s="189">
        <f t="shared" si="8"/>
        <v>533.25292408333326</v>
      </c>
      <c r="H125" s="20" t="b">
        <f t="shared" si="9"/>
        <v>1</v>
      </c>
    </row>
    <row r="126" spans="2:8" x14ac:dyDescent="0.25">
      <c r="B126" s="20"/>
      <c r="C126" s="166">
        <v>4</v>
      </c>
      <c r="D126" s="184">
        <v>634.13583000000006</v>
      </c>
      <c r="E126" s="182">
        <v>43191</v>
      </c>
      <c r="F126" s="183">
        <v>548.35437775000003</v>
      </c>
      <c r="G126" s="189">
        <f t="shared" si="8"/>
        <v>548.35437775000003</v>
      </c>
      <c r="H126" s="20" t="b">
        <f t="shared" si="9"/>
        <v>1</v>
      </c>
    </row>
    <row r="127" spans="2:8" x14ac:dyDescent="0.25">
      <c r="B127" s="39"/>
      <c r="C127" s="166">
        <v>5</v>
      </c>
      <c r="D127" s="184">
        <v>622.01932399999998</v>
      </c>
      <c r="E127" s="182">
        <v>43221</v>
      </c>
      <c r="F127" s="183">
        <v>556.82406133333336</v>
      </c>
      <c r="G127" s="189">
        <f t="shared" si="8"/>
        <v>556.82406133333336</v>
      </c>
      <c r="H127" s="20" t="b">
        <f t="shared" si="9"/>
        <v>1</v>
      </c>
    </row>
    <row r="128" spans="2:8" x14ac:dyDescent="0.25">
      <c r="B128" s="39"/>
      <c r="C128" s="166">
        <v>6</v>
      </c>
      <c r="D128" s="184">
        <v>588.144857</v>
      </c>
      <c r="E128" s="182">
        <v>43252</v>
      </c>
      <c r="F128" s="183">
        <v>560.71851366666669</v>
      </c>
      <c r="G128" s="189">
        <f t="shared" si="8"/>
        <v>560.71851366666669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626.72231799999997</v>
      </c>
      <c r="E129" s="182">
        <v>43282</v>
      </c>
      <c r="F129" s="183">
        <v>567.68759558333329</v>
      </c>
      <c r="G129" s="189">
        <f t="shared" si="8"/>
        <v>567.68759558333329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696.63518099999999</v>
      </c>
      <c r="E130" s="182">
        <v>43313</v>
      </c>
      <c r="F130" s="183">
        <v>579.42918866666662</v>
      </c>
      <c r="G130" s="189">
        <f t="shared" si="8"/>
        <v>579.42918866666662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616.60602100000006</v>
      </c>
      <c r="E131" s="182">
        <v>43344</v>
      </c>
      <c r="F131" s="183">
        <v>587.01797091666674</v>
      </c>
      <c r="G131" s="189">
        <f t="shared" ref="G131:G134" si="10">+AVERAGE(D120:D131)</f>
        <v>587.01797091666674</v>
      </c>
      <c r="H131" s="20" t="b">
        <f t="shared" ref="H131:H134" si="11">+F131=G131</f>
        <v>1</v>
      </c>
    </row>
    <row r="132" spans="2:8" x14ac:dyDescent="0.25">
      <c r="B132" s="39"/>
      <c r="C132" s="166">
        <v>10</v>
      </c>
      <c r="D132" s="184">
        <v>757.237798</v>
      </c>
      <c r="E132" s="182">
        <v>43374</v>
      </c>
      <c r="F132" s="183">
        <v>604.12678850000009</v>
      </c>
      <c r="G132" s="189">
        <f t="shared" si="10"/>
        <v>604.12678850000009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756.82459800000004</v>
      </c>
      <c r="E133" s="182">
        <v>43405</v>
      </c>
      <c r="F133" s="183">
        <v>620.39919241666678</v>
      </c>
      <c r="G133" s="189">
        <f t="shared" si="10"/>
        <v>620.39919241666678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620.52112899999997</v>
      </c>
      <c r="E134" s="182">
        <v>43435</v>
      </c>
      <c r="F134" s="183">
        <v>627.39571491666663</v>
      </c>
      <c r="G134" s="189">
        <f t="shared" si="10"/>
        <v>627.39571491666663</v>
      </c>
      <c r="H134" s="20" t="b">
        <f t="shared" si="11"/>
        <v>1</v>
      </c>
    </row>
    <row r="135" spans="2:8" x14ac:dyDescent="0.25">
      <c r="B135" s="39"/>
      <c r="C135" s="39"/>
      <c r="D135" s="184"/>
      <c r="E135" s="39"/>
      <c r="F135" s="185"/>
      <c r="G135" s="168"/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ignoredErrors>
    <ignoredError sqref="G66:H134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7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5.1406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4" width="11.42578125" style="38"/>
    <col min="15" max="17" width="16.140625" style="38" customWidth="1"/>
    <col min="18" max="16384" width="11.42578125" style="38"/>
  </cols>
  <sheetData>
    <row r="1" spans="1:17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7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7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7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7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7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7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7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7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179</v>
      </c>
      <c r="K10" s="59"/>
    </row>
    <row r="11" spans="1:17" x14ac:dyDescent="0.25">
      <c r="A11" s="57"/>
      <c r="B11" s="42"/>
      <c r="C11" s="156">
        <v>2014</v>
      </c>
      <c r="D11" s="156">
        <v>2015</v>
      </c>
      <c r="E11" s="156">
        <v>2016</v>
      </c>
      <c r="F11" s="156">
        <v>2017</v>
      </c>
      <c r="G11" s="156">
        <v>2018</v>
      </c>
      <c r="H11" s="197"/>
      <c r="I11" s="197"/>
      <c r="J11" s="197"/>
      <c r="K11" s="59"/>
      <c r="N11" s="43"/>
    </row>
    <row r="12" spans="1:17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7" x14ac:dyDescent="0.25">
      <c r="A13" s="57"/>
      <c r="B13" s="66" t="s">
        <v>107</v>
      </c>
      <c r="C13" s="119">
        <v>737.69864500000006</v>
      </c>
      <c r="D13" s="119">
        <v>986.08818699999995</v>
      </c>
      <c r="E13" s="119">
        <v>586.72821599999997</v>
      </c>
      <c r="F13" s="119">
        <v>479.981787</v>
      </c>
      <c r="G13" s="119">
        <v>562.79941699999995</v>
      </c>
      <c r="H13" s="158">
        <v>17.25432761055994</v>
      </c>
      <c r="I13" s="158">
        <v>117.25432761055994</v>
      </c>
      <c r="J13" s="158">
        <v>-18.193505287293011</v>
      </c>
      <c r="K13" s="59"/>
      <c r="L13" s="39">
        <f>+((G13-F13)/F13)*100</f>
        <v>17.25432761055993</v>
      </c>
      <c r="M13" s="39">
        <f>+G13/F13*100</f>
        <v>117.25432761055994</v>
      </c>
      <c r="N13" s="39">
        <f>+((F13-E13)/E13)*100</f>
        <v>-18.193505287293014</v>
      </c>
      <c r="O13" s="39" t="b">
        <f>+ROUND(H13,4)=ROUND(L13,4)</f>
        <v>1</v>
      </c>
      <c r="P13" s="39" t="b">
        <f t="shared" ref="P13:Q13" si="0">+ROUND(I13,4)=ROUND(M13,4)</f>
        <v>1</v>
      </c>
      <c r="Q13" s="39" t="b">
        <f t="shared" si="0"/>
        <v>1</v>
      </c>
    </row>
    <row r="14" spans="1:17" x14ac:dyDescent="0.25">
      <c r="A14" s="57"/>
      <c r="B14" s="66" t="s">
        <v>7</v>
      </c>
      <c r="C14" s="119">
        <v>797.87241500000005</v>
      </c>
      <c r="D14" s="119">
        <v>970.14073199999996</v>
      </c>
      <c r="E14" s="119">
        <v>502.744258</v>
      </c>
      <c r="F14" s="119">
        <v>494.18200400000001</v>
      </c>
      <c r="G14" s="119">
        <v>544.69058399999994</v>
      </c>
      <c r="H14" s="158">
        <v>10.220643323952361</v>
      </c>
      <c r="I14" s="158">
        <v>110.22064332395236</v>
      </c>
      <c r="J14" s="158">
        <v>-1.7031032903413124</v>
      </c>
      <c r="K14" s="59"/>
      <c r="L14" s="39">
        <f t="shared" ref="L14:L28" si="1">+((G14-F14)/F14)*100</f>
        <v>10.22064332395235</v>
      </c>
      <c r="M14" s="39">
        <f t="shared" ref="M14:M28" si="2">+G14/F14*100</f>
        <v>110.22064332395236</v>
      </c>
      <c r="N14" s="39">
        <f t="shared" ref="N14:N28" si="3">+((F14-E14)/E14)*100</f>
        <v>-1.7031032903413081</v>
      </c>
      <c r="O14" s="39" t="b">
        <f t="shared" ref="O14:O28" si="4">+ROUND(H14,4)=ROUND(L14,4)</f>
        <v>1</v>
      </c>
      <c r="P14" s="39" t="b">
        <f t="shared" ref="P14:P28" si="5">+ROUND(I14,4)=ROUND(M14,4)</f>
        <v>1</v>
      </c>
      <c r="Q14" s="39" t="b">
        <f t="shared" ref="Q14:Q28" si="6">+ROUND(J14,4)=ROUND(N14,4)</f>
        <v>1</v>
      </c>
    </row>
    <row r="15" spans="1:17" x14ac:dyDescent="0.25">
      <c r="A15" s="57"/>
      <c r="B15" s="66" t="s">
        <v>8</v>
      </c>
      <c r="C15" s="119">
        <v>787.74164199999996</v>
      </c>
      <c r="D15" s="119">
        <v>741.49189200000001</v>
      </c>
      <c r="E15" s="119">
        <v>509.01388200000002</v>
      </c>
      <c r="F15" s="119">
        <v>640.82073800000001</v>
      </c>
      <c r="G15" s="119">
        <v>542.90115400000002</v>
      </c>
      <c r="H15" s="158">
        <v>-15.280339444944735</v>
      </c>
      <c r="I15" s="158">
        <v>84.71966055505527</v>
      </c>
      <c r="J15" s="158">
        <v>25.894550357272973</v>
      </c>
      <c r="K15" s="59"/>
      <c r="L15" s="39">
        <f t="shared" si="1"/>
        <v>-15.28033944494474</v>
      </c>
      <c r="M15" s="39">
        <f t="shared" si="2"/>
        <v>84.71966055505527</v>
      </c>
      <c r="N15" s="39">
        <f t="shared" si="3"/>
        <v>25.894550357272962</v>
      </c>
      <c r="O15" s="39" t="b">
        <f t="shared" si="4"/>
        <v>1</v>
      </c>
      <c r="P15" s="39" t="b">
        <f t="shared" si="5"/>
        <v>1</v>
      </c>
      <c r="Q15" s="39" t="b">
        <f t="shared" si="6"/>
        <v>1</v>
      </c>
    </row>
    <row r="16" spans="1:17" x14ac:dyDescent="0.25">
      <c r="A16" s="57"/>
      <c r="B16" s="66" t="s">
        <v>9</v>
      </c>
      <c r="C16" s="119">
        <v>977.96015899999998</v>
      </c>
      <c r="D16" s="119">
        <v>711.62657999999999</v>
      </c>
      <c r="E16" s="119">
        <v>587.59587899999997</v>
      </c>
      <c r="F16" s="119">
        <v>616.10172699999998</v>
      </c>
      <c r="G16" s="119">
        <v>681.66151000000002</v>
      </c>
      <c r="H16" s="158">
        <v>10.641064637041664</v>
      </c>
      <c r="I16" s="158">
        <v>110.64106463704167</v>
      </c>
      <c r="J16" s="158">
        <v>4.8512675154415152</v>
      </c>
      <c r="K16" s="59"/>
      <c r="L16" s="39">
        <f t="shared" si="1"/>
        <v>10.641064637041675</v>
      </c>
      <c r="M16" s="39">
        <f t="shared" si="2"/>
        <v>110.64106463704167</v>
      </c>
      <c r="N16" s="39">
        <f t="shared" si="3"/>
        <v>4.8512675154415126</v>
      </c>
      <c r="O16" s="39" t="b">
        <f t="shared" si="4"/>
        <v>1</v>
      </c>
      <c r="P16" s="39" t="b">
        <f t="shared" si="5"/>
        <v>1</v>
      </c>
      <c r="Q16" s="39" t="b">
        <f t="shared" si="6"/>
        <v>1</v>
      </c>
    </row>
    <row r="17" spans="1:35" x14ac:dyDescent="0.25">
      <c r="A17" s="57"/>
      <c r="B17" s="66" t="s">
        <v>10</v>
      </c>
      <c r="C17" s="119">
        <v>822.42713400000002</v>
      </c>
      <c r="D17" s="119">
        <v>664.58841600000005</v>
      </c>
      <c r="E17" s="119">
        <v>557.15808100000004</v>
      </c>
      <c r="F17" s="119">
        <v>596.985952</v>
      </c>
      <c r="G17" s="119">
        <v>781.19141000000002</v>
      </c>
      <c r="H17" s="158">
        <v>30.855911664735448</v>
      </c>
      <c r="I17" s="158">
        <v>130.85591166473546</v>
      </c>
      <c r="J17" s="158">
        <v>7.1483969017403393</v>
      </c>
      <c r="K17" s="59"/>
      <c r="L17" s="39">
        <f t="shared" si="1"/>
        <v>30.855911664735459</v>
      </c>
      <c r="M17" s="39">
        <f t="shared" si="2"/>
        <v>130.85591166473546</v>
      </c>
      <c r="N17" s="39">
        <f t="shared" si="3"/>
        <v>7.1483969017403437</v>
      </c>
      <c r="O17" s="39" t="b">
        <f t="shared" si="4"/>
        <v>1</v>
      </c>
      <c r="P17" s="39" t="b">
        <f t="shared" si="5"/>
        <v>1</v>
      </c>
      <c r="Q17" s="39" t="b">
        <f t="shared" si="6"/>
        <v>1</v>
      </c>
    </row>
    <row r="18" spans="1:35" x14ac:dyDescent="0.25">
      <c r="A18" s="57"/>
      <c r="B18" s="66" t="s">
        <v>11</v>
      </c>
      <c r="C18" s="119">
        <v>754.74815599999999</v>
      </c>
      <c r="D18" s="119">
        <v>669.03745000000004</v>
      </c>
      <c r="E18" s="119">
        <v>583.10082899999998</v>
      </c>
      <c r="F18" s="119">
        <v>563.69954299999995</v>
      </c>
      <c r="G18" s="119">
        <v>622.76363800000001</v>
      </c>
      <c r="H18" s="158">
        <v>10.477939131485158</v>
      </c>
      <c r="I18" s="158">
        <v>110.47793913148516</v>
      </c>
      <c r="J18" s="158">
        <v>-3.3272609187115387</v>
      </c>
      <c r="K18" s="59"/>
      <c r="L18" s="39">
        <f t="shared" si="1"/>
        <v>10.47793913148517</v>
      </c>
      <c r="M18" s="39">
        <f t="shared" si="2"/>
        <v>110.47793913148516</v>
      </c>
      <c r="N18" s="39">
        <f t="shared" si="3"/>
        <v>-3.3272609187115436</v>
      </c>
      <c r="O18" s="39" t="b">
        <f t="shared" si="4"/>
        <v>1</v>
      </c>
      <c r="P18" s="39" t="b">
        <f t="shared" si="5"/>
        <v>1</v>
      </c>
      <c r="Q18" s="39" t="b">
        <f t="shared" si="6"/>
        <v>1</v>
      </c>
    </row>
    <row r="19" spans="1:35" x14ac:dyDescent="0.25">
      <c r="A19" s="57"/>
      <c r="B19" s="66" t="s">
        <v>12</v>
      </c>
      <c r="C19" s="119">
        <v>1163.44866</v>
      </c>
      <c r="D19" s="119">
        <v>887.79529500000001</v>
      </c>
      <c r="E19" s="119">
        <v>512.98372199999994</v>
      </c>
      <c r="F19" s="119">
        <v>593.71868800000004</v>
      </c>
      <c r="G19" s="119">
        <v>615.44383900000003</v>
      </c>
      <c r="H19" s="158">
        <v>3.6591657697660374</v>
      </c>
      <c r="I19" s="158">
        <v>103.65916576976603</v>
      </c>
      <c r="J19" s="158">
        <v>15.738309528659888</v>
      </c>
      <c r="K19" s="59"/>
      <c r="L19" s="39">
        <f t="shared" si="1"/>
        <v>3.6591657697660311</v>
      </c>
      <c r="M19" s="39">
        <f t="shared" si="2"/>
        <v>103.65916576976603</v>
      </c>
      <c r="N19" s="39">
        <f t="shared" si="3"/>
        <v>15.73830952865988</v>
      </c>
      <c r="O19" s="39" t="b">
        <f t="shared" si="4"/>
        <v>1</v>
      </c>
      <c r="P19" s="39" t="b">
        <f t="shared" si="5"/>
        <v>1</v>
      </c>
      <c r="Q19" s="39" t="b">
        <f t="shared" si="6"/>
        <v>1</v>
      </c>
    </row>
    <row r="20" spans="1:35" x14ac:dyDescent="0.25">
      <c r="A20" s="57"/>
      <c r="B20" s="66" t="s">
        <v>13</v>
      </c>
      <c r="C20" s="119">
        <v>739.54044199999998</v>
      </c>
      <c r="D20" s="119">
        <v>723.30850299999997</v>
      </c>
      <c r="E20" s="119">
        <v>603.32587999999998</v>
      </c>
      <c r="F20" s="119">
        <v>594.22548800000004</v>
      </c>
      <c r="G20" s="119">
        <v>607.51644599999997</v>
      </c>
      <c r="H20" s="158">
        <v>2.2366859497618741</v>
      </c>
      <c r="I20" s="158">
        <v>102.23668594976188</v>
      </c>
      <c r="J20" s="158">
        <v>-1.5083708989907629</v>
      </c>
      <c r="K20" s="59"/>
      <c r="L20" s="39">
        <f t="shared" si="1"/>
        <v>2.2366859497618741</v>
      </c>
      <c r="M20" s="39">
        <f t="shared" si="2"/>
        <v>102.23668594976188</v>
      </c>
      <c r="N20" s="39">
        <f t="shared" si="3"/>
        <v>-1.5083708989907649</v>
      </c>
      <c r="O20" s="39" t="b">
        <f t="shared" si="4"/>
        <v>1</v>
      </c>
      <c r="P20" s="39" t="b">
        <f t="shared" si="5"/>
        <v>1</v>
      </c>
      <c r="Q20" s="39" t="b">
        <f t="shared" si="6"/>
        <v>1</v>
      </c>
    </row>
    <row r="21" spans="1:35" x14ac:dyDescent="0.25">
      <c r="A21" s="57"/>
      <c r="B21" s="66" t="s">
        <v>14</v>
      </c>
      <c r="C21" s="119">
        <v>1034.23676</v>
      </c>
      <c r="D21" s="119">
        <v>698.77636099999995</v>
      </c>
      <c r="E21" s="119">
        <v>583.42207599999995</v>
      </c>
      <c r="F21" s="119">
        <v>618.38461700000005</v>
      </c>
      <c r="G21" s="119">
        <v>624.880854</v>
      </c>
      <c r="H21" s="158">
        <v>1.0505172382061279</v>
      </c>
      <c r="I21" s="158">
        <v>101.05051723820613</v>
      </c>
      <c r="J21" s="158">
        <v>5.9926667910317644</v>
      </c>
      <c r="K21" s="59"/>
      <c r="L21" s="39">
        <f t="shared" si="1"/>
        <v>1.0505172382061292</v>
      </c>
      <c r="M21" s="39">
        <f t="shared" si="2"/>
        <v>101.05051723820613</v>
      </c>
      <c r="N21" s="39">
        <f t="shared" si="3"/>
        <v>5.9926667910317652</v>
      </c>
      <c r="O21" s="39" t="b">
        <f t="shared" si="4"/>
        <v>1</v>
      </c>
      <c r="P21" s="39" t="b">
        <f t="shared" si="5"/>
        <v>1</v>
      </c>
      <c r="Q21" s="39" t="b">
        <f t="shared" si="6"/>
        <v>1</v>
      </c>
    </row>
    <row r="22" spans="1:35" x14ac:dyDescent="0.25">
      <c r="A22" s="57"/>
      <c r="B22" s="66" t="s">
        <v>15</v>
      </c>
      <c r="C22" s="119">
        <v>1009.789359</v>
      </c>
      <c r="D22" s="119">
        <v>857.30211199999997</v>
      </c>
      <c r="E22" s="119">
        <v>553.76557400000002</v>
      </c>
      <c r="F22" s="119">
        <v>635.65676299999996</v>
      </c>
      <c r="G22" s="119">
        <v>926.28859499999999</v>
      </c>
      <c r="H22" s="158">
        <v>45.721503949451424</v>
      </c>
      <c r="I22" s="158">
        <v>145.72150394945143</v>
      </c>
      <c r="J22" s="158">
        <v>14.788060660484458</v>
      </c>
      <c r="K22" s="59"/>
      <c r="L22" s="39">
        <f t="shared" si="1"/>
        <v>45.721503949451417</v>
      </c>
      <c r="M22" s="39">
        <f t="shared" si="2"/>
        <v>145.72150394945143</v>
      </c>
      <c r="N22" s="39">
        <f t="shared" si="3"/>
        <v>14.788060660484456</v>
      </c>
      <c r="O22" s="39" t="b">
        <f t="shared" si="4"/>
        <v>1</v>
      </c>
      <c r="P22" s="39" t="b">
        <f t="shared" si="5"/>
        <v>1</v>
      </c>
      <c r="Q22" s="39" t="b">
        <f t="shared" si="6"/>
        <v>1</v>
      </c>
    </row>
    <row r="23" spans="1:35" x14ac:dyDescent="0.25">
      <c r="A23" s="57"/>
      <c r="B23" s="66" t="s">
        <v>16</v>
      </c>
      <c r="C23" s="119">
        <v>978.53520600000002</v>
      </c>
      <c r="D23" s="119">
        <v>782.74909200000002</v>
      </c>
      <c r="E23" s="119">
        <v>649.01434700000004</v>
      </c>
      <c r="F23" s="119">
        <v>620.714877</v>
      </c>
      <c r="G23" s="119">
        <v>690.54472799999996</v>
      </c>
      <c r="H23" s="158">
        <v>11.249907741457266</v>
      </c>
      <c r="I23" s="158">
        <v>111.24990774145726</v>
      </c>
      <c r="J23" s="158">
        <v>-4.3603766435690305</v>
      </c>
      <c r="K23" s="59"/>
      <c r="L23" s="39">
        <f t="shared" si="1"/>
        <v>11.249907741457269</v>
      </c>
      <c r="M23" s="39">
        <f t="shared" si="2"/>
        <v>111.24990774145726</v>
      </c>
      <c r="N23" s="39">
        <f t="shared" si="3"/>
        <v>-4.360376643569027</v>
      </c>
      <c r="O23" s="39" t="b">
        <f t="shared" si="4"/>
        <v>1</v>
      </c>
      <c r="P23" s="39" t="b">
        <f t="shared" si="5"/>
        <v>1</v>
      </c>
      <c r="Q23" s="39" t="b">
        <f t="shared" si="6"/>
        <v>1</v>
      </c>
    </row>
    <row r="24" spans="1:35" x14ac:dyDescent="0.25">
      <c r="A24" s="57"/>
      <c r="B24" s="66" t="s">
        <v>17</v>
      </c>
      <c r="C24" s="119">
        <v>992.277737</v>
      </c>
      <c r="D24" s="119">
        <v>712.50206200000002</v>
      </c>
      <c r="E24" s="119">
        <v>630.93911900000001</v>
      </c>
      <c r="F24" s="119">
        <v>524.59719199999995</v>
      </c>
      <c r="G24" s="116">
        <v>663.39654599999994</v>
      </c>
      <c r="H24" s="29">
        <v>26.458272388160253</v>
      </c>
      <c r="I24" s="29">
        <v>126.45827238816025</v>
      </c>
      <c r="J24" s="29">
        <v>-16.854546468531783</v>
      </c>
      <c r="K24" s="59"/>
      <c r="L24" s="39">
        <f t="shared" si="1"/>
        <v>26.458272388160246</v>
      </c>
      <c r="M24" s="39">
        <f t="shared" si="2"/>
        <v>126.45827238816025</v>
      </c>
      <c r="N24" s="39">
        <f t="shared" si="3"/>
        <v>-16.854546468531783</v>
      </c>
      <c r="O24" s="39" t="b">
        <f t="shared" si="4"/>
        <v>1</v>
      </c>
      <c r="P24" s="39" t="b">
        <f t="shared" si="5"/>
        <v>1</v>
      </c>
      <c r="Q24" s="39" t="b">
        <f t="shared" si="6"/>
        <v>1</v>
      </c>
    </row>
    <row r="25" spans="1:35" x14ac:dyDescent="0.25">
      <c r="A25" s="57"/>
      <c r="B25" s="67" t="s">
        <v>22</v>
      </c>
      <c r="C25" s="120">
        <v>10796.276315000001</v>
      </c>
      <c r="D25" s="120">
        <v>9405.4066820000007</v>
      </c>
      <c r="E25" s="120">
        <v>6859.7918629999995</v>
      </c>
      <c r="F25" s="120">
        <v>6979.0693759999995</v>
      </c>
      <c r="G25" s="121">
        <v>7864.0787209999989</v>
      </c>
      <c r="H25" s="64"/>
      <c r="I25" s="46"/>
      <c r="J25" s="46"/>
      <c r="K25" s="59"/>
      <c r="L25" s="39"/>
      <c r="N25" s="39"/>
      <c r="O25" s="39"/>
      <c r="P25" s="39"/>
      <c r="Q25" s="39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  <c r="L26" s="39"/>
      <c r="N26" s="39"/>
      <c r="O26" s="39"/>
      <c r="P26" s="39"/>
      <c r="Q26" s="39"/>
    </row>
    <row r="27" spans="1:35" ht="12" customHeight="1" x14ac:dyDescent="0.25">
      <c r="A27" s="57"/>
      <c r="B27" s="66"/>
      <c r="C27" s="99"/>
      <c r="D27" s="99"/>
      <c r="E27" s="99"/>
      <c r="F27" s="99"/>
      <c r="G27" s="100"/>
      <c r="H27" s="45"/>
      <c r="I27" s="45"/>
      <c r="J27" s="45"/>
      <c r="K27" s="59"/>
      <c r="L27" s="39"/>
      <c r="N27" s="39"/>
      <c r="O27" s="39"/>
      <c r="P27" s="39"/>
      <c r="Q27" s="39"/>
    </row>
    <row r="28" spans="1:35" ht="18.75" customHeight="1" x14ac:dyDescent="0.25">
      <c r="A28" s="57"/>
      <c r="B28" s="67" t="s">
        <v>19</v>
      </c>
      <c r="C28" s="120">
        <v>10796.276315000001</v>
      </c>
      <c r="D28" s="120">
        <v>9405.4066820000007</v>
      </c>
      <c r="E28" s="120">
        <v>6859.7918629999995</v>
      </c>
      <c r="F28" s="120">
        <v>6979.0693759999995</v>
      </c>
      <c r="G28" s="116">
        <v>7864.0787209999989</v>
      </c>
      <c r="H28" s="65">
        <v>12.680907687254361</v>
      </c>
      <c r="I28" s="29">
        <v>112.68090768725436</v>
      </c>
      <c r="J28" s="29">
        <v>1.7387920126753942</v>
      </c>
      <c r="K28" s="59"/>
      <c r="L28" s="39">
        <f t="shared" si="1"/>
        <v>12.68090768725437</v>
      </c>
      <c r="M28" s="39">
        <f t="shared" si="2"/>
        <v>112.68090768725436</v>
      </c>
      <c r="N28" s="39">
        <f t="shared" si="3"/>
        <v>1.7387920126753851</v>
      </c>
      <c r="O28" s="39" t="b">
        <f t="shared" si="4"/>
        <v>1</v>
      </c>
      <c r="P28" s="39" t="b">
        <f t="shared" si="5"/>
        <v>1</v>
      </c>
      <c r="Q28" s="39" t="b">
        <f t="shared" si="6"/>
        <v>1</v>
      </c>
    </row>
    <row r="29" spans="1:35" ht="18.75" customHeight="1" x14ac:dyDescent="0.25">
      <c r="A29" s="57"/>
      <c r="B29" s="67" t="s">
        <v>18</v>
      </c>
      <c r="C29" s="68"/>
      <c r="D29" s="68">
        <v>-12.882864354514256</v>
      </c>
      <c r="E29" s="68">
        <v>-27.065441241065958</v>
      </c>
      <c r="F29" s="68">
        <v>1.7387920126753942</v>
      </c>
      <c r="G29" s="29">
        <v>12.680907687254361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2"/>
      <c r="I46" s="112"/>
      <c r="J46" s="112"/>
      <c r="K46" s="112"/>
      <c r="L46" s="112"/>
      <c r="M46" s="20"/>
      <c r="N46" s="112"/>
    </row>
    <row r="47" spans="1:35" x14ac:dyDescent="0.25">
      <c r="B47" s="7"/>
      <c r="C47" s="7"/>
      <c r="D47" s="7"/>
      <c r="E47" s="7"/>
      <c r="F47" s="7"/>
      <c r="G47" s="7"/>
      <c r="H47" s="112"/>
      <c r="I47" s="112"/>
      <c r="J47" s="112"/>
      <c r="K47" s="112"/>
      <c r="L47" s="112"/>
      <c r="M47" s="20"/>
      <c r="N47" s="112"/>
    </row>
    <row r="48" spans="1:35" x14ac:dyDescent="0.25">
      <c r="B48" s="7"/>
      <c r="C48" s="7"/>
      <c r="D48" s="7"/>
      <c r="E48" s="7"/>
      <c r="F48" s="7"/>
      <c r="G48" s="7"/>
      <c r="H48" s="112"/>
      <c r="I48" s="112"/>
      <c r="J48" s="112"/>
      <c r="K48" s="112"/>
      <c r="L48" s="112"/>
      <c r="M48" s="20"/>
      <c r="N48" s="112"/>
    </row>
    <row r="49" spans="2:14" x14ac:dyDescent="0.25">
      <c r="B49" s="7"/>
      <c r="C49" s="7"/>
      <c r="D49" s="7"/>
      <c r="E49" s="7"/>
      <c r="F49" s="7"/>
      <c r="G49" s="7"/>
      <c r="H49" s="112"/>
      <c r="I49" s="112"/>
      <c r="J49" s="112"/>
      <c r="K49" s="112"/>
      <c r="L49" s="112"/>
      <c r="M49" s="20"/>
      <c r="N49" s="112"/>
    </row>
    <row r="50" spans="2:14" x14ac:dyDescent="0.25">
      <c r="B50" s="20" t="s">
        <v>1</v>
      </c>
      <c r="C50" s="166" t="s">
        <v>166</v>
      </c>
      <c r="D50" s="166" t="s">
        <v>175</v>
      </c>
      <c r="E50" s="166" t="s">
        <v>167</v>
      </c>
      <c r="F50" s="166" t="s">
        <v>168</v>
      </c>
      <c r="G50" s="7"/>
      <c r="H50" s="112"/>
      <c r="I50" s="112"/>
      <c r="J50" s="112"/>
      <c r="K50" s="112"/>
      <c r="L50" s="112"/>
      <c r="M50" s="20"/>
      <c r="N50" s="112"/>
    </row>
    <row r="51" spans="2:14" x14ac:dyDescent="0.25">
      <c r="B51" s="20">
        <v>2012</v>
      </c>
      <c r="C51" s="166">
        <v>1</v>
      </c>
      <c r="D51" s="181">
        <v>594.78164248999201</v>
      </c>
      <c r="E51" s="182">
        <v>40909</v>
      </c>
      <c r="F51" s="166"/>
      <c r="G51" s="7"/>
      <c r="H51" s="112"/>
      <c r="I51" s="112"/>
      <c r="J51" s="112"/>
      <c r="K51" s="112"/>
      <c r="L51" s="112"/>
      <c r="M51" s="20"/>
      <c r="N51" s="112"/>
    </row>
    <row r="52" spans="2:14" x14ac:dyDescent="0.25">
      <c r="B52" s="20"/>
      <c r="C52" s="166">
        <v>2</v>
      </c>
      <c r="D52" s="181">
        <v>558.49392370000305</v>
      </c>
      <c r="E52" s="182">
        <v>40940</v>
      </c>
      <c r="F52" s="166"/>
      <c r="G52" s="7"/>
      <c r="H52" s="112"/>
      <c r="I52" s="112"/>
      <c r="J52" s="112"/>
      <c r="K52" s="112"/>
      <c r="L52" s="112"/>
      <c r="M52" s="20"/>
      <c r="N52" s="112"/>
    </row>
    <row r="53" spans="2:14" x14ac:dyDescent="0.25">
      <c r="B53" s="20"/>
      <c r="C53" s="166">
        <v>3</v>
      </c>
      <c r="D53" s="181">
        <v>952.06218896999951</v>
      </c>
      <c r="E53" s="182">
        <v>40969</v>
      </c>
      <c r="F53" s="166"/>
      <c r="G53" s="7"/>
      <c r="H53" s="112"/>
      <c r="I53" s="112"/>
      <c r="J53" s="112"/>
      <c r="K53" s="112"/>
      <c r="L53" s="112"/>
      <c r="M53" s="20"/>
      <c r="N53" s="112"/>
    </row>
    <row r="54" spans="2:14" x14ac:dyDescent="0.25">
      <c r="B54" s="20"/>
      <c r="C54" s="166">
        <v>4</v>
      </c>
      <c r="D54" s="181">
        <v>603.89552355000194</v>
      </c>
      <c r="E54" s="182">
        <v>41000</v>
      </c>
      <c r="F54" s="183"/>
      <c r="G54" s="7"/>
      <c r="H54" s="112"/>
      <c r="I54" s="112"/>
      <c r="J54" s="112"/>
      <c r="K54" s="112"/>
      <c r="L54" s="112"/>
      <c r="M54" s="20"/>
      <c r="N54" s="112"/>
    </row>
    <row r="55" spans="2:14" x14ac:dyDescent="0.25">
      <c r="B55" s="20"/>
      <c r="C55" s="166">
        <v>5</v>
      </c>
      <c r="D55" s="181">
        <v>876.35716092999508</v>
      </c>
      <c r="E55" s="182">
        <v>41030</v>
      </c>
      <c r="F55" s="183"/>
      <c r="G55" s="7"/>
      <c r="H55" s="112"/>
      <c r="I55" s="112"/>
      <c r="J55" s="112"/>
      <c r="K55" s="112"/>
      <c r="L55" s="112"/>
      <c r="M55" s="20"/>
      <c r="N55" s="112"/>
    </row>
    <row r="56" spans="2:14" x14ac:dyDescent="0.25">
      <c r="B56" s="20"/>
      <c r="C56" s="166">
        <v>6</v>
      </c>
      <c r="D56" s="181">
        <v>712.26492296000163</v>
      </c>
      <c r="E56" s="182">
        <v>41061</v>
      </c>
      <c r="F56" s="183"/>
      <c r="G56" s="7"/>
      <c r="H56" s="112"/>
      <c r="I56" s="112"/>
      <c r="J56" s="112"/>
      <c r="K56" s="112"/>
      <c r="L56" s="112"/>
      <c r="M56" s="20"/>
      <c r="N56" s="112"/>
    </row>
    <row r="57" spans="2:14" x14ac:dyDescent="0.25">
      <c r="B57" s="20"/>
      <c r="C57" s="166">
        <v>7</v>
      </c>
      <c r="D57" s="181">
        <v>692.98646396000356</v>
      </c>
      <c r="E57" s="182">
        <v>41091</v>
      </c>
      <c r="F57" s="183"/>
      <c r="G57" s="7"/>
      <c r="H57" s="112"/>
      <c r="I57" s="112"/>
      <c r="J57" s="112"/>
      <c r="K57" s="112"/>
      <c r="L57" s="112"/>
      <c r="M57" s="20"/>
      <c r="N57" s="112"/>
    </row>
    <row r="58" spans="2:14" x14ac:dyDescent="0.25">
      <c r="B58" s="20"/>
      <c r="C58" s="166">
        <v>8</v>
      </c>
      <c r="D58" s="181">
        <v>666.05571631999658</v>
      </c>
      <c r="E58" s="182">
        <v>41122</v>
      </c>
      <c r="F58" s="183"/>
      <c r="G58" s="7"/>
      <c r="H58" s="112"/>
      <c r="I58" s="112"/>
      <c r="J58" s="112"/>
      <c r="K58" s="112"/>
      <c r="L58" s="112"/>
      <c r="M58" s="20"/>
      <c r="N58" s="112"/>
    </row>
    <row r="59" spans="2:14" x14ac:dyDescent="0.25">
      <c r="B59" s="20"/>
      <c r="C59" s="166">
        <v>9</v>
      </c>
      <c r="D59" s="181">
        <v>801.3040429400005</v>
      </c>
      <c r="E59" s="182">
        <v>41153</v>
      </c>
      <c r="F59" s="183"/>
      <c r="G59" s="7"/>
    </row>
    <row r="60" spans="2:14" x14ac:dyDescent="0.25">
      <c r="B60" s="20"/>
      <c r="C60" s="166">
        <v>10</v>
      </c>
      <c r="D60" s="181">
        <v>846.17719709999358</v>
      </c>
      <c r="E60" s="182">
        <v>41183</v>
      </c>
      <c r="F60" s="183"/>
      <c r="G60" s="7"/>
    </row>
    <row r="61" spans="2:14" x14ac:dyDescent="0.25">
      <c r="B61" s="20"/>
      <c r="C61" s="166">
        <v>11</v>
      </c>
      <c r="D61" s="181">
        <v>793.65544923999505</v>
      </c>
      <c r="E61" s="182">
        <v>41214</v>
      </c>
      <c r="F61" s="183"/>
      <c r="G61" s="7"/>
    </row>
    <row r="62" spans="2:14" x14ac:dyDescent="0.25">
      <c r="B62" s="20"/>
      <c r="C62" s="166">
        <v>12</v>
      </c>
      <c r="D62" s="181">
        <v>867.00872846999198</v>
      </c>
      <c r="E62" s="182">
        <v>41244</v>
      </c>
      <c r="F62" s="183"/>
      <c r="G62" s="7"/>
    </row>
    <row r="63" spans="2:14" x14ac:dyDescent="0.25">
      <c r="B63" s="20">
        <v>2013</v>
      </c>
      <c r="C63" s="166">
        <v>1</v>
      </c>
      <c r="D63" s="181">
        <v>551.73534014000018</v>
      </c>
      <c r="E63" s="182">
        <v>41275</v>
      </c>
      <c r="F63" s="183"/>
      <c r="G63" s="7"/>
    </row>
    <row r="64" spans="2:14" x14ac:dyDescent="0.25">
      <c r="B64" s="20"/>
      <c r="C64" s="166">
        <v>2</v>
      </c>
      <c r="D64" s="181">
        <v>552.84475560000351</v>
      </c>
      <c r="E64" s="182">
        <v>41306</v>
      </c>
      <c r="F64" s="183"/>
      <c r="G64" s="7"/>
    </row>
    <row r="65" spans="2:8" x14ac:dyDescent="0.25">
      <c r="B65" s="20"/>
      <c r="C65" s="166">
        <v>3</v>
      </c>
      <c r="D65" s="181">
        <v>631.31349726000565</v>
      </c>
      <c r="E65" s="182">
        <v>41334</v>
      </c>
      <c r="F65" s="183"/>
      <c r="G65" s="7"/>
    </row>
    <row r="66" spans="2:8" x14ac:dyDescent="0.25">
      <c r="B66" s="20"/>
      <c r="C66" s="166">
        <v>4</v>
      </c>
      <c r="D66" s="181">
        <v>605.59790405999615</v>
      </c>
      <c r="E66" s="182">
        <v>41365</v>
      </c>
      <c r="F66" s="183">
        <v>716.44176491499866</v>
      </c>
      <c r="G66" s="189">
        <f t="shared" ref="G66" si="7">+AVERAGE(D55:D66)</f>
        <v>716.44176491499866</v>
      </c>
      <c r="H66" s="20" t="b">
        <f>+F66=G66</f>
        <v>1</v>
      </c>
    </row>
    <row r="67" spans="2:8" x14ac:dyDescent="0.25">
      <c r="B67" s="20"/>
      <c r="C67" s="166">
        <v>5</v>
      </c>
      <c r="D67" s="181">
        <v>766.76686282999844</v>
      </c>
      <c r="E67" s="182">
        <v>41395</v>
      </c>
      <c r="F67" s="183">
        <v>707.30924007333226</v>
      </c>
      <c r="G67" s="189">
        <f t="shared" ref="G67:G130" si="8">+AVERAGE(D56:D67)</f>
        <v>707.30924007333226</v>
      </c>
      <c r="H67" s="20" t="b">
        <f t="shared" ref="H67:H130" si="9">+F67=G67</f>
        <v>1</v>
      </c>
    </row>
    <row r="68" spans="2:8" x14ac:dyDescent="0.25">
      <c r="B68" s="20"/>
      <c r="C68" s="166">
        <v>6</v>
      </c>
      <c r="D68" s="181">
        <v>589.89502395999864</v>
      </c>
      <c r="E68" s="182">
        <v>41426</v>
      </c>
      <c r="F68" s="183">
        <v>697.1117484899986</v>
      </c>
      <c r="G68" s="189">
        <f t="shared" si="8"/>
        <v>697.1117484899986</v>
      </c>
      <c r="H68" s="20" t="b">
        <f t="shared" si="9"/>
        <v>1</v>
      </c>
    </row>
    <row r="69" spans="2:8" x14ac:dyDescent="0.25">
      <c r="B69" s="20"/>
      <c r="C69" s="166">
        <v>7</v>
      </c>
      <c r="D69" s="181">
        <v>647.93146702000286</v>
      </c>
      <c r="E69" s="182">
        <v>41456</v>
      </c>
      <c r="F69" s="183">
        <v>693.35716541166528</v>
      </c>
      <c r="G69" s="189">
        <f t="shared" si="8"/>
        <v>693.35716541166528</v>
      </c>
      <c r="H69" s="20" t="b">
        <f t="shared" si="9"/>
        <v>1</v>
      </c>
    </row>
    <row r="70" spans="2:8" x14ac:dyDescent="0.25">
      <c r="B70" s="20"/>
      <c r="C70" s="166">
        <v>8</v>
      </c>
      <c r="D70" s="181">
        <v>711.90561350999656</v>
      </c>
      <c r="E70" s="182">
        <v>41487</v>
      </c>
      <c r="F70" s="183">
        <v>697.1779901774986</v>
      </c>
      <c r="G70" s="189">
        <f t="shared" si="8"/>
        <v>697.1779901774986</v>
      </c>
      <c r="H70" s="20" t="b">
        <f t="shared" si="9"/>
        <v>1</v>
      </c>
    </row>
    <row r="71" spans="2:8" x14ac:dyDescent="0.25">
      <c r="B71" s="20"/>
      <c r="C71" s="166">
        <v>9</v>
      </c>
      <c r="D71" s="181">
        <v>598.41206802000124</v>
      </c>
      <c r="E71" s="182">
        <v>41518</v>
      </c>
      <c r="F71" s="183">
        <v>680.27032560083205</v>
      </c>
      <c r="G71" s="189">
        <f t="shared" si="8"/>
        <v>680.27032560083205</v>
      </c>
      <c r="H71" s="20" t="b">
        <f t="shared" si="9"/>
        <v>1</v>
      </c>
    </row>
    <row r="72" spans="2:8" x14ac:dyDescent="0.25">
      <c r="B72" s="20"/>
      <c r="C72" s="166">
        <v>10</v>
      </c>
      <c r="D72" s="181">
        <v>830.31638174999671</v>
      </c>
      <c r="E72" s="182">
        <v>41548</v>
      </c>
      <c r="F72" s="183">
        <v>678.94859098833228</v>
      </c>
      <c r="G72" s="189">
        <f t="shared" si="8"/>
        <v>678.94859098833228</v>
      </c>
      <c r="H72" s="20" t="b">
        <f t="shared" si="9"/>
        <v>1</v>
      </c>
    </row>
    <row r="73" spans="2:8" x14ac:dyDescent="0.25">
      <c r="B73" s="20"/>
      <c r="C73" s="166">
        <v>11</v>
      </c>
      <c r="D73" s="181">
        <v>842.69621688000484</v>
      </c>
      <c r="E73" s="182">
        <v>41579</v>
      </c>
      <c r="F73" s="183">
        <v>683.03532162499971</v>
      </c>
      <c r="G73" s="189">
        <f t="shared" si="8"/>
        <v>683.03532162499971</v>
      </c>
      <c r="H73" s="20" t="b">
        <f t="shared" si="9"/>
        <v>1</v>
      </c>
    </row>
    <row r="74" spans="2:8" x14ac:dyDescent="0.25">
      <c r="B74" s="20"/>
      <c r="C74" s="166">
        <v>12</v>
      </c>
      <c r="D74" s="181">
        <v>753.03372171000422</v>
      </c>
      <c r="E74" s="182">
        <v>41609</v>
      </c>
      <c r="F74" s="183">
        <v>673.53740439500075</v>
      </c>
      <c r="G74" s="189">
        <f t="shared" si="8"/>
        <v>673.53740439500075</v>
      </c>
      <c r="H74" s="20" t="b">
        <f t="shared" si="9"/>
        <v>1</v>
      </c>
    </row>
    <row r="75" spans="2:8" x14ac:dyDescent="0.25">
      <c r="B75" s="20">
        <v>2014</v>
      </c>
      <c r="C75" s="166">
        <v>1</v>
      </c>
      <c r="D75" s="181">
        <v>737.69864500000006</v>
      </c>
      <c r="E75" s="182">
        <v>41640</v>
      </c>
      <c r="F75" s="183">
        <v>689.03434646666744</v>
      </c>
      <c r="G75" s="189">
        <f t="shared" si="8"/>
        <v>689.03434646666744</v>
      </c>
      <c r="H75" s="20" t="b">
        <f t="shared" si="9"/>
        <v>1</v>
      </c>
    </row>
    <row r="76" spans="2:8" x14ac:dyDescent="0.25">
      <c r="B76" s="20"/>
      <c r="C76" s="166">
        <v>2</v>
      </c>
      <c r="D76" s="181">
        <v>797.87241500000005</v>
      </c>
      <c r="E76" s="182">
        <v>41671</v>
      </c>
      <c r="F76" s="183">
        <v>709.45331808333378</v>
      </c>
      <c r="G76" s="189">
        <f t="shared" si="8"/>
        <v>709.45331808333378</v>
      </c>
      <c r="H76" s="20" t="b">
        <f t="shared" si="9"/>
        <v>1</v>
      </c>
    </row>
    <row r="77" spans="2:8" x14ac:dyDescent="0.25">
      <c r="B77" s="20"/>
      <c r="C77" s="166">
        <v>3</v>
      </c>
      <c r="D77" s="181">
        <v>787.74164199999996</v>
      </c>
      <c r="E77" s="182">
        <v>41699</v>
      </c>
      <c r="F77" s="183">
        <v>722.48899681166665</v>
      </c>
      <c r="G77" s="189">
        <f t="shared" si="8"/>
        <v>722.48899681166665</v>
      </c>
      <c r="H77" s="20" t="b">
        <f t="shared" si="9"/>
        <v>1</v>
      </c>
    </row>
    <row r="78" spans="2:8" x14ac:dyDescent="0.25">
      <c r="B78" s="20"/>
      <c r="C78" s="166">
        <v>4</v>
      </c>
      <c r="D78" s="181">
        <v>977.96015899999998</v>
      </c>
      <c r="E78" s="182">
        <v>41730</v>
      </c>
      <c r="F78" s="183">
        <v>753.51918472333364</v>
      </c>
      <c r="G78" s="189">
        <f t="shared" si="8"/>
        <v>753.51918472333364</v>
      </c>
      <c r="H78" s="20" t="b">
        <f t="shared" si="9"/>
        <v>1</v>
      </c>
    </row>
    <row r="79" spans="2:8" x14ac:dyDescent="0.25">
      <c r="B79" s="20"/>
      <c r="C79" s="166">
        <v>5</v>
      </c>
      <c r="D79" s="181">
        <v>822.42713400000002</v>
      </c>
      <c r="E79" s="182">
        <v>41760</v>
      </c>
      <c r="F79" s="183">
        <v>758.15754065416706</v>
      </c>
      <c r="G79" s="189">
        <f t="shared" si="8"/>
        <v>758.15754065416706</v>
      </c>
      <c r="H79" s="20" t="b">
        <f t="shared" si="9"/>
        <v>1</v>
      </c>
    </row>
    <row r="80" spans="2:8" x14ac:dyDescent="0.25">
      <c r="B80" s="20"/>
      <c r="C80" s="166">
        <v>6</v>
      </c>
      <c r="D80" s="181">
        <v>754.74815599999999</v>
      </c>
      <c r="E80" s="182">
        <v>41791</v>
      </c>
      <c r="F80" s="183">
        <v>771.89530165750057</v>
      </c>
      <c r="G80" s="189">
        <f t="shared" si="8"/>
        <v>771.89530165750057</v>
      </c>
      <c r="H80" s="20" t="b">
        <f t="shared" si="9"/>
        <v>1</v>
      </c>
    </row>
    <row r="81" spans="2:8" x14ac:dyDescent="0.25">
      <c r="B81" s="20"/>
      <c r="C81" s="166">
        <v>7</v>
      </c>
      <c r="D81" s="181">
        <v>1163.44866</v>
      </c>
      <c r="E81" s="182">
        <v>41821</v>
      </c>
      <c r="F81" s="183">
        <v>814.85506773916688</v>
      </c>
      <c r="G81" s="189">
        <f t="shared" si="8"/>
        <v>814.85506773916688</v>
      </c>
      <c r="H81" s="20" t="b">
        <f t="shared" si="9"/>
        <v>1</v>
      </c>
    </row>
    <row r="82" spans="2:8" x14ac:dyDescent="0.25">
      <c r="B82" s="20"/>
      <c r="C82" s="166">
        <v>8</v>
      </c>
      <c r="D82" s="181">
        <v>739.54044199999998</v>
      </c>
      <c r="E82" s="182">
        <v>41852</v>
      </c>
      <c r="F82" s="183">
        <v>817.15797011333382</v>
      </c>
      <c r="G82" s="189">
        <f t="shared" si="8"/>
        <v>817.15797011333382</v>
      </c>
      <c r="H82" s="20" t="b">
        <f t="shared" si="9"/>
        <v>1</v>
      </c>
    </row>
    <row r="83" spans="2:8" x14ac:dyDescent="0.25">
      <c r="B83" s="20"/>
      <c r="C83" s="166">
        <v>9</v>
      </c>
      <c r="D83" s="181">
        <v>1034.23676</v>
      </c>
      <c r="E83" s="182">
        <v>41883</v>
      </c>
      <c r="F83" s="183">
        <v>853.47669444500036</v>
      </c>
      <c r="G83" s="189">
        <f t="shared" si="8"/>
        <v>853.47669444500036</v>
      </c>
      <c r="H83" s="20" t="b">
        <f t="shared" si="9"/>
        <v>1</v>
      </c>
    </row>
    <row r="84" spans="2:8" x14ac:dyDescent="0.25">
      <c r="B84" s="20"/>
      <c r="C84" s="166">
        <v>10</v>
      </c>
      <c r="D84" s="181">
        <v>1009.789359</v>
      </c>
      <c r="E84" s="182">
        <v>41913</v>
      </c>
      <c r="F84" s="183">
        <v>868.43277588250066</v>
      </c>
      <c r="G84" s="189">
        <f t="shared" si="8"/>
        <v>868.43277588250066</v>
      </c>
      <c r="H84" s="20" t="b">
        <f t="shared" si="9"/>
        <v>1</v>
      </c>
    </row>
    <row r="85" spans="2:8" x14ac:dyDescent="0.25">
      <c r="B85" s="20"/>
      <c r="C85" s="166">
        <v>11</v>
      </c>
      <c r="D85" s="181">
        <v>978.53520600000002</v>
      </c>
      <c r="E85" s="182">
        <v>41944</v>
      </c>
      <c r="F85" s="183">
        <v>879.75269164250039</v>
      </c>
      <c r="G85" s="189">
        <f t="shared" si="8"/>
        <v>879.75269164250039</v>
      </c>
      <c r="H85" s="20" t="b">
        <f t="shared" si="9"/>
        <v>1</v>
      </c>
    </row>
    <row r="86" spans="2:8" x14ac:dyDescent="0.25">
      <c r="B86" s="20"/>
      <c r="C86" s="166">
        <v>12</v>
      </c>
      <c r="D86" s="181">
        <v>992.277737</v>
      </c>
      <c r="E86" s="182">
        <v>41974</v>
      </c>
      <c r="F86" s="183">
        <v>899.68969291666679</v>
      </c>
      <c r="G86" s="189">
        <f t="shared" si="8"/>
        <v>899.68969291666679</v>
      </c>
      <c r="H86" s="20" t="b">
        <f t="shared" si="9"/>
        <v>1</v>
      </c>
    </row>
    <row r="87" spans="2:8" x14ac:dyDescent="0.25">
      <c r="B87" s="20">
        <v>2015</v>
      </c>
      <c r="C87" s="166">
        <v>1</v>
      </c>
      <c r="D87" s="181">
        <v>986.08818699999995</v>
      </c>
      <c r="E87" s="182">
        <v>42005</v>
      </c>
      <c r="F87" s="183">
        <v>920.3888214166667</v>
      </c>
      <c r="G87" s="189">
        <f t="shared" si="8"/>
        <v>920.3888214166667</v>
      </c>
      <c r="H87" s="20" t="b">
        <f t="shared" si="9"/>
        <v>1</v>
      </c>
    </row>
    <row r="88" spans="2:8" x14ac:dyDescent="0.25">
      <c r="B88" s="20"/>
      <c r="C88" s="166">
        <v>2</v>
      </c>
      <c r="D88" s="181">
        <v>970.14073199999996</v>
      </c>
      <c r="E88" s="182">
        <v>42036</v>
      </c>
      <c r="F88" s="183">
        <v>934.74451450000004</v>
      </c>
      <c r="G88" s="189">
        <f t="shared" si="8"/>
        <v>934.74451450000004</v>
      </c>
      <c r="H88" s="20" t="b">
        <f t="shared" si="9"/>
        <v>1</v>
      </c>
    </row>
    <row r="89" spans="2:8" x14ac:dyDescent="0.25">
      <c r="B89" s="20"/>
      <c r="C89" s="166">
        <v>3</v>
      </c>
      <c r="D89" s="181">
        <v>741.49189200000001</v>
      </c>
      <c r="E89" s="182">
        <v>42064</v>
      </c>
      <c r="F89" s="183">
        <v>930.89036866666663</v>
      </c>
      <c r="G89" s="189">
        <f t="shared" si="8"/>
        <v>930.89036866666663</v>
      </c>
      <c r="H89" s="20" t="b">
        <f t="shared" si="9"/>
        <v>1</v>
      </c>
    </row>
    <row r="90" spans="2:8" x14ac:dyDescent="0.25">
      <c r="B90" s="20"/>
      <c r="C90" s="166">
        <v>4</v>
      </c>
      <c r="D90" s="181">
        <v>711.62657999999999</v>
      </c>
      <c r="E90" s="182">
        <v>42095</v>
      </c>
      <c r="F90" s="183">
        <v>908.69590375000007</v>
      </c>
      <c r="G90" s="189">
        <f t="shared" si="8"/>
        <v>908.69590375000007</v>
      </c>
      <c r="H90" s="20" t="b">
        <f t="shared" si="9"/>
        <v>1</v>
      </c>
    </row>
    <row r="91" spans="2:8" x14ac:dyDescent="0.25">
      <c r="B91" s="20"/>
      <c r="C91" s="166">
        <v>5</v>
      </c>
      <c r="D91" s="181">
        <v>664.58841600000005</v>
      </c>
      <c r="E91" s="182">
        <v>42125</v>
      </c>
      <c r="F91" s="183">
        <v>895.54267725000011</v>
      </c>
      <c r="G91" s="189">
        <f t="shared" si="8"/>
        <v>895.54267725000011</v>
      </c>
      <c r="H91" s="20" t="b">
        <f t="shared" si="9"/>
        <v>1</v>
      </c>
    </row>
    <row r="92" spans="2:8" x14ac:dyDescent="0.25">
      <c r="B92" s="20"/>
      <c r="C92" s="166">
        <v>6</v>
      </c>
      <c r="D92" s="181">
        <v>669.03745000000004</v>
      </c>
      <c r="E92" s="182">
        <v>42156</v>
      </c>
      <c r="F92" s="183">
        <v>888.40011841666683</v>
      </c>
      <c r="G92" s="189">
        <f t="shared" si="8"/>
        <v>888.40011841666683</v>
      </c>
      <c r="H92" s="20" t="b">
        <f t="shared" si="9"/>
        <v>1</v>
      </c>
    </row>
    <row r="93" spans="2:8" x14ac:dyDescent="0.25">
      <c r="B93" s="20"/>
      <c r="C93" s="166">
        <v>7</v>
      </c>
      <c r="D93" s="181">
        <v>887.79529500000001</v>
      </c>
      <c r="E93" s="182">
        <v>42186</v>
      </c>
      <c r="F93" s="183">
        <v>865.42900466666663</v>
      </c>
      <c r="G93" s="189">
        <f t="shared" si="8"/>
        <v>865.42900466666663</v>
      </c>
      <c r="H93" s="20" t="b">
        <f t="shared" si="9"/>
        <v>1</v>
      </c>
    </row>
    <row r="94" spans="2:8" x14ac:dyDescent="0.25">
      <c r="B94" s="20"/>
      <c r="C94" s="166">
        <v>8</v>
      </c>
      <c r="D94" s="181">
        <v>723.30850299999997</v>
      </c>
      <c r="E94" s="182">
        <v>42217</v>
      </c>
      <c r="F94" s="183">
        <v>864.07634308333343</v>
      </c>
      <c r="G94" s="189">
        <f t="shared" si="8"/>
        <v>864.07634308333343</v>
      </c>
      <c r="H94" s="20" t="b">
        <f t="shared" si="9"/>
        <v>1</v>
      </c>
    </row>
    <row r="95" spans="2:8" x14ac:dyDescent="0.25">
      <c r="B95" s="20"/>
      <c r="C95" s="166">
        <v>9</v>
      </c>
      <c r="D95" s="181">
        <v>698.77636099999995</v>
      </c>
      <c r="E95" s="182">
        <v>42248</v>
      </c>
      <c r="F95" s="183">
        <v>836.12130983333327</v>
      </c>
      <c r="G95" s="189">
        <f t="shared" si="8"/>
        <v>836.12130983333327</v>
      </c>
      <c r="H95" s="20" t="b">
        <f t="shared" si="9"/>
        <v>1</v>
      </c>
    </row>
    <row r="96" spans="2:8" x14ac:dyDescent="0.25">
      <c r="B96" s="20"/>
      <c r="C96" s="166">
        <v>10</v>
      </c>
      <c r="D96" s="181">
        <v>857.30211199999997</v>
      </c>
      <c r="E96" s="182">
        <v>42278</v>
      </c>
      <c r="F96" s="183">
        <v>823.41403924999997</v>
      </c>
      <c r="G96" s="189">
        <f t="shared" si="8"/>
        <v>823.41403924999997</v>
      </c>
      <c r="H96" s="20" t="b">
        <f t="shared" si="9"/>
        <v>1</v>
      </c>
    </row>
    <row r="97" spans="2:8" x14ac:dyDescent="0.25">
      <c r="B97" s="20"/>
      <c r="C97" s="166">
        <v>11</v>
      </c>
      <c r="D97" s="181">
        <v>782.74909200000002</v>
      </c>
      <c r="E97" s="182">
        <v>42309</v>
      </c>
      <c r="F97" s="183">
        <v>807.09852975000001</v>
      </c>
      <c r="G97" s="189">
        <f t="shared" si="8"/>
        <v>807.09852975000001</v>
      </c>
      <c r="H97" s="20" t="b">
        <f t="shared" si="9"/>
        <v>1</v>
      </c>
    </row>
    <row r="98" spans="2:8" x14ac:dyDescent="0.25">
      <c r="B98" s="20"/>
      <c r="C98" s="166">
        <v>12</v>
      </c>
      <c r="D98" s="181">
        <v>712.50206200000002</v>
      </c>
      <c r="E98" s="182">
        <v>42339</v>
      </c>
      <c r="F98" s="183">
        <v>783.78389016666677</v>
      </c>
      <c r="G98" s="189">
        <f t="shared" si="8"/>
        <v>783.78389016666677</v>
      </c>
      <c r="H98" s="20" t="b">
        <f t="shared" si="9"/>
        <v>1</v>
      </c>
    </row>
    <row r="99" spans="2:8" x14ac:dyDescent="0.25">
      <c r="B99" s="20">
        <v>2016</v>
      </c>
      <c r="C99" s="166">
        <v>1</v>
      </c>
      <c r="D99" s="181">
        <v>586.72821599999997</v>
      </c>
      <c r="E99" s="182">
        <v>42370</v>
      </c>
      <c r="F99" s="183">
        <v>750.50389258333337</v>
      </c>
      <c r="G99" s="189">
        <f t="shared" si="8"/>
        <v>750.50389258333337</v>
      </c>
      <c r="H99" s="20" t="b">
        <f t="shared" si="9"/>
        <v>1</v>
      </c>
    </row>
    <row r="100" spans="2:8" x14ac:dyDescent="0.25">
      <c r="B100" s="20"/>
      <c r="C100" s="166">
        <v>2</v>
      </c>
      <c r="D100" s="181">
        <v>502.744258</v>
      </c>
      <c r="E100" s="182">
        <v>42401</v>
      </c>
      <c r="F100" s="183">
        <v>711.55418641666677</v>
      </c>
      <c r="G100" s="189">
        <f t="shared" si="8"/>
        <v>711.55418641666677</v>
      </c>
      <c r="H100" s="20" t="b">
        <f t="shared" si="9"/>
        <v>1</v>
      </c>
    </row>
    <row r="101" spans="2:8" x14ac:dyDescent="0.25">
      <c r="B101" s="20"/>
      <c r="C101" s="166">
        <v>3</v>
      </c>
      <c r="D101" s="181">
        <v>509.01388200000002</v>
      </c>
      <c r="E101" s="182">
        <v>42430</v>
      </c>
      <c r="F101" s="183">
        <v>692.18101891666674</v>
      </c>
      <c r="G101" s="189">
        <f t="shared" si="8"/>
        <v>692.18101891666674</v>
      </c>
      <c r="H101" s="20" t="b">
        <f t="shared" si="9"/>
        <v>1</v>
      </c>
    </row>
    <row r="102" spans="2:8" x14ac:dyDescent="0.25">
      <c r="B102" s="20"/>
      <c r="C102" s="166">
        <v>4</v>
      </c>
      <c r="D102" s="181">
        <v>587.59587899999997</v>
      </c>
      <c r="E102" s="182">
        <v>42461</v>
      </c>
      <c r="F102" s="183">
        <v>681.84512716666677</v>
      </c>
      <c r="G102" s="189">
        <f t="shared" si="8"/>
        <v>681.84512716666677</v>
      </c>
      <c r="H102" s="20" t="b">
        <f t="shared" si="9"/>
        <v>1</v>
      </c>
    </row>
    <row r="103" spans="2:8" x14ac:dyDescent="0.25">
      <c r="B103" s="20"/>
      <c r="C103" s="166">
        <v>5</v>
      </c>
      <c r="D103" s="181">
        <v>557.15808100000004</v>
      </c>
      <c r="E103" s="182">
        <v>42491</v>
      </c>
      <c r="F103" s="183">
        <v>672.89259924999988</v>
      </c>
      <c r="G103" s="189">
        <f t="shared" si="8"/>
        <v>672.89259924999988</v>
      </c>
      <c r="H103" s="20" t="b">
        <f t="shared" si="9"/>
        <v>1</v>
      </c>
    </row>
    <row r="104" spans="2:8" x14ac:dyDescent="0.25">
      <c r="B104" s="20"/>
      <c r="C104" s="166">
        <v>6</v>
      </c>
      <c r="D104" s="181">
        <v>583.10082899999998</v>
      </c>
      <c r="E104" s="182">
        <v>42522</v>
      </c>
      <c r="F104" s="183">
        <v>665.73121416666675</v>
      </c>
      <c r="G104" s="189">
        <f t="shared" si="8"/>
        <v>665.73121416666675</v>
      </c>
      <c r="H104" s="20" t="b">
        <f t="shared" si="9"/>
        <v>1</v>
      </c>
    </row>
    <row r="105" spans="2:8" x14ac:dyDescent="0.25">
      <c r="B105" s="20"/>
      <c r="C105" s="166">
        <v>7</v>
      </c>
      <c r="D105" s="181">
        <v>512.98372199999994</v>
      </c>
      <c r="E105" s="182">
        <v>42552</v>
      </c>
      <c r="F105" s="183">
        <v>634.49691641666652</v>
      </c>
      <c r="G105" s="189">
        <f t="shared" si="8"/>
        <v>634.49691641666652</v>
      </c>
      <c r="H105" s="20" t="b">
        <f t="shared" si="9"/>
        <v>1</v>
      </c>
    </row>
    <row r="106" spans="2:8" x14ac:dyDescent="0.25">
      <c r="B106" s="20"/>
      <c r="C106" s="166">
        <v>8</v>
      </c>
      <c r="D106" s="181">
        <v>603.32587999999998</v>
      </c>
      <c r="E106" s="182">
        <v>42583</v>
      </c>
      <c r="F106" s="183">
        <v>624.49836450000009</v>
      </c>
      <c r="G106" s="189">
        <f t="shared" si="8"/>
        <v>624.49836450000009</v>
      </c>
      <c r="H106" s="20" t="b">
        <f t="shared" si="9"/>
        <v>1</v>
      </c>
    </row>
    <row r="107" spans="2:8" x14ac:dyDescent="0.25">
      <c r="B107" s="20"/>
      <c r="C107" s="166">
        <v>9</v>
      </c>
      <c r="D107" s="181">
        <v>583.42207599999995</v>
      </c>
      <c r="E107" s="182">
        <v>42614</v>
      </c>
      <c r="F107" s="183">
        <v>614.88550741666666</v>
      </c>
      <c r="G107" s="189">
        <f t="shared" si="8"/>
        <v>614.88550741666666</v>
      </c>
      <c r="H107" s="20" t="b">
        <f t="shared" si="9"/>
        <v>1</v>
      </c>
    </row>
    <row r="108" spans="2:8" x14ac:dyDescent="0.25">
      <c r="B108" s="20"/>
      <c r="C108" s="166">
        <v>10</v>
      </c>
      <c r="D108" s="181">
        <v>553.76557400000002</v>
      </c>
      <c r="E108" s="182">
        <v>42644</v>
      </c>
      <c r="F108" s="183">
        <v>589.59079591666671</v>
      </c>
      <c r="G108" s="189">
        <f t="shared" si="8"/>
        <v>589.59079591666671</v>
      </c>
      <c r="H108" s="20" t="b">
        <f t="shared" si="9"/>
        <v>1</v>
      </c>
    </row>
    <row r="109" spans="2:8" x14ac:dyDescent="0.25">
      <c r="B109" s="20"/>
      <c r="C109" s="166">
        <v>11</v>
      </c>
      <c r="D109" s="181">
        <v>649.01434700000004</v>
      </c>
      <c r="E109" s="182">
        <v>42675</v>
      </c>
      <c r="F109" s="183">
        <v>578.44623383333339</v>
      </c>
      <c r="G109" s="189">
        <f t="shared" si="8"/>
        <v>578.44623383333339</v>
      </c>
      <c r="H109" s="20" t="b">
        <f t="shared" si="9"/>
        <v>1</v>
      </c>
    </row>
    <row r="110" spans="2:8" x14ac:dyDescent="0.25">
      <c r="B110" s="20"/>
      <c r="C110" s="166">
        <v>12</v>
      </c>
      <c r="D110" s="181">
        <v>630.93911900000001</v>
      </c>
      <c r="E110" s="182">
        <v>42705</v>
      </c>
      <c r="F110" s="183">
        <v>571.64932191666662</v>
      </c>
      <c r="G110" s="189">
        <f t="shared" si="8"/>
        <v>571.64932191666662</v>
      </c>
      <c r="H110" s="20" t="b">
        <f t="shared" si="9"/>
        <v>1</v>
      </c>
    </row>
    <row r="111" spans="2:8" x14ac:dyDescent="0.25">
      <c r="B111" s="20">
        <v>2017</v>
      </c>
      <c r="C111" s="166">
        <v>1</v>
      </c>
      <c r="D111" s="184">
        <v>479.981787</v>
      </c>
      <c r="E111" s="182">
        <v>42736</v>
      </c>
      <c r="F111" s="183">
        <v>562.7537861666666</v>
      </c>
      <c r="G111" s="189">
        <f t="shared" si="8"/>
        <v>562.7537861666666</v>
      </c>
      <c r="H111" s="20" t="b">
        <f t="shared" si="9"/>
        <v>1</v>
      </c>
    </row>
    <row r="112" spans="2:8" x14ac:dyDescent="0.25">
      <c r="B112" s="20"/>
      <c r="C112" s="166">
        <v>2</v>
      </c>
      <c r="D112" s="184">
        <v>494.18200400000001</v>
      </c>
      <c r="E112" s="182">
        <v>42767</v>
      </c>
      <c r="F112" s="183">
        <v>562.04026499999998</v>
      </c>
      <c r="G112" s="189">
        <f t="shared" si="8"/>
        <v>562.04026499999998</v>
      </c>
      <c r="H112" s="20" t="b">
        <f t="shared" si="9"/>
        <v>1</v>
      </c>
    </row>
    <row r="113" spans="2:8" x14ac:dyDescent="0.25">
      <c r="B113" s="20"/>
      <c r="C113" s="166">
        <v>3</v>
      </c>
      <c r="D113" s="184">
        <v>640.82073800000001</v>
      </c>
      <c r="E113" s="182">
        <v>42795</v>
      </c>
      <c r="F113" s="183">
        <v>573.02416966666658</v>
      </c>
      <c r="G113" s="189">
        <f t="shared" si="8"/>
        <v>573.02416966666658</v>
      </c>
      <c r="H113" s="20" t="b">
        <f t="shared" si="9"/>
        <v>1</v>
      </c>
    </row>
    <row r="114" spans="2:8" x14ac:dyDescent="0.25">
      <c r="B114" s="20"/>
      <c r="C114" s="166">
        <v>4</v>
      </c>
      <c r="D114" s="184">
        <v>616.10172699999998</v>
      </c>
      <c r="E114" s="182">
        <v>42826</v>
      </c>
      <c r="F114" s="183">
        <v>575.39965700000005</v>
      </c>
      <c r="G114" s="189">
        <f t="shared" si="8"/>
        <v>575.39965700000005</v>
      </c>
      <c r="H114" s="20" t="b">
        <f t="shared" si="9"/>
        <v>1</v>
      </c>
    </row>
    <row r="115" spans="2:8" x14ac:dyDescent="0.25">
      <c r="B115" s="20"/>
      <c r="C115" s="166">
        <v>5</v>
      </c>
      <c r="D115" s="184">
        <v>596.985952</v>
      </c>
      <c r="E115" s="182">
        <v>42856</v>
      </c>
      <c r="F115" s="183">
        <v>578.71864625000001</v>
      </c>
      <c r="G115" s="189">
        <f t="shared" si="8"/>
        <v>578.71864625000001</v>
      </c>
      <c r="H115" s="20" t="b">
        <f t="shared" si="9"/>
        <v>1</v>
      </c>
    </row>
    <row r="116" spans="2:8" x14ac:dyDescent="0.25">
      <c r="B116" s="20"/>
      <c r="C116" s="166">
        <v>6</v>
      </c>
      <c r="D116" s="184">
        <v>563.69954299999995</v>
      </c>
      <c r="E116" s="182">
        <v>42887</v>
      </c>
      <c r="F116" s="183">
        <v>577.10187241666665</v>
      </c>
      <c r="G116" s="189">
        <f t="shared" si="8"/>
        <v>577.10187241666665</v>
      </c>
      <c r="H116" s="20" t="b">
        <f t="shared" si="9"/>
        <v>1</v>
      </c>
    </row>
    <row r="117" spans="2:8" x14ac:dyDescent="0.25">
      <c r="B117" s="20"/>
      <c r="C117" s="166">
        <v>7</v>
      </c>
      <c r="D117" s="184">
        <v>593.71868800000004</v>
      </c>
      <c r="E117" s="182">
        <v>42917</v>
      </c>
      <c r="F117" s="183">
        <v>583.82978624999998</v>
      </c>
      <c r="G117" s="189">
        <f t="shared" si="8"/>
        <v>583.82978624999998</v>
      </c>
      <c r="H117" s="20" t="b">
        <f t="shared" si="9"/>
        <v>1</v>
      </c>
    </row>
    <row r="118" spans="2:8" x14ac:dyDescent="0.25">
      <c r="B118" s="20"/>
      <c r="C118" s="166">
        <v>8</v>
      </c>
      <c r="D118" s="184">
        <v>594.22548800000004</v>
      </c>
      <c r="E118" s="182">
        <v>42948</v>
      </c>
      <c r="F118" s="183">
        <v>583.07142024999996</v>
      </c>
      <c r="G118" s="189">
        <f t="shared" si="8"/>
        <v>583.07142024999996</v>
      </c>
      <c r="H118" s="20" t="b">
        <f t="shared" si="9"/>
        <v>1</v>
      </c>
    </row>
    <row r="119" spans="2:8" x14ac:dyDescent="0.25">
      <c r="B119" s="20"/>
      <c r="C119" s="166">
        <v>9</v>
      </c>
      <c r="D119" s="184">
        <v>618.38461700000005</v>
      </c>
      <c r="E119" s="182">
        <v>42979</v>
      </c>
      <c r="F119" s="183">
        <v>585.98496533333321</v>
      </c>
      <c r="G119" s="189">
        <f t="shared" si="8"/>
        <v>585.98496533333321</v>
      </c>
      <c r="H119" s="20" t="b">
        <f t="shared" si="9"/>
        <v>1</v>
      </c>
    </row>
    <row r="120" spans="2:8" x14ac:dyDescent="0.25">
      <c r="B120" s="20"/>
      <c r="C120" s="166">
        <v>10</v>
      </c>
      <c r="D120" s="184">
        <v>635.65676299999996</v>
      </c>
      <c r="E120" s="182">
        <v>43009</v>
      </c>
      <c r="F120" s="183">
        <v>592.8092310833332</v>
      </c>
      <c r="G120" s="189">
        <f t="shared" si="8"/>
        <v>592.8092310833332</v>
      </c>
      <c r="H120" s="20" t="b">
        <f t="shared" si="9"/>
        <v>1</v>
      </c>
    </row>
    <row r="121" spans="2:8" x14ac:dyDescent="0.25">
      <c r="B121" s="20"/>
      <c r="C121" s="166">
        <v>11</v>
      </c>
      <c r="D121" s="184">
        <v>620.714877</v>
      </c>
      <c r="E121" s="182">
        <v>43040</v>
      </c>
      <c r="F121" s="183">
        <v>590.45094191666669</v>
      </c>
      <c r="G121" s="189">
        <f t="shared" si="8"/>
        <v>590.45094191666669</v>
      </c>
      <c r="H121" s="20" t="b">
        <f t="shared" si="9"/>
        <v>1</v>
      </c>
    </row>
    <row r="122" spans="2:8" x14ac:dyDescent="0.25">
      <c r="B122" s="20"/>
      <c r="C122" s="166">
        <v>12</v>
      </c>
      <c r="D122" s="184">
        <v>524.59719199999995</v>
      </c>
      <c r="E122" s="182">
        <v>43070</v>
      </c>
      <c r="F122" s="183">
        <v>581.58911466666666</v>
      </c>
      <c r="G122" s="189">
        <f t="shared" si="8"/>
        <v>581.58911466666666</v>
      </c>
      <c r="H122" s="20" t="b">
        <f t="shared" si="9"/>
        <v>1</v>
      </c>
    </row>
    <row r="123" spans="2:8" x14ac:dyDescent="0.25">
      <c r="B123" s="20">
        <v>2017</v>
      </c>
      <c r="C123" s="166">
        <v>1</v>
      </c>
      <c r="D123" s="184">
        <v>562.79941699999995</v>
      </c>
      <c r="E123" s="182">
        <v>43101</v>
      </c>
      <c r="F123" s="183">
        <v>588.49058383333329</v>
      </c>
      <c r="G123" s="189">
        <f t="shared" si="8"/>
        <v>588.49058383333329</v>
      </c>
      <c r="H123" s="20" t="b">
        <f t="shared" si="9"/>
        <v>1</v>
      </c>
    </row>
    <row r="124" spans="2:8" x14ac:dyDescent="0.25">
      <c r="B124" s="20"/>
      <c r="C124" s="166">
        <v>2</v>
      </c>
      <c r="D124" s="184">
        <v>544.69058399999994</v>
      </c>
      <c r="E124" s="182">
        <v>43132</v>
      </c>
      <c r="F124" s="183">
        <v>592.69963216666667</v>
      </c>
      <c r="G124" s="189">
        <f t="shared" si="8"/>
        <v>592.69963216666667</v>
      </c>
      <c r="H124" s="20" t="b">
        <f t="shared" si="9"/>
        <v>1</v>
      </c>
    </row>
    <row r="125" spans="2:8" x14ac:dyDescent="0.25">
      <c r="B125" s="20"/>
      <c r="C125" s="166">
        <v>3</v>
      </c>
      <c r="D125" s="184">
        <v>542.90115400000002</v>
      </c>
      <c r="E125" s="182">
        <v>43160</v>
      </c>
      <c r="F125" s="183">
        <v>584.5396668333334</v>
      </c>
      <c r="G125" s="189">
        <f t="shared" si="8"/>
        <v>584.5396668333334</v>
      </c>
      <c r="H125" s="20" t="b">
        <f t="shared" si="9"/>
        <v>1</v>
      </c>
    </row>
    <row r="126" spans="2:8" x14ac:dyDescent="0.25">
      <c r="B126" s="20"/>
      <c r="C126" s="166">
        <v>4</v>
      </c>
      <c r="D126" s="184">
        <v>681.66151000000002</v>
      </c>
      <c r="E126" s="182">
        <v>43191</v>
      </c>
      <c r="F126" s="183">
        <v>590.00298208333345</v>
      </c>
      <c r="G126" s="189">
        <f t="shared" si="8"/>
        <v>590.00298208333345</v>
      </c>
      <c r="H126" s="20" t="b">
        <f t="shared" si="9"/>
        <v>1</v>
      </c>
    </row>
    <row r="127" spans="2:8" x14ac:dyDescent="0.25">
      <c r="B127" s="39"/>
      <c r="C127" s="166">
        <v>5</v>
      </c>
      <c r="D127" s="184">
        <v>781.19141000000002</v>
      </c>
      <c r="E127" s="182">
        <v>43221</v>
      </c>
      <c r="F127" s="183">
        <v>605.35343691666674</v>
      </c>
      <c r="G127" s="189">
        <f t="shared" si="8"/>
        <v>605.35343691666674</v>
      </c>
      <c r="H127" s="20" t="b">
        <f t="shared" si="9"/>
        <v>1</v>
      </c>
    </row>
    <row r="128" spans="2:8" x14ac:dyDescent="0.25">
      <c r="B128" s="39"/>
      <c r="C128" s="166">
        <v>6</v>
      </c>
      <c r="D128" s="184">
        <v>622.76363800000001</v>
      </c>
      <c r="E128" s="182">
        <v>43252</v>
      </c>
      <c r="F128" s="183">
        <v>610.27544483333338</v>
      </c>
      <c r="G128" s="189">
        <f t="shared" si="8"/>
        <v>610.27544483333338</v>
      </c>
      <c r="H128" s="20" t="b">
        <f t="shared" si="9"/>
        <v>1</v>
      </c>
    </row>
    <row r="129" spans="2:8" x14ac:dyDescent="0.25">
      <c r="B129" s="39"/>
      <c r="C129" s="166">
        <v>7</v>
      </c>
      <c r="D129" s="184">
        <v>615.44383900000003</v>
      </c>
      <c r="E129" s="182">
        <v>43282</v>
      </c>
      <c r="F129" s="183">
        <v>612.08587408333335</v>
      </c>
      <c r="G129" s="189">
        <f t="shared" si="8"/>
        <v>612.08587408333335</v>
      </c>
      <c r="H129" s="20" t="b">
        <f t="shared" si="9"/>
        <v>1</v>
      </c>
    </row>
    <row r="130" spans="2:8" x14ac:dyDescent="0.25">
      <c r="B130" s="39"/>
      <c r="C130" s="166">
        <v>8</v>
      </c>
      <c r="D130" s="184">
        <v>607.51644599999997</v>
      </c>
      <c r="E130" s="182">
        <v>43313</v>
      </c>
      <c r="F130" s="183">
        <v>613.19345391666673</v>
      </c>
      <c r="G130" s="189">
        <f t="shared" si="8"/>
        <v>613.19345391666673</v>
      </c>
      <c r="H130" s="20" t="b">
        <f t="shared" si="9"/>
        <v>1</v>
      </c>
    </row>
    <row r="131" spans="2:8" x14ac:dyDescent="0.25">
      <c r="B131" s="39"/>
      <c r="C131" s="166">
        <v>9</v>
      </c>
      <c r="D131" s="184">
        <v>624.880854</v>
      </c>
      <c r="E131" s="182">
        <v>43344</v>
      </c>
      <c r="F131" s="183">
        <v>613.73480700000005</v>
      </c>
      <c r="G131" s="189">
        <f t="shared" ref="G131:G134" si="10">+AVERAGE(D120:D131)</f>
        <v>613.73480700000005</v>
      </c>
      <c r="H131" s="20" t="b">
        <f t="shared" ref="H131:H134" si="11">+F131=G131</f>
        <v>1</v>
      </c>
    </row>
    <row r="132" spans="2:8" x14ac:dyDescent="0.25">
      <c r="B132" s="39"/>
      <c r="C132" s="166">
        <v>10</v>
      </c>
      <c r="D132" s="184">
        <v>926.28859499999999</v>
      </c>
      <c r="E132" s="182">
        <v>43374</v>
      </c>
      <c r="F132" s="183">
        <v>637.95412633333331</v>
      </c>
      <c r="G132" s="189">
        <f t="shared" si="10"/>
        <v>637.95412633333331</v>
      </c>
      <c r="H132" s="20" t="b">
        <f t="shared" si="11"/>
        <v>1</v>
      </c>
    </row>
    <row r="133" spans="2:8" x14ac:dyDescent="0.25">
      <c r="B133" s="39"/>
      <c r="C133" s="39">
        <v>11</v>
      </c>
      <c r="D133" s="184">
        <v>690.54472799999996</v>
      </c>
      <c r="E133" s="182">
        <v>43405</v>
      </c>
      <c r="F133" s="183">
        <v>643.7732805833333</v>
      </c>
      <c r="G133" s="189">
        <f t="shared" si="10"/>
        <v>643.7732805833333</v>
      </c>
      <c r="H133" s="20" t="b">
        <f t="shared" si="11"/>
        <v>1</v>
      </c>
    </row>
    <row r="134" spans="2:8" x14ac:dyDescent="0.25">
      <c r="B134" s="39"/>
      <c r="C134" s="39">
        <v>12</v>
      </c>
      <c r="D134" s="184">
        <v>663.39654599999994</v>
      </c>
      <c r="E134" s="182">
        <v>43435</v>
      </c>
      <c r="F134" s="183">
        <v>655.33989341666654</v>
      </c>
      <c r="G134" s="189">
        <f t="shared" si="10"/>
        <v>655.33989341666654</v>
      </c>
      <c r="H134" s="20" t="b">
        <f t="shared" si="11"/>
        <v>1</v>
      </c>
    </row>
    <row r="135" spans="2:8" x14ac:dyDescent="0.25">
      <c r="B135" s="39"/>
      <c r="C135" s="39"/>
      <c r="D135" s="184"/>
      <c r="E135" s="39"/>
      <c r="F135" s="185"/>
      <c r="G135" s="168"/>
    </row>
    <row r="136" spans="2:8" x14ac:dyDescent="0.25">
      <c r="B136" s="39"/>
      <c r="C136" s="39"/>
      <c r="D136" s="39"/>
      <c r="E136" s="39"/>
      <c r="F136" s="185"/>
      <c r="G136" s="168"/>
    </row>
    <row r="137" spans="2:8" x14ac:dyDescent="0.25">
      <c r="B137" s="39"/>
      <c r="C137" s="39"/>
      <c r="D137" s="39"/>
      <c r="E137" s="39"/>
      <c r="F137" s="185"/>
      <c r="G137" s="168"/>
    </row>
    <row r="138" spans="2:8" x14ac:dyDescent="0.25">
      <c r="B138" s="39"/>
      <c r="C138" s="39"/>
      <c r="D138" s="39"/>
      <c r="E138" s="39"/>
      <c r="F138" s="39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ignoredErrors>
    <ignoredError sqref="G66:H134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104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2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9" x14ac:dyDescent="0.25">
      <c r="A13" s="14"/>
      <c r="B13" s="10" t="s">
        <v>50</v>
      </c>
      <c r="C13" s="152">
        <v>46075.705140001272</v>
      </c>
      <c r="D13" s="116">
        <v>51232.804862880563</v>
      </c>
      <c r="E13" s="113">
        <v>11.192665868507955</v>
      </c>
      <c r="F13" s="113">
        <v>100</v>
      </c>
      <c r="G13" s="152">
        <v>3635.544169690002</v>
      </c>
      <c r="H13" s="116">
        <v>4182.9016513899642</v>
      </c>
      <c r="I13" s="113">
        <v>15.055723604277782</v>
      </c>
      <c r="J13" s="113">
        <v>100</v>
      </c>
      <c r="K13" s="16"/>
      <c r="L13" s="20">
        <f>+((D13-C13)/C13)*100</f>
        <v>11.192665868507962</v>
      </c>
      <c r="M13" s="20">
        <f>+D13/$D$13*100</f>
        <v>100</v>
      </c>
      <c r="N13" s="20">
        <f>+((H13-G13)/G13)*100</f>
        <v>15.055723604277777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22166.010817310893</v>
      </c>
      <c r="D14" s="116">
        <v>25184.469165680679</v>
      </c>
      <c r="E14" s="29">
        <v>13.617508234781116</v>
      </c>
      <c r="F14" s="29">
        <v>49.156920518180435</v>
      </c>
      <c r="G14" s="116">
        <v>1818.2283710599966</v>
      </c>
      <c r="H14" s="116">
        <v>2186.4439636799652</v>
      </c>
      <c r="I14" s="29">
        <v>20.251339077131725</v>
      </c>
      <c r="J14" s="29">
        <v>52.270986647592274</v>
      </c>
      <c r="K14" s="16"/>
      <c r="L14" s="20">
        <f t="shared" ref="L14:L45" si="0">+((D14-C14)/C14)*100</f>
        <v>13.617508234781125</v>
      </c>
      <c r="M14" s="20">
        <f t="shared" ref="M14:M45" si="1">+D14/$D$13*100</f>
        <v>49.156920518180435</v>
      </c>
      <c r="N14" s="20">
        <f t="shared" ref="N14:N45" si="2">+((H14-G14)/G14)*100</f>
        <v>20.251339077131725</v>
      </c>
      <c r="O14" s="20">
        <f t="shared" ref="O14:O45" si="3">+H14/$H$13*100</f>
        <v>52.270986647592274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x14ac:dyDescent="0.25">
      <c r="A15" s="14"/>
      <c r="B15" s="9" t="s">
        <v>254</v>
      </c>
      <c r="C15" s="117">
        <v>6871.5815607402592</v>
      </c>
      <c r="D15" s="22">
        <v>7742.1450647000574</v>
      </c>
      <c r="E15" s="104">
        <v>12.669041271861348</v>
      </c>
      <c r="F15" s="104">
        <v>15.111694714785045</v>
      </c>
      <c r="G15" s="117">
        <v>506.32188301000258</v>
      </c>
      <c r="H15" s="22">
        <v>529.66440012000169</v>
      </c>
      <c r="I15" s="104">
        <v>4.6102129679309156</v>
      </c>
      <c r="J15" s="104">
        <v>12.662607067129967</v>
      </c>
      <c r="K15" s="16"/>
      <c r="L15" s="20">
        <f t="shared" si="0"/>
        <v>12.669041271861358</v>
      </c>
      <c r="M15" s="20">
        <f t="shared" si="1"/>
        <v>15.111694714785045</v>
      </c>
      <c r="N15" s="20">
        <f t="shared" si="2"/>
        <v>4.6102129679309094</v>
      </c>
      <c r="O15" s="20">
        <f t="shared" si="3"/>
        <v>12.662607067129967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256</v>
      </c>
      <c r="C16" s="117">
        <v>3899.7087951601075</v>
      </c>
      <c r="D16" s="22">
        <v>4159.2970503899178</v>
      </c>
      <c r="E16" s="104">
        <v>6.6566061433095403</v>
      </c>
      <c r="F16" s="104">
        <v>8.1184254141889305</v>
      </c>
      <c r="G16" s="117">
        <v>304.24888944000116</v>
      </c>
      <c r="H16" s="22">
        <v>312.86008145000108</v>
      </c>
      <c r="I16" s="104">
        <v>2.8303117312439952</v>
      </c>
      <c r="J16" s="104">
        <v>7.4794988628537018</v>
      </c>
      <c r="K16" s="16"/>
      <c r="L16" s="20">
        <f t="shared" si="0"/>
        <v>6.6566061433095447</v>
      </c>
      <c r="M16" s="20">
        <f t="shared" si="1"/>
        <v>8.1184254141889305</v>
      </c>
      <c r="N16" s="20">
        <f t="shared" si="2"/>
        <v>2.8303117312439903</v>
      </c>
      <c r="O16" s="20">
        <f t="shared" si="3"/>
        <v>7.4794988628537018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255</v>
      </c>
      <c r="C17" s="117">
        <v>3957.3361395299685</v>
      </c>
      <c r="D17" s="22">
        <v>4148.3777134999127</v>
      </c>
      <c r="E17" s="104">
        <v>4.8275296116906397</v>
      </c>
      <c r="F17" s="104">
        <v>8.0971122401020743</v>
      </c>
      <c r="G17" s="117">
        <v>325.63022359000109</v>
      </c>
      <c r="H17" s="22">
        <v>330.50326957999761</v>
      </c>
      <c r="I17" s="104">
        <v>1.4964968350518193</v>
      </c>
      <c r="J17" s="104">
        <v>7.9012919051102362</v>
      </c>
      <c r="K17" s="16"/>
      <c r="L17" s="20">
        <f t="shared" si="0"/>
        <v>4.8275296116906352</v>
      </c>
      <c r="M17" s="20">
        <f t="shared" si="1"/>
        <v>8.0971122401020743</v>
      </c>
      <c r="N17" s="20">
        <f t="shared" si="2"/>
        <v>1.4964968350518142</v>
      </c>
      <c r="O17" s="20">
        <f t="shared" si="3"/>
        <v>7.9012919051102362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258</v>
      </c>
      <c r="C18" s="117">
        <v>2911.636251890036</v>
      </c>
      <c r="D18" s="22">
        <v>2967.6262804999865</v>
      </c>
      <c r="E18" s="104">
        <v>1.9229747044674728</v>
      </c>
      <c r="F18" s="104">
        <v>5.7924337510751931</v>
      </c>
      <c r="G18" s="117">
        <v>195.67685275999983</v>
      </c>
      <c r="H18" s="22">
        <v>226.92730342000064</v>
      </c>
      <c r="I18" s="104">
        <v>15.970438107122398</v>
      </c>
      <c r="J18" s="104">
        <v>5.4251168765728321</v>
      </c>
      <c r="K18" s="16"/>
      <c r="L18" s="20">
        <f t="shared" si="0"/>
        <v>1.9229747044674828</v>
      </c>
      <c r="M18" s="20">
        <f t="shared" si="1"/>
        <v>5.7924337510751931</v>
      </c>
      <c r="N18" s="20">
        <f t="shared" si="2"/>
        <v>15.970438107122403</v>
      </c>
      <c r="O18" s="20">
        <f t="shared" si="3"/>
        <v>5.4251168765728321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257</v>
      </c>
      <c r="C19" s="117">
        <v>2504.7974248900064</v>
      </c>
      <c r="D19" s="22">
        <v>2682.8810280700091</v>
      </c>
      <c r="E19" s="104">
        <v>7.1097008249209281</v>
      </c>
      <c r="F19" s="104">
        <v>5.2366467837364548</v>
      </c>
      <c r="G19" s="117">
        <v>192.78467406999999</v>
      </c>
      <c r="H19" s="22">
        <v>247.29912547999891</v>
      </c>
      <c r="I19" s="104">
        <v>28.277378206010685</v>
      </c>
      <c r="J19" s="104">
        <v>5.9121429593694188</v>
      </c>
      <c r="K19" s="16"/>
      <c r="L19" s="20">
        <f t="shared" si="0"/>
        <v>7.1097008249209175</v>
      </c>
      <c r="M19" s="20">
        <f t="shared" si="1"/>
        <v>5.2366467837364548</v>
      </c>
      <c r="N19" s="20">
        <f t="shared" si="2"/>
        <v>28.277378206010685</v>
      </c>
      <c r="O19" s="20">
        <f t="shared" si="3"/>
        <v>5.9121429593694188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260</v>
      </c>
      <c r="C20" s="117">
        <v>589.53082049</v>
      </c>
      <c r="D20" s="22">
        <v>723.91641009000125</v>
      </c>
      <c r="E20" s="104">
        <v>22.795345880017614</v>
      </c>
      <c r="F20" s="104">
        <v>1.4129939050330946</v>
      </c>
      <c r="G20" s="117">
        <v>50.899005009999939</v>
      </c>
      <c r="H20" s="22">
        <v>60.467599409999998</v>
      </c>
      <c r="I20" s="104">
        <v>18.799177701253988</v>
      </c>
      <c r="J20" s="104">
        <v>1.4455897950626408</v>
      </c>
      <c r="K20" s="16"/>
      <c r="L20" s="20">
        <f t="shared" si="0"/>
        <v>22.795345880017614</v>
      </c>
      <c r="M20" s="20">
        <f t="shared" si="1"/>
        <v>1.4129939050330946</v>
      </c>
      <c r="N20" s="20">
        <f t="shared" si="2"/>
        <v>18.799177701253988</v>
      </c>
      <c r="O20" s="20">
        <f t="shared" si="3"/>
        <v>1.4455897950626408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262</v>
      </c>
      <c r="C21" s="117">
        <v>638.80741152999917</v>
      </c>
      <c r="D21" s="22">
        <v>714.07042855999441</v>
      </c>
      <c r="E21" s="104">
        <v>11.781800848198332</v>
      </c>
      <c r="F21" s="104">
        <v>1.3937757857902411</v>
      </c>
      <c r="G21" s="117">
        <v>46.772451240000059</v>
      </c>
      <c r="H21" s="22">
        <v>59.391912580000024</v>
      </c>
      <c r="I21" s="104">
        <v>26.980543044978855</v>
      </c>
      <c r="J21" s="104">
        <v>1.4198735119737824</v>
      </c>
      <c r="K21" s="16"/>
      <c r="L21" s="20">
        <f t="shared" si="0"/>
        <v>11.78180084819833</v>
      </c>
      <c r="M21" s="20">
        <f t="shared" si="1"/>
        <v>1.3937757857902411</v>
      </c>
      <c r="N21" s="20">
        <f t="shared" si="2"/>
        <v>26.980543044978862</v>
      </c>
      <c r="O21" s="20">
        <f t="shared" si="3"/>
        <v>1.4198735119737824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259</v>
      </c>
      <c r="C22" s="117">
        <v>492.84569183999741</v>
      </c>
      <c r="D22" s="22">
        <v>546.83415030999947</v>
      </c>
      <c r="E22" s="104">
        <v>10.954434494180276</v>
      </c>
      <c r="F22" s="104">
        <v>1.0673515763455581</v>
      </c>
      <c r="G22" s="117">
        <v>44.316937960000082</v>
      </c>
      <c r="H22" s="22">
        <v>45.129261030000073</v>
      </c>
      <c r="I22" s="104">
        <v>1.8329855522355443</v>
      </c>
      <c r="J22" s="104">
        <v>1.0788984487599362</v>
      </c>
      <c r="K22" s="16"/>
      <c r="L22" s="20">
        <f t="shared" si="0"/>
        <v>10.954434494180267</v>
      </c>
      <c r="M22" s="20">
        <f t="shared" si="1"/>
        <v>1.0673515763455581</v>
      </c>
      <c r="N22" s="20">
        <f t="shared" si="2"/>
        <v>1.8329855522355436</v>
      </c>
      <c r="O22" s="20">
        <f t="shared" si="3"/>
        <v>1.0788984487599362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264</v>
      </c>
      <c r="C23" s="117">
        <v>188.01010854000043</v>
      </c>
      <c r="D23" s="22">
        <v>408.61092673999894</v>
      </c>
      <c r="E23" s="104">
        <v>117.33455180313572</v>
      </c>
      <c r="F23" s="104">
        <v>0.79755720545381992</v>
      </c>
      <c r="G23" s="117">
        <v>17.722228069999986</v>
      </c>
      <c r="H23" s="22">
        <v>33.554667200000026</v>
      </c>
      <c r="I23" s="104">
        <v>89.336617650243639</v>
      </c>
      <c r="J23" s="104">
        <v>0.80218637674280302</v>
      </c>
      <c r="K23" s="16"/>
      <c r="L23" s="20">
        <f t="shared" si="0"/>
        <v>117.33455180313572</v>
      </c>
      <c r="M23" s="20">
        <f t="shared" si="1"/>
        <v>0.79755720545381992</v>
      </c>
      <c r="N23" s="20">
        <f t="shared" si="2"/>
        <v>89.336617650243639</v>
      </c>
      <c r="O23" s="20">
        <f t="shared" si="3"/>
        <v>0.80218637674280302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263</v>
      </c>
      <c r="C24" s="117">
        <v>342.75984235000118</v>
      </c>
      <c r="D24" s="22">
        <v>379.56225921000026</v>
      </c>
      <c r="E24" s="104">
        <v>10.737085362065013</v>
      </c>
      <c r="F24" s="104">
        <v>0.74085785509081614</v>
      </c>
      <c r="G24" s="117">
        <v>22.919053270000013</v>
      </c>
      <c r="H24" s="22">
        <v>31.006886189999989</v>
      </c>
      <c r="I24" s="104">
        <v>35.288686773927871</v>
      </c>
      <c r="J24" s="104">
        <v>0.74127695973192453</v>
      </c>
      <c r="K24" s="16"/>
      <c r="L24" s="20">
        <f t="shared" si="0"/>
        <v>10.73708536206501</v>
      </c>
      <c r="M24" s="20">
        <f t="shared" si="1"/>
        <v>0.74085785509081614</v>
      </c>
      <c r="N24" s="20">
        <f t="shared" si="2"/>
        <v>35.288686773927857</v>
      </c>
      <c r="O24" s="20">
        <f t="shared" si="3"/>
        <v>0.74127695973192453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261</v>
      </c>
      <c r="C25" s="117">
        <v>389.42868877999814</v>
      </c>
      <c r="D25" s="22">
        <v>346.37395696000084</v>
      </c>
      <c r="E25" s="104">
        <v>-11.055870576684812</v>
      </c>
      <c r="F25" s="104">
        <v>0.67607845771285768</v>
      </c>
      <c r="G25" s="117">
        <v>20.251886110000004</v>
      </c>
      <c r="H25" s="22">
        <v>23.771747420000029</v>
      </c>
      <c r="I25" s="104">
        <v>17.38041232743246</v>
      </c>
      <c r="J25" s="104">
        <v>0.56830758648367352</v>
      </c>
      <c r="K25" s="16"/>
      <c r="L25" s="20">
        <f t="shared" si="0"/>
        <v>-11.055870576684816</v>
      </c>
      <c r="M25" s="20">
        <f t="shared" si="1"/>
        <v>0.67607845771285768</v>
      </c>
      <c r="N25" s="20">
        <f t="shared" si="2"/>
        <v>17.380412327432467</v>
      </c>
      <c r="O25" s="20">
        <f t="shared" si="3"/>
        <v>0.56830758648367352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266</v>
      </c>
      <c r="C26" s="117">
        <v>323.47885887000035</v>
      </c>
      <c r="D26" s="22">
        <v>322.22187824000127</v>
      </c>
      <c r="E26" s="104">
        <v>-0.38858200328455439</v>
      </c>
      <c r="F26" s="104">
        <v>0.62893663367132768</v>
      </c>
      <c r="G26" s="117">
        <v>22.809495750000018</v>
      </c>
      <c r="H26" s="22">
        <v>26.977840570000001</v>
      </c>
      <c r="I26" s="104">
        <v>18.274603111294031</v>
      </c>
      <c r="J26" s="104">
        <v>0.64495517270972313</v>
      </c>
      <c r="K26" s="16"/>
      <c r="L26" s="20">
        <f t="shared" si="0"/>
        <v>-0.38858200328455855</v>
      </c>
      <c r="M26" s="20">
        <f t="shared" si="1"/>
        <v>0.62893663367132768</v>
      </c>
      <c r="N26" s="20">
        <f t="shared" si="2"/>
        <v>18.274603111294034</v>
      </c>
      <c r="O26" s="20">
        <f t="shared" si="3"/>
        <v>0.64495517270972313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275</v>
      </c>
      <c r="C27" s="117">
        <v>207.74794520999882</v>
      </c>
      <c r="D27" s="22">
        <v>237.86056419999602</v>
      </c>
      <c r="E27" s="104">
        <v>14.494785476486104</v>
      </c>
      <c r="F27" s="104">
        <v>0.46427394486131657</v>
      </c>
      <c r="G27" s="117">
        <v>20.443581479999995</v>
      </c>
      <c r="H27" s="22">
        <v>18.950473220000056</v>
      </c>
      <c r="I27" s="104">
        <v>-7.3035552085658262</v>
      </c>
      <c r="J27" s="104">
        <v>0.45304611007774659</v>
      </c>
      <c r="K27" s="16"/>
      <c r="L27" s="20">
        <f t="shared" si="0"/>
        <v>14.494785476486097</v>
      </c>
      <c r="M27" s="20">
        <f t="shared" si="1"/>
        <v>0.46427394486131657</v>
      </c>
      <c r="N27" s="20">
        <f t="shared" si="2"/>
        <v>-7.3035552085658306</v>
      </c>
      <c r="O27" s="20">
        <f t="shared" si="3"/>
        <v>0.45304611007774659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265</v>
      </c>
      <c r="C28" s="117">
        <v>135.81847683999987</v>
      </c>
      <c r="D28" s="22">
        <v>147.85329557999981</v>
      </c>
      <c r="E28" s="104">
        <v>8.8609584056648529</v>
      </c>
      <c r="F28" s="104">
        <v>0.288591061870835</v>
      </c>
      <c r="G28" s="117">
        <v>13.898613179999996</v>
      </c>
      <c r="H28" s="22">
        <v>8.0746777600000019</v>
      </c>
      <c r="I28" s="104">
        <v>-41.902996684450464</v>
      </c>
      <c r="J28" s="104">
        <v>0.19304010548076869</v>
      </c>
      <c r="K28" s="16"/>
      <c r="L28" s="20">
        <f t="shared" si="0"/>
        <v>8.8609584056648476</v>
      </c>
      <c r="M28" s="20">
        <f t="shared" si="1"/>
        <v>0.288591061870835</v>
      </c>
      <c r="N28" s="20">
        <f t="shared" si="2"/>
        <v>-41.902996684450471</v>
      </c>
      <c r="O28" s="20">
        <f t="shared" si="3"/>
        <v>0.19304010548076869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269</v>
      </c>
      <c r="C29" s="117">
        <v>95.69743935999999</v>
      </c>
      <c r="D29" s="22">
        <v>103.21521542000023</v>
      </c>
      <c r="E29" s="104">
        <v>7.8557755675357832</v>
      </c>
      <c r="F29" s="104">
        <v>0.20146313616099168</v>
      </c>
      <c r="G29" s="117">
        <v>7.6693131499999909</v>
      </c>
      <c r="H29" s="22">
        <v>11.438924210000014</v>
      </c>
      <c r="I29" s="104">
        <v>49.151873007037494</v>
      </c>
      <c r="J29" s="104">
        <v>0.27346863883827865</v>
      </c>
      <c r="K29" s="16"/>
      <c r="L29" s="20">
        <f t="shared" si="0"/>
        <v>7.8557755675357761</v>
      </c>
      <c r="M29" s="20">
        <f t="shared" si="1"/>
        <v>0.20146313616099168</v>
      </c>
      <c r="N29" s="20">
        <f t="shared" si="2"/>
        <v>49.151873007037501</v>
      </c>
      <c r="O29" s="20">
        <f t="shared" si="3"/>
        <v>0.27346863883827865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273</v>
      </c>
      <c r="C30" s="117">
        <v>85.851396580000099</v>
      </c>
      <c r="D30" s="22">
        <v>92.504636560000108</v>
      </c>
      <c r="E30" s="104">
        <v>7.749716655803307</v>
      </c>
      <c r="F30" s="104">
        <v>0.18055743152766951</v>
      </c>
      <c r="G30" s="117">
        <v>9.6645695600000039</v>
      </c>
      <c r="H30" s="22">
        <v>8.5097407099999991</v>
      </c>
      <c r="I30" s="104">
        <v>-11.94909760678472</v>
      </c>
      <c r="J30" s="104">
        <v>0.20344108992312168</v>
      </c>
      <c r="K30" s="16"/>
      <c r="L30" s="20">
        <f t="shared" si="0"/>
        <v>7.7497166558032955</v>
      </c>
      <c r="M30" s="20">
        <f t="shared" si="1"/>
        <v>0.18055743152766951</v>
      </c>
      <c r="N30" s="20">
        <f t="shared" si="2"/>
        <v>-11.949097606784717</v>
      </c>
      <c r="O30" s="20">
        <f t="shared" si="3"/>
        <v>0.20344108992312168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268</v>
      </c>
      <c r="C31" s="117">
        <v>56.033572050000053</v>
      </c>
      <c r="D31" s="22">
        <v>85.490347040000159</v>
      </c>
      <c r="E31" s="104">
        <v>52.569868227774499</v>
      </c>
      <c r="F31" s="104">
        <v>0.16686641941390182</v>
      </c>
      <c r="G31" s="117">
        <v>1.3978425299999993</v>
      </c>
      <c r="H31" s="22">
        <v>3.06917464</v>
      </c>
      <c r="I31" s="104">
        <v>119.56512082945436</v>
      </c>
      <c r="J31" s="104">
        <v>7.3374296022000032E-2</v>
      </c>
      <c r="K31" s="16"/>
      <c r="L31" s="20">
        <f t="shared" si="0"/>
        <v>52.569868227774499</v>
      </c>
      <c r="M31" s="20">
        <f t="shared" si="1"/>
        <v>0.16686641941390182</v>
      </c>
      <c r="N31" s="20">
        <f t="shared" si="2"/>
        <v>119.56512082945434</v>
      </c>
      <c r="O31" s="20">
        <f t="shared" si="3"/>
        <v>7.3374296022000032E-2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271</v>
      </c>
      <c r="C32" s="117">
        <v>57.627966310000033</v>
      </c>
      <c r="D32" s="22">
        <v>70.714894590000156</v>
      </c>
      <c r="E32" s="104">
        <v>22.709335619447636</v>
      </c>
      <c r="F32" s="104">
        <v>0.13802659210102089</v>
      </c>
      <c r="G32" s="117">
        <v>4.4733458699999993</v>
      </c>
      <c r="H32" s="22">
        <v>1.9634668400000004</v>
      </c>
      <c r="I32" s="104">
        <v>-56.107421669140891</v>
      </c>
      <c r="J32" s="104">
        <v>4.6940306123323429E-2</v>
      </c>
      <c r="K32" s="16"/>
      <c r="L32" s="20">
        <f t="shared" si="0"/>
        <v>22.709335619447639</v>
      </c>
      <c r="M32" s="20">
        <f t="shared" si="1"/>
        <v>0.13802659210102089</v>
      </c>
      <c r="N32" s="20">
        <f t="shared" si="2"/>
        <v>-56.107421669140891</v>
      </c>
      <c r="O32" s="20">
        <f t="shared" si="3"/>
        <v>4.6940306123323429E-2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274</v>
      </c>
      <c r="C33" s="117">
        <v>62.014944800000009</v>
      </c>
      <c r="D33" s="22">
        <v>56.049822920000089</v>
      </c>
      <c r="E33" s="104">
        <v>-9.6188457463561523</v>
      </c>
      <c r="F33" s="104">
        <v>0.10940221420633087</v>
      </c>
      <c r="G33" s="117">
        <v>1.8589750399999994</v>
      </c>
      <c r="H33" s="22">
        <v>3.2326666000000022</v>
      </c>
      <c r="I33" s="104">
        <v>73.895105122014073</v>
      </c>
      <c r="J33" s="104">
        <v>7.7282873694288212E-2</v>
      </c>
      <c r="K33" s="16"/>
      <c r="L33" s="20">
        <f t="shared" si="0"/>
        <v>-9.6188457463561576</v>
      </c>
      <c r="M33" s="20">
        <f t="shared" si="1"/>
        <v>0.10940221420633087</v>
      </c>
      <c r="N33" s="20">
        <f t="shared" si="2"/>
        <v>73.895105122014087</v>
      </c>
      <c r="O33" s="20">
        <f t="shared" si="3"/>
        <v>7.7282873694288212E-2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267</v>
      </c>
      <c r="C34" s="117">
        <v>54.558311649999993</v>
      </c>
      <c r="D34" s="22">
        <v>54.464654969999998</v>
      </c>
      <c r="E34" s="104">
        <v>-0.17166344992641802</v>
      </c>
      <c r="F34" s="104">
        <v>0.10630816547282382</v>
      </c>
      <c r="G34" s="117">
        <v>3.4408114000000003</v>
      </c>
      <c r="H34" s="22">
        <v>5.1341791800000012</v>
      </c>
      <c r="I34" s="104">
        <v>49.214199301943751</v>
      </c>
      <c r="J34" s="104">
        <v>0.12274204865165622</v>
      </c>
      <c r="K34" s="16"/>
      <c r="L34" s="20">
        <f t="shared" si="0"/>
        <v>-0.17166344992641497</v>
      </c>
      <c r="M34" s="20">
        <f t="shared" si="1"/>
        <v>0.10630816547282382</v>
      </c>
      <c r="N34" s="20">
        <f t="shared" si="2"/>
        <v>49.214199301943744</v>
      </c>
      <c r="O34" s="20">
        <f t="shared" si="3"/>
        <v>0.12274204865165622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276</v>
      </c>
      <c r="C35" s="117">
        <v>12.13934946999999</v>
      </c>
      <c r="D35" s="22">
        <v>21.514868399999983</v>
      </c>
      <c r="E35" s="104">
        <v>77.232465818450493</v>
      </c>
      <c r="F35" s="104">
        <v>4.1994320743481368E-2</v>
      </c>
      <c r="G35" s="117">
        <v>1.7118215999999995</v>
      </c>
      <c r="H35" s="22">
        <v>4.1012595199999993</v>
      </c>
      <c r="I35" s="104">
        <v>139.5845174520523</v>
      </c>
      <c r="J35" s="104">
        <v>9.8048193856940538E-2</v>
      </c>
      <c r="K35" s="16"/>
      <c r="L35" s="20">
        <f t="shared" si="0"/>
        <v>77.232465818450493</v>
      </c>
      <c r="M35" s="20">
        <f t="shared" si="1"/>
        <v>4.1994320743481368E-2</v>
      </c>
      <c r="N35" s="20">
        <f t="shared" si="2"/>
        <v>139.58451745205227</v>
      </c>
      <c r="O35" s="20">
        <f t="shared" si="3"/>
        <v>9.8048193856940538E-2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270</v>
      </c>
      <c r="C36" s="117">
        <v>4.0088891600000016</v>
      </c>
      <c r="D36" s="22">
        <v>12.903812120000001</v>
      </c>
      <c r="E36" s="104">
        <v>221.87999231188513</v>
      </c>
      <c r="F36" s="104">
        <v>2.5186620475954331E-2</v>
      </c>
      <c r="G36" s="117">
        <v>0.8139716499999996</v>
      </c>
      <c r="H36" s="22">
        <v>2.3529315999999998</v>
      </c>
      <c r="I36" s="104">
        <v>189.06800378121287</v>
      </c>
      <c r="J36" s="104">
        <v>5.6251181502632953E-2</v>
      </c>
      <c r="K36" s="16"/>
      <c r="L36" s="20">
        <f t="shared" si="0"/>
        <v>221.87999231188508</v>
      </c>
      <c r="M36" s="20">
        <f t="shared" si="1"/>
        <v>2.5186620475954331E-2</v>
      </c>
      <c r="N36" s="20">
        <f t="shared" si="2"/>
        <v>189.06800378121289</v>
      </c>
      <c r="O36" s="20">
        <f t="shared" si="3"/>
        <v>5.6251181502632953E-2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277</v>
      </c>
      <c r="C37" s="117">
        <v>1.5578280699999989</v>
      </c>
      <c r="D37" s="22">
        <v>8.9927402099999902</v>
      </c>
      <c r="E37" s="104">
        <v>477.26140536163257</v>
      </c>
      <c r="F37" s="104">
        <v>1.755269935750766E-2</v>
      </c>
      <c r="G37" s="117">
        <v>5.6058650000000002E-2</v>
      </c>
      <c r="H37" s="22">
        <v>0.21090957999999999</v>
      </c>
      <c r="I37" s="104">
        <v>276.2302160326729</v>
      </c>
      <c r="J37" s="104">
        <v>5.0421835744073841E-3</v>
      </c>
      <c r="K37" s="16"/>
      <c r="L37" s="20">
        <f t="shared" si="0"/>
        <v>477.26140536163246</v>
      </c>
      <c r="M37" s="20">
        <f t="shared" si="1"/>
        <v>1.755269935750766E-2</v>
      </c>
      <c r="N37" s="20">
        <f t="shared" si="2"/>
        <v>276.2302160326729</v>
      </c>
      <c r="O37" s="20">
        <f t="shared" si="3"/>
        <v>5.0421835744073841E-3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272</v>
      </c>
      <c r="C38" s="117">
        <v>21.512431460000002</v>
      </c>
      <c r="D38" s="22">
        <v>8.0513018699999961</v>
      </c>
      <c r="E38" s="104">
        <v>-62.57372447661016</v>
      </c>
      <c r="F38" s="104">
        <v>1.5715129967114806E-2</v>
      </c>
      <c r="G38" s="117">
        <v>1.0957821599999999</v>
      </c>
      <c r="H38" s="22">
        <v>1.3261995499999999</v>
      </c>
      <c r="I38" s="104">
        <v>21.02766392911526</v>
      </c>
      <c r="J38" s="104">
        <v>3.1705252968577645E-2</v>
      </c>
      <c r="K38" s="16"/>
      <c r="L38" s="20">
        <f t="shared" si="0"/>
        <v>-62.57372447661016</v>
      </c>
      <c r="M38" s="20">
        <f t="shared" si="1"/>
        <v>1.5715129967114806E-2</v>
      </c>
      <c r="N38" s="20">
        <f t="shared" si="2"/>
        <v>21.027663929115249</v>
      </c>
      <c r="O38" s="20">
        <f t="shared" si="3"/>
        <v>3.1705252968577645E-2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 t="s">
        <v>280</v>
      </c>
      <c r="C39" s="117">
        <v>0.69842551999999991</v>
      </c>
      <c r="D39" s="22">
        <v>1.9642173399999994</v>
      </c>
      <c r="E39" s="104">
        <v>181.23504708132651</v>
      </c>
      <c r="F39" s="104">
        <v>3.8339055323186565E-3</v>
      </c>
      <c r="G39" s="117">
        <v>9.0904679999999988E-2</v>
      </c>
      <c r="H39" s="22">
        <v>9.3305509999999994E-2</v>
      </c>
      <c r="I39" s="104">
        <v>2.6410411433162917</v>
      </c>
      <c r="J39" s="104">
        <v>2.2306407794454091E-3</v>
      </c>
      <c r="K39" s="16"/>
      <c r="L39" s="20">
        <f t="shared" si="0"/>
        <v>181.23504708132654</v>
      </c>
      <c r="M39" s="20">
        <f t="shared" si="1"/>
        <v>3.8339055323186565E-3</v>
      </c>
      <c r="N39" s="20">
        <f t="shared" si="2"/>
        <v>2.6410411433162815</v>
      </c>
      <c r="O39" s="20">
        <f t="shared" si="3"/>
        <v>2.2306407794454091E-3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 t="s">
        <v>281</v>
      </c>
      <c r="C40" s="117">
        <v>0.83265443000000006</v>
      </c>
      <c r="D40" s="22">
        <v>1.74656166</v>
      </c>
      <c r="E40" s="104">
        <v>109.75828591940595</v>
      </c>
      <c r="F40" s="104">
        <v>3.4090689835828748E-3</v>
      </c>
      <c r="G40" s="117">
        <v>9.1329500000000008E-3</v>
      </c>
      <c r="H40" s="22">
        <v>0.12794169</v>
      </c>
      <c r="I40" s="104">
        <v>1300.8802194252678</v>
      </c>
      <c r="J40" s="104">
        <v>3.0586827198646996E-3</v>
      </c>
      <c r="K40" s="16"/>
      <c r="L40" s="20">
        <f t="shared" si="0"/>
        <v>109.75828591940595</v>
      </c>
      <c r="M40" s="20">
        <f t="shared" si="1"/>
        <v>3.4090689835828748E-3</v>
      </c>
      <c r="N40" s="20">
        <f t="shared" si="2"/>
        <v>1300.8802194252678</v>
      </c>
      <c r="O40" s="20">
        <f t="shared" si="3"/>
        <v>3.0586827198646996E-3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282</v>
      </c>
      <c r="C41" s="117">
        <v>1.7300123299999988</v>
      </c>
      <c r="D41" s="22">
        <v>1.2697104099999998</v>
      </c>
      <c r="E41" s="104">
        <v>-26.606857767308469</v>
      </c>
      <c r="F41" s="104">
        <v>2.4783152384458586E-3</v>
      </c>
      <c r="G41" s="117">
        <v>0.25041104999999991</v>
      </c>
      <c r="H41" s="22">
        <v>0.16648090000000001</v>
      </c>
      <c r="I41" s="104">
        <v>-33.516951428461297</v>
      </c>
      <c r="J41" s="104">
        <v>3.9800338108518275E-3</v>
      </c>
      <c r="K41" s="16"/>
      <c r="L41" s="20">
        <f t="shared" si="0"/>
        <v>-26.606857767308473</v>
      </c>
      <c r="M41" s="20">
        <f t="shared" si="1"/>
        <v>2.4783152384458586E-3</v>
      </c>
      <c r="N41" s="20">
        <f t="shared" si="2"/>
        <v>-33.516951428461297</v>
      </c>
      <c r="O41" s="20">
        <f t="shared" si="3"/>
        <v>3.9800338108518275E-3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279</v>
      </c>
      <c r="C42" s="117">
        <v>0.47684354000000012</v>
      </c>
      <c r="D42" s="22">
        <v>0.63879425000000001</v>
      </c>
      <c r="E42" s="104">
        <v>33.963070989700284</v>
      </c>
      <c r="F42" s="104">
        <v>1.2468461402994984E-3</v>
      </c>
      <c r="G42" s="117">
        <v>3.5202960000000012E-2</v>
      </c>
      <c r="H42" s="22">
        <v>4.5877379999999995E-2</v>
      </c>
      <c r="I42" s="104">
        <v>30.32250697100465</v>
      </c>
      <c r="J42" s="104">
        <v>1.0967836163385553E-3</v>
      </c>
      <c r="K42" s="16"/>
      <c r="L42" s="20">
        <f t="shared" si="0"/>
        <v>33.963070989700277</v>
      </c>
      <c r="M42" s="20">
        <f t="shared" si="1"/>
        <v>1.2468461402994984E-3</v>
      </c>
      <c r="N42" s="20">
        <f t="shared" si="2"/>
        <v>30.322506971004653</v>
      </c>
      <c r="O42" s="20">
        <f t="shared" si="3"/>
        <v>1.0967836163385553E-3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278</v>
      </c>
      <c r="C43" s="117">
        <v>0.38995309</v>
      </c>
      <c r="D43" s="22">
        <v>0.60805149000000003</v>
      </c>
      <c r="E43" s="104">
        <v>55.929393968900222</v>
      </c>
      <c r="F43" s="104">
        <v>1.1868401342214009E-3</v>
      </c>
      <c r="G43" s="117">
        <v>1.5027000000000001E-4</v>
      </c>
      <c r="H43" s="22">
        <v>5.4149169999999996E-2</v>
      </c>
      <c r="I43" s="104">
        <v>35934.584414720164</v>
      </c>
      <c r="J43" s="104">
        <v>1.2945360544636857E-3</v>
      </c>
      <c r="K43" s="16"/>
      <c r="L43" s="20">
        <f t="shared" si="0"/>
        <v>55.929393968900207</v>
      </c>
      <c r="M43" s="20">
        <f t="shared" si="1"/>
        <v>1.1868401342214009E-3</v>
      </c>
      <c r="N43" s="20">
        <f t="shared" si="2"/>
        <v>35934.584414720164</v>
      </c>
      <c r="O43" s="20">
        <f t="shared" si="3"/>
        <v>1.2945360544636857E-3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283</v>
      </c>
      <c r="C44" s="117">
        <v>0.70074457999999995</v>
      </c>
      <c r="D44" s="22">
        <v>0.47042056999999998</v>
      </c>
      <c r="E44" s="104">
        <v>-32.868468279840279</v>
      </c>
      <c r="F44" s="104">
        <v>9.1820186550206108E-4</v>
      </c>
      <c r="G44" s="117">
        <v>0</v>
      </c>
      <c r="H44" s="22">
        <v>5.1235199999999995E-2</v>
      </c>
      <c r="I44" s="104" t="s">
        <v>120</v>
      </c>
      <c r="J44" s="104">
        <v>1.2248722124024768E-3</v>
      </c>
      <c r="K44" s="16"/>
      <c r="L44" s="20">
        <f t="shared" si="0"/>
        <v>-32.868468279840279</v>
      </c>
      <c r="M44" s="20">
        <f t="shared" si="1"/>
        <v>9.1820186550206108E-4</v>
      </c>
      <c r="N44" s="20" t="e">
        <f t="shared" si="2"/>
        <v>#DIV/0!</v>
      </c>
      <c r="O44" s="20">
        <f t="shared" si="3"/>
        <v>1.2248722124024768E-3</v>
      </c>
      <c r="P44" s="20" t="b">
        <f t="shared" si="4"/>
        <v>1</v>
      </c>
      <c r="Q44" s="20" t="b">
        <f t="shared" si="5"/>
        <v>1</v>
      </c>
      <c r="R44" s="20" t="e">
        <f t="shared" si="6"/>
        <v>#VALUE!</v>
      </c>
      <c r="S44" s="20" t="b">
        <f t="shared" si="7"/>
        <v>1</v>
      </c>
    </row>
    <row r="45" spans="1:19" x14ac:dyDescent="0.25">
      <c r="A45" s="14"/>
      <c r="B45" s="9" t="s">
        <v>2</v>
      </c>
      <c r="C45" s="117">
        <v>0.37554363000000007</v>
      </c>
      <c r="D45" s="22">
        <v>0.10464033000000002</v>
      </c>
      <c r="E45" s="104">
        <v>-72.136305440728691</v>
      </c>
      <c r="F45" s="104">
        <v>2.0424478081974883E-4</v>
      </c>
      <c r="G45" s="117">
        <v>5.1730169999999999E-2</v>
      </c>
      <c r="H45" s="22">
        <v>0</v>
      </c>
      <c r="I45" s="104" t="s">
        <v>120</v>
      </c>
      <c r="J45" s="104">
        <v>0</v>
      </c>
      <c r="K45" s="16"/>
      <c r="L45" s="20">
        <f t="shared" si="0"/>
        <v>-72.136305440728691</v>
      </c>
      <c r="M45" s="20">
        <f t="shared" si="1"/>
        <v>2.0424478081974883E-4</v>
      </c>
      <c r="N45" s="20">
        <f t="shared" si="2"/>
        <v>-100</v>
      </c>
      <c r="O45" s="20">
        <f t="shared" si="3"/>
        <v>0</v>
      </c>
      <c r="P45" s="20" t="b">
        <f t="shared" si="4"/>
        <v>1</v>
      </c>
      <c r="Q45" s="20" t="b">
        <f t="shared" si="5"/>
        <v>1</v>
      </c>
      <c r="R45" s="20" t="e">
        <f t="shared" si="6"/>
        <v>#VALUE!</v>
      </c>
      <c r="S45" s="20" t="b">
        <f t="shared" si="7"/>
        <v>1</v>
      </c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N46" s="20"/>
      <c r="O46" s="166"/>
      <c r="P46" s="181"/>
      <c r="Q46" s="182"/>
      <c r="R46" s="183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N47" s="20"/>
      <c r="O47" s="166"/>
      <c r="P47" s="181"/>
      <c r="Q47" s="182"/>
      <c r="R47" s="183"/>
    </row>
    <row r="48" spans="1:19" x14ac:dyDescent="0.25">
      <c r="B48" s="20"/>
      <c r="C48" s="20"/>
      <c r="D48" s="20"/>
      <c r="E48" s="20"/>
      <c r="N48" s="20"/>
      <c r="O48" s="166"/>
      <c r="P48" s="181"/>
      <c r="Q48" s="182"/>
      <c r="R48" s="183"/>
    </row>
    <row r="49" spans="2:18" x14ac:dyDescent="0.25">
      <c r="B49" s="20"/>
      <c r="C49" s="20"/>
      <c r="D49" s="20"/>
      <c r="E49" s="20"/>
      <c r="N49" s="20"/>
      <c r="O49" s="166"/>
      <c r="P49" s="181"/>
      <c r="Q49" s="182"/>
      <c r="R49" s="183"/>
    </row>
    <row r="50" spans="2:18" x14ac:dyDescent="0.25">
      <c r="N50" s="20"/>
      <c r="O50" s="166"/>
      <c r="P50" s="181"/>
      <c r="Q50" s="182"/>
      <c r="R50" s="183"/>
    </row>
    <row r="51" spans="2:18" x14ac:dyDescent="0.25">
      <c r="N51" s="20"/>
      <c r="O51" s="166"/>
      <c r="P51" s="181"/>
      <c r="Q51" s="182"/>
      <c r="R51" s="183"/>
    </row>
    <row r="52" spans="2:18" x14ac:dyDescent="0.25">
      <c r="N52" s="20"/>
      <c r="O52" s="166"/>
      <c r="P52" s="181"/>
      <c r="Q52" s="182"/>
      <c r="R52" s="183"/>
    </row>
    <row r="53" spans="2:18" x14ac:dyDescent="0.25">
      <c r="N53" s="20"/>
      <c r="O53" s="166"/>
      <c r="P53" s="181"/>
      <c r="Q53" s="182"/>
      <c r="R53" s="183"/>
    </row>
    <row r="54" spans="2:18" x14ac:dyDescent="0.25">
      <c r="N54" s="20"/>
      <c r="O54" s="166"/>
      <c r="P54" s="181"/>
      <c r="Q54" s="182"/>
      <c r="R54" s="183"/>
    </row>
    <row r="55" spans="2:18" x14ac:dyDescent="0.25">
      <c r="N55" s="20"/>
      <c r="O55" s="166"/>
      <c r="P55" s="181"/>
      <c r="Q55" s="182"/>
      <c r="R55" s="183"/>
    </row>
    <row r="56" spans="2:18" x14ac:dyDescent="0.25">
      <c r="N56" s="20"/>
      <c r="O56" s="166"/>
      <c r="P56" s="181"/>
      <c r="Q56" s="182"/>
      <c r="R56" s="183"/>
    </row>
    <row r="57" spans="2:18" x14ac:dyDescent="0.25">
      <c r="N57" s="20"/>
      <c r="O57" s="166"/>
      <c r="P57" s="181"/>
      <c r="Q57" s="182"/>
      <c r="R57" s="183"/>
    </row>
    <row r="58" spans="2:18" x14ac:dyDescent="0.25">
      <c r="N58" s="20"/>
      <c r="O58" s="166"/>
      <c r="P58" s="181"/>
      <c r="Q58" s="182"/>
      <c r="R58" s="183"/>
    </row>
    <row r="59" spans="2:18" x14ac:dyDescent="0.25">
      <c r="N59" s="20"/>
      <c r="O59" s="166"/>
      <c r="P59" s="181"/>
      <c r="Q59" s="182"/>
      <c r="R59" s="183"/>
    </row>
    <row r="60" spans="2:18" x14ac:dyDescent="0.25">
      <c r="N60" s="20"/>
      <c r="O60" s="166"/>
      <c r="P60" s="181"/>
      <c r="Q60" s="182"/>
      <c r="R60" s="183"/>
    </row>
    <row r="61" spans="2:18" x14ac:dyDescent="0.25">
      <c r="N61" s="20"/>
      <c r="O61" s="166"/>
      <c r="P61" s="181"/>
      <c r="Q61" s="182"/>
      <c r="R61" s="183"/>
    </row>
    <row r="62" spans="2:18" x14ac:dyDescent="0.25">
      <c r="N62" s="20"/>
      <c r="O62" s="166"/>
      <c r="P62" s="181"/>
      <c r="Q62" s="182"/>
      <c r="R62" s="183"/>
    </row>
    <row r="63" spans="2:18" x14ac:dyDescent="0.25">
      <c r="N63" s="20"/>
      <c r="O63" s="166"/>
      <c r="P63" s="181"/>
      <c r="Q63" s="182"/>
      <c r="R63" s="183"/>
    </row>
    <row r="64" spans="2:18" x14ac:dyDescent="0.25">
      <c r="N64" s="20"/>
      <c r="O64" s="166"/>
      <c r="P64" s="181"/>
      <c r="Q64" s="182"/>
      <c r="R64" s="183"/>
    </row>
    <row r="65" spans="14:18" x14ac:dyDescent="0.25">
      <c r="N65" s="20"/>
      <c r="O65" s="166"/>
      <c r="P65" s="181"/>
      <c r="Q65" s="182"/>
      <c r="R65" s="183"/>
    </row>
    <row r="66" spans="14:18" x14ac:dyDescent="0.25">
      <c r="N66" s="20"/>
      <c r="O66" s="166"/>
      <c r="P66" s="181"/>
      <c r="Q66" s="182"/>
      <c r="R66" s="183"/>
    </row>
    <row r="67" spans="14:18" x14ac:dyDescent="0.25">
      <c r="N67" s="20"/>
      <c r="O67" s="166"/>
      <c r="P67" s="181"/>
      <c r="Q67" s="182"/>
      <c r="R67" s="183"/>
    </row>
    <row r="68" spans="14:18" x14ac:dyDescent="0.25">
      <c r="N68" s="20"/>
      <c r="O68" s="166"/>
      <c r="P68" s="181"/>
      <c r="Q68" s="182"/>
      <c r="R68" s="183"/>
    </row>
    <row r="69" spans="14:18" x14ac:dyDescent="0.25">
      <c r="N69" s="20"/>
      <c r="O69" s="166"/>
      <c r="P69" s="181"/>
      <c r="Q69" s="182"/>
      <c r="R69" s="183"/>
    </row>
    <row r="70" spans="14:18" x14ac:dyDescent="0.25">
      <c r="N70" s="20"/>
      <c r="O70" s="166"/>
      <c r="P70" s="181"/>
      <c r="Q70" s="182"/>
      <c r="R70" s="183"/>
    </row>
    <row r="71" spans="14:18" x14ac:dyDescent="0.25">
      <c r="N71" s="20"/>
      <c r="O71" s="166"/>
      <c r="P71" s="181"/>
      <c r="Q71" s="182"/>
      <c r="R71" s="183"/>
    </row>
    <row r="72" spans="14:18" x14ac:dyDescent="0.25">
      <c r="N72" s="20"/>
      <c r="O72" s="166"/>
      <c r="P72" s="181"/>
      <c r="Q72" s="182"/>
      <c r="R72" s="183"/>
    </row>
    <row r="73" spans="14:18" x14ac:dyDescent="0.25">
      <c r="N73" s="20"/>
      <c r="O73" s="166"/>
      <c r="P73" s="181"/>
      <c r="Q73" s="182"/>
      <c r="R73" s="183"/>
    </row>
    <row r="74" spans="14:18" x14ac:dyDescent="0.25">
      <c r="N74" s="20"/>
      <c r="O74" s="166"/>
      <c r="P74" s="181"/>
      <c r="Q74" s="182"/>
      <c r="R74" s="183"/>
    </row>
    <row r="75" spans="14:18" x14ac:dyDescent="0.25">
      <c r="N75" s="20"/>
      <c r="O75" s="166"/>
      <c r="P75" s="181"/>
      <c r="Q75" s="182"/>
      <c r="R75" s="183"/>
    </row>
    <row r="76" spans="14:18" x14ac:dyDescent="0.25">
      <c r="N76" s="20"/>
      <c r="O76" s="166"/>
      <c r="P76" s="181"/>
      <c r="Q76" s="182"/>
      <c r="R76" s="183"/>
    </row>
    <row r="77" spans="14:18" x14ac:dyDescent="0.25">
      <c r="N77" s="20"/>
      <c r="O77" s="166"/>
      <c r="P77" s="184"/>
      <c r="Q77" s="182"/>
      <c r="R77" s="183"/>
    </row>
    <row r="78" spans="14:18" x14ac:dyDescent="0.25">
      <c r="N78" s="20"/>
      <c r="O78" s="166"/>
      <c r="P78" s="184"/>
      <c r="Q78" s="182"/>
      <c r="R78" s="183"/>
    </row>
    <row r="79" spans="14:18" x14ac:dyDescent="0.25">
      <c r="N79" s="20"/>
      <c r="O79" s="166"/>
      <c r="P79" s="184"/>
      <c r="Q79" s="182"/>
      <c r="R79" s="183"/>
    </row>
    <row r="80" spans="14:18" x14ac:dyDescent="0.25">
      <c r="N80" s="20"/>
      <c r="O80" s="166"/>
      <c r="P80" s="184"/>
      <c r="Q80" s="182"/>
      <c r="R80" s="183"/>
    </row>
    <row r="81" spans="14:18" x14ac:dyDescent="0.25">
      <c r="N81" s="20"/>
      <c r="O81" s="166"/>
      <c r="P81" s="184"/>
      <c r="Q81" s="182"/>
      <c r="R81" s="183"/>
    </row>
    <row r="82" spans="14:18" x14ac:dyDescent="0.25">
      <c r="N82" s="20"/>
      <c r="O82" s="166"/>
      <c r="P82" s="184"/>
      <c r="Q82" s="182"/>
      <c r="R82" s="183"/>
    </row>
    <row r="83" spans="14:18" x14ac:dyDescent="0.25">
      <c r="N83" s="20"/>
      <c r="O83" s="166"/>
      <c r="P83" s="184"/>
      <c r="Q83" s="182"/>
      <c r="R83" s="183"/>
    </row>
    <row r="84" spans="14:18" x14ac:dyDescent="0.25">
      <c r="N84" s="20"/>
      <c r="O84" s="166"/>
      <c r="P84" s="184"/>
      <c r="Q84" s="182"/>
      <c r="R84" s="183"/>
    </row>
    <row r="85" spans="14:18" x14ac:dyDescent="0.25">
      <c r="N85" s="20"/>
      <c r="O85" s="166"/>
      <c r="P85" s="184"/>
      <c r="Q85" s="182"/>
      <c r="R85" s="183"/>
    </row>
    <row r="86" spans="14:18" x14ac:dyDescent="0.25">
      <c r="N86" s="20"/>
      <c r="O86" s="166"/>
      <c r="P86" s="184"/>
      <c r="Q86" s="182"/>
      <c r="R86" s="183"/>
    </row>
    <row r="87" spans="14:18" x14ac:dyDescent="0.25">
      <c r="N87" s="20"/>
      <c r="O87" s="166"/>
      <c r="P87" s="184"/>
      <c r="Q87" s="182"/>
      <c r="R87" s="183"/>
    </row>
    <row r="88" spans="14:18" x14ac:dyDescent="0.25">
      <c r="N88" s="20"/>
      <c r="O88" s="166"/>
      <c r="P88" s="184"/>
      <c r="Q88" s="182"/>
      <c r="R88" s="183"/>
    </row>
    <row r="89" spans="14:18" x14ac:dyDescent="0.25">
      <c r="N89" s="20"/>
      <c r="O89" s="166"/>
      <c r="P89" s="184"/>
      <c r="Q89" s="182"/>
      <c r="R89" s="183"/>
    </row>
    <row r="90" spans="14:18" x14ac:dyDescent="0.25">
      <c r="N90" s="20"/>
      <c r="O90" s="166"/>
      <c r="P90" s="184"/>
      <c r="Q90" s="182"/>
      <c r="R90" s="183"/>
    </row>
    <row r="91" spans="14:18" x14ac:dyDescent="0.25">
      <c r="N91" s="20"/>
      <c r="O91" s="166"/>
      <c r="P91" s="184"/>
      <c r="Q91" s="182"/>
      <c r="R91" s="183"/>
    </row>
    <row r="92" spans="14:18" x14ac:dyDescent="0.25">
      <c r="N92" s="20"/>
      <c r="O92" s="166"/>
      <c r="P92" s="184"/>
      <c r="Q92" s="182"/>
      <c r="R92" s="183"/>
    </row>
    <row r="93" spans="14:18" x14ac:dyDescent="0.25">
      <c r="N93" s="39"/>
      <c r="O93" s="166"/>
      <c r="P93" s="184"/>
      <c r="Q93" s="182"/>
      <c r="R93" s="183"/>
    </row>
    <row r="94" spans="14:18" x14ac:dyDescent="0.25">
      <c r="N94" s="39"/>
      <c r="O94" s="166"/>
      <c r="P94" s="184"/>
      <c r="Q94" s="182"/>
      <c r="R94" s="183"/>
    </row>
    <row r="95" spans="14:18" x14ac:dyDescent="0.25">
      <c r="N95" s="39"/>
      <c r="O95" s="166"/>
      <c r="P95" s="184"/>
      <c r="Q95" s="182"/>
      <c r="R95" s="183"/>
    </row>
    <row r="96" spans="14:18" x14ac:dyDescent="0.25">
      <c r="N96" s="39"/>
      <c r="O96" s="166"/>
      <c r="P96" s="184"/>
      <c r="Q96" s="182"/>
      <c r="R96" s="183"/>
    </row>
    <row r="97" spans="14:18" x14ac:dyDescent="0.25">
      <c r="N97" s="39"/>
      <c r="O97" s="166"/>
      <c r="P97" s="184"/>
      <c r="Q97" s="182"/>
      <c r="R97" s="183"/>
    </row>
    <row r="98" spans="14:18" x14ac:dyDescent="0.25">
      <c r="N98" s="39"/>
      <c r="O98" s="166"/>
      <c r="P98" s="184"/>
      <c r="Q98" s="182"/>
      <c r="R98" s="183"/>
    </row>
    <row r="99" spans="14:18" x14ac:dyDescent="0.25">
      <c r="N99" s="39"/>
      <c r="O99" s="39"/>
      <c r="P99" s="184"/>
      <c r="Q99" s="182"/>
      <c r="R99" s="183"/>
    </row>
    <row r="100" spans="14:18" x14ac:dyDescent="0.25">
      <c r="N100" s="39"/>
      <c r="O100" s="39"/>
      <c r="P100" s="184"/>
      <c r="Q100" s="182"/>
      <c r="R100" s="183"/>
    </row>
    <row r="101" spans="14:18" x14ac:dyDescent="0.25">
      <c r="N101" s="39"/>
      <c r="O101" s="39"/>
      <c r="P101" s="184"/>
      <c r="Q101" s="39"/>
      <c r="R101" s="185"/>
    </row>
    <row r="102" spans="14:18" x14ac:dyDescent="0.25">
      <c r="N102" s="39"/>
      <c r="O102" s="39"/>
      <c r="P102" s="39"/>
      <c r="Q102" s="39"/>
      <c r="R102" s="185"/>
    </row>
    <row r="103" spans="14:18" x14ac:dyDescent="0.25">
      <c r="N103" s="39"/>
      <c r="O103" s="39"/>
      <c r="P103" s="39"/>
      <c r="Q103" s="39"/>
      <c r="R103" s="185"/>
    </row>
    <row r="104" spans="14:18" x14ac:dyDescent="0.25">
      <c r="N104" s="39"/>
      <c r="O104" s="39"/>
      <c r="P104" s="39"/>
      <c r="Q104" s="39"/>
      <c r="R104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ignoredErrors>
    <ignoredError sqref="N44:R45" evalError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topLeftCell="A7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4010.527474569998</v>
      </c>
      <c r="D13" s="116">
        <v>4698.1693877600082</v>
      </c>
      <c r="E13" s="113">
        <v>17.145922015251578</v>
      </c>
      <c r="F13" s="113">
        <v>100</v>
      </c>
      <c r="G13" s="152">
        <v>314.22526736999993</v>
      </c>
      <c r="H13" s="116">
        <v>369.87782564000025</v>
      </c>
      <c r="I13" s="113">
        <v>17.711038560266235</v>
      </c>
      <c r="J13" s="113">
        <v>100</v>
      </c>
      <c r="K13" s="16"/>
      <c r="L13" s="20">
        <f>+((D13-C13)/C13)*100</f>
        <v>17.145922015251571</v>
      </c>
      <c r="M13" s="20">
        <f>+D13/$D$13*100</f>
        <v>100</v>
      </c>
      <c r="N13" s="20">
        <f>+((H13-G13)/G13)*100</f>
        <v>17.711038560266225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1149.2420897800046</v>
      </c>
      <c r="D14" s="116">
        <v>1389.3302587600051</v>
      </c>
      <c r="E14" s="29">
        <v>20.891000348408738</v>
      </c>
      <c r="F14" s="29">
        <v>29.571736225168532</v>
      </c>
      <c r="G14" s="116">
        <v>99.018626749999967</v>
      </c>
      <c r="H14" s="116">
        <v>117.4242321200001</v>
      </c>
      <c r="I14" s="29">
        <v>18.58802325795752</v>
      </c>
      <c r="J14" s="29">
        <v>31.746761762974231</v>
      </c>
      <c r="K14" s="16"/>
      <c r="L14" s="20">
        <f t="shared" ref="L14:L38" si="0">+((D14-C14)/C14)*100</f>
        <v>20.891000348408731</v>
      </c>
      <c r="M14" s="20">
        <f t="shared" ref="M14:M38" si="1">+D14/$D$13*100</f>
        <v>29.571736225168532</v>
      </c>
      <c r="N14" s="20">
        <f t="shared" ref="N14:N38" si="2">+((H14-G14)/G14)*100</f>
        <v>18.588023257957513</v>
      </c>
      <c r="O14" s="20">
        <f t="shared" ref="O14:O38" si="3">+H14/$H$13*100</f>
        <v>31.746761762974231</v>
      </c>
      <c r="P14" s="20" t="b">
        <f t="shared" ref="P14:P38" si="4">+ROUND(E14,4)=ROUND(L14,4)</f>
        <v>1</v>
      </c>
      <c r="Q14" s="20" t="b">
        <f t="shared" ref="Q14:Q38" si="5">+ROUND(F14,4)=ROUND(M14,4)</f>
        <v>1</v>
      </c>
      <c r="R14" s="20" t="b">
        <f t="shared" ref="R14:R38" si="6">+ROUND(I14,4)=ROUND(N14,4)</f>
        <v>1</v>
      </c>
      <c r="S14" s="20" t="b">
        <f t="shared" ref="S14:S38" si="7">+ROUND(J14,4)=ROUND(O14,4)</f>
        <v>1</v>
      </c>
    </row>
    <row r="15" spans="1:19" x14ac:dyDescent="0.25">
      <c r="A15" s="14"/>
      <c r="B15" s="9" t="s">
        <v>254</v>
      </c>
      <c r="C15" s="117">
        <v>975.88049193999814</v>
      </c>
      <c r="D15" s="22">
        <v>1129.6505094100037</v>
      </c>
      <c r="E15" s="104">
        <v>15.757054141365101</v>
      </c>
      <c r="F15" s="104">
        <v>24.044482354191963</v>
      </c>
      <c r="G15" s="117">
        <v>58.085970260000011</v>
      </c>
      <c r="H15" s="22">
        <v>78.345395980000035</v>
      </c>
      <c r="I15" s="104">
        <v>34.878346060703322</v>
      </c>
      <c r="J15" s="104">
        <v>21.181425473246161</v>
      </c>
      <c r="K15" s="16"/>
      <c r="L15" s="20">
        <f t="shared" si="0"/>
        <v>15.757054141365096</v>
      </c>
      <c r="M15" s="20">
        <f t="shared" si="1"/>
        <v>24.044482354191963</v>
      </c>
      <c r="N15" s="20">
        <f t="shared" si="2"/>
        <v>34.878346060703336</v>
      </c>
      <c r="O15" s="20">
        <f t="shared" si="3"/>
        <v>21.181425473246161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256</v>
      </c>
      <c r="C16" s="117">
        <v>751.5331602599947</v>
      </c>
      <c r="D16" s="22">
        <v>818.77698924999891</v>
      </c>
      <c r="E16" s="104">
        <v>8.9475531547724465</v>
      </c>
      <c r="F16" s="104">
        <v>17.427574905730999</v>
      </c>
      <c r="G16" s="117">
        <v>59.136230569999938</v>
      </c>
      <c r="H16" s="22">
        <v>60.674079590000005</v>
      </c>
      <c r="I16" s="104">
        <v>2.6005191828716745</v>
      </c>
      <c r="J16" s="104">
        <v>16.403816445339899</v>
      </c>
      <c r="K16" s="16"/>
      <c r="L16" s="20">
        <f t="shared" si="0"/>
        <v>8.9475531547724447</v>
      </c>
      <c r="M16" s="20">
        <f t="shared" si="1"/>
        <v>17.427574905730999</v>
      </c>
      <c r="N16" s="20">
        <f t="shared" si="2"/>
        <v>2.6005191828716665</v>
      </c>
      <c r="O16" s="20">
        <f t="shared" si="3"/>
        <v>16.403816445339899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262</v>
      </c>
      <c r="C17" s="117">
        <v>286.2417200200004</v>
      </c>
      <c r="D17" s="22">
        <v>330.81037792000035</v>
      </c>
      <c r="E17" s="104">
        <v>15.570287202328803</v>
      </c>
      <c r="F17" s="104">
        <v>7.0412611938141296</v>
      </c>
      <c r="G17" s="117">
        <v>20.587329770000004</v>
      </c>
      <c r="H17" s="22">
        <v>26.408402630000005</v>
      </c>
      <c r="I17" s="104">
        <v>28.275026072018861</v>
      </c>
      <c r="J17" s="104">
        <v>7.1397636731278764</v>
      </c>
      <c r="K17" s="16"/>
      <c r="L17" s="20">
        <f t="shared" si="0"/>
        <v>15.570287202328798</v>
      </c>
      <c r="M17" s="20">
        <f t="shared" si="1"/>
        <v>7.0412611938141296</v>
      </c>
      <c r="N17" s="20">
        <f t="shared" si="2"/>
        <v>28.275026072018854</v>
      </c>
      <c r="O17" s="20">
        <f t="shared" si="3"/>
        <v>7.1397636731278764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258</v>
      </c>
      <c r="C18" s="117">
        <v>190.44417013000012</v>
      </c>
      <c r="D18" s="22">
        <v>298.77170614000079</v>
      </c>
      <c r="E18" s="104">
        <v>56.881518576312743</v>
      </c>
      <c r="F18" s="104">
        <v>6.359321716206769</v>
      </c>
      <c r="G18" s="117">
        <v>19.322299310000002</v>
      </c>
      <c r="H18" s="22">
        <v>17.112357979999995</v>
      </c>
      <c r="I18" s="104">
        <v>-11.437258550571572</v>
      </c>
      <c r="J18" s="104">
        <v>4.6264892874803873</v>
      </c>
      <c r="K18" s="16"/>
      <c r="L18" s="20">
        <f t="shared" si="0"/>
        <v>56.88151857631275</v>
      </c>
      <c r="M18" s="20">
        <f t="shared" si="1"/>
        <v>6.359321716206769</v>
      </c>
      <c r="N18" s="20">
        <f t="shared" si="2"/>
        <v>-11.437258550571569</v>
      </c>
      <c r="O18" s="20">
        <f t="shared" si="3"/>
        <v>4.6264892874803873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257</v>
      </c>
      <c r="C19" s="117">
        <v>234.43831489999988</v>
      </c>
      <c r="D19" s="22">
        <v>250.45879475999959</v>
      </c>
      <c r="E19" s="104">
        <v>6.8335586983012009</v>
      </c>
      <c r="F19" s="104">
        <v>5.3309869033779833</v>
      </c>
      <c r="G19" s="117">
        <v>23.242934019999989</v>
      </c>
      <c r="H19" s="22">
        <v>24.407913760000014</v>
      </c>
      <c r="I19" s="104">
        <v>5.0121888183203955</v>
      </c>
      <c r="J19" s="104">
        <v>6.5989124159489574</v>
      </c>
      <c r="K19" s="16"/>
      <c r="L19" s="20">
        <f t="shared" si="0"/>
        <v>6.8335586983012053</v>
      </c>
      <c r="M19" s="20">
        <f t="shared" si="1"/>
        <v>5.3309869033779833</v>
      </c>
      <c r="N19" s="20">
        <f t="shared" si="2"/>
        <v>5.0121888183203867</v>
      </c>
      <c r="O19" s="20">
        <f t="shared" si="3"/>
        <v>6.5989124159489574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255</v>
      </c>
      <c r="C20" s="117">
        <v>199.58012069000046</v>
      </c>
      <c r="D20" s="22">
        <v>205.91108067999932</v>
      </c>
      <c r="E20" s="104">
        <v>3.172139573876942</v>
      </c>
      <c r="F20" s="104">
        <v>4.3827938859857394</v>
      </c>
      <c r="G20" s="117">
        <v>14.346065480000005</v>
      </c>
      <c r="H20" s="22">
        <v>15.893566539999991</v>
      </c>
      <c r="I20" s="104">
        <v>10.786937102422778</v>
      </c>
      <c r="J20" s="104">
        <v>4.2969773904394852</v>
      </c>
      <c r="K20" s="16"/>
      <c r="L20" s="20">
        <f t="shared" si="0"/>
        <v>3.1721395738769385</v>
      </c>
      <c r="M20" s="20">
        <f t="shared" si="1"/>
        <v>4.3827938859857394</v>
      </c>
      <c r="N20" s="20">
        <f t="shared" si="2"/>
        <v>10.786937102422771</v>
      </c>
      <c r="O20" s="20">
        <f t="shared" si="3"/>
        <v>4.2969773904394852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275</v>
      </c>
      <c r="C21" s="117">
        <v>79.483739570000097</v>
      </c>
      <c r="D21" s="22">
        <v>98.269199449999988</v>
      </c>
      <c r="E21" s="104">
        <v>23.634343302954221</v>
      </c>
      <c r="F21" s="104">
        <v>2.0916487112196855</v>
      </c>
      <c r="G21" s="117">
        <v>9.5349655300000009</v>
      </c>
      <c r="H21" s="22">
        <v>8.175435599999993</v>
      </c>
      <c r="I21" s="104">
        <v>-14.25836229530667</v>
      </c>
      <c r="J21" s="104">
        <v>2.2103070347226201</v>
      </c>
      <c r="K21" s="16"/>
      <c r="L21" s="20">
        <f t="shared" si="0"/>
        <v>23.634343302954221</v>
      </c>
      <c r="M21" s="20">
        <f t="shared" si="1"/>
        <v>2.0916487112196855</v>
      </c>
      <c r="N21" s="20">
        <f t="shared" si="2"/>
        <v>-14.25836229530667</v>
      </c>
      <c r="O21" s="20">
        <f t="shared" si="3"/>
        <v>2.2103070347226201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259</v>
      </c>
      <c r="C22" s="117">
        <v>51.221877480000096</v>
      </c>
      <c r="D22" s="22">
        <v>62.350970170000053</v>
      </c>
      <c r="E22" s="104">
        <v>21.727225235633707</v>
      </c>
      <c r="F22" s="104">
        <v>1.3271332943516481</v>
      </c>
      <c r="G22" s="117">
        <v>3.0627117599999991</v>
      </c>
      <c r="H22" s="22">
        <v>6.8185518699999985</v>
      </c>
      <c r="I22" s="104">
        <v>122.63119758941991</v>
      </c>
      <c r="J22" s="104">
        <v>1.8434605692303523</v>
      </c>
      <c r="K22" s="16"/>
      <c r="L22" s="20">
        <f t="shared" si="0"/>
        <v>21.727225235633703</v>
      </c>
      <c r="M22" s="20">
        <f t="shared" si="1"/>
        <v>1.3271332943516481</v>
      </c>
      <c r="N22" s="20">
        <f t="shared" si="2"/>
        <v>122.63119758941991</v>
      </c>
      <c r="O22" s="20">
        <f t="shared" si="3"/>
        <v>1.8434605692303523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271</v>
      </c>
      <c r="C23" s="117">
        <v>20.169404630000002</v>
      </c>
      <c r="D23" s="22">
        <v>26.467367460000027</v>
      </c>
      <c r="E23" s="104">
        <v>31.225328389874353</v>
      </c>
      <c r="F23" s="104">
        <v>0.56335490007990385</v>
      </c>
      <c r="G23" s="117">
        <v>1.52930005</v>
      </c>
      <c r="H23" s="22">
        <v>1.4495414099999999</v>
      </c>
      <c r="I23" s="104">
        <v>-5.2153689526133302</v>
      </c>
      <c r="J23" s="104">
        <v>0.39189735353609156</v>
      </c>
      <c r="K23" s="16"/>
      <c r="L23" s="20">
        <f t="shared" si="0"/>
        <v>31.225328389874356</v>
      </c>
      <c r="M23" s="20">
        <f t="shared" si="1"/>
        <v>0.56335490007990385</v>
      </c>
      <c r="N23" s="20">
        <f t="shared" si="2"/>
        <v>-5.2153689526133276</v>
      </c>
      <c r="O23" s="20">
        <f t="shared" si="3"/>
        <v>0.39189735353609156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273</v>
      </c>
      <c r="C24" s="117">
        <v>20.101976149999999</v>
      </c>
      <c r="D24" s="22">
        <v>22.897457540000001</v>
      </c>
      <c r="E24" s="104">
        <v>13.906500381555787</v>
      </c>
      <c r="F24" s="104">
        <v>0.48736977427110267</v>
      </c>
      <c r="G24" s="117">
        <v>2.4434696499999999</v>
      </c>
      <c r="H24" s="22">
        <v>1.7269398600000001</v>
      </c>
      <c r="I24" s="104">
        <v>-29.324276239731471</v>
      </c>
      <c r="J24" s="104">
        <v>0.46689467177759925</v>
      </c>
      <c r="K24" s="16"/>
      <c r="L24" s="20">
        <f t="shared" si="0"/>
        <v>13.906500381555784</v>
      </c>
      <c r="M24" s="20">
        <f t="shared" si="1"/>
        <v>0.48736977427110267</v>
      </c>
      <c r="N24" s="20">
        <f t="shared" si="2"/>
        <v>-29.324276239731478</v>
      </c>
      <c r="O24" s="20">
        <f t="shared" si="3"/>
        <v>0.46689467177759925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269</v>
      </c>
      <c r="C25" s="117">
        <v>5.2901781300000001</v>
      </c>
      <c r="D25" s="22">
        <v>12.39549795000001</v>
      </c>
      <c r="E25" s="104">
        <v>134.31154198204683</v>
      </c>
      <c r="F25" s="104">
        <v>0.26383676123499522</v>
      </c>
      <c r="G25" s="117">
        <v>0.30230652999999996</v>
      </c>
      <c r="H25" s="22">
        <v>1.9659945300000006</v>
      </c>
      <c r="I25" s="104">
        <v>550.33147977319595</v>
      </c>
      <c r="J25" s="104">
        <v>0.53152538317165587</v>
      </c>
      <c r="K25" s="16"/>
      <c r="L25" s="20">
        <f t="shared" si="0"/>
        <v>134.31154198204683</v>
      </c>
      <c r="M25" s="20">
        <f t="shared" si="1"/>
        <v>0.26383676123499522</v>
      </c>
      <c r="N25" s="20">
        <f t="shared" si="2"/>
        <v>550.33147977319595</v>
      </c>
      <c r="O25" s="20">
        <f t="shared" si="3"/>
        <v>0.53152538317165587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266</v>
      </c>
      <c r="C26" s="117">
        <v>9.7045184499999966</v>
      </c>
      <c r="D26" s="22">
        <v>12.363386879999993</v>
      </c>
      <c r="E26" s="104">
        <v>27.398252099773156</v>
      </c>
      <c r="F26" s="104">
        <v>0.26315328076952549</v>
      </c>
      <c r="G26" s="117">
        <v>0.76664200000000005</v>
      </c>
      <c r="H26" s="22">
        <v>2.5695736999999998</v>
      </c>
      <c r="I26" s="104">
        <v>235.17257076966823</v>
      </c>
      <c r="J26" s="104">
        <v>0.69470877189078906</v>
      </c>
      <c r="K26" s="16"/>
      <c r="L26" s="20">
        <f t="shared" si="0"/>
        <v>27.398252099773146</v>
      </c>
      <c r="M26" s="20">
        <f t="shared" si="1"/>
        <v>0.26315328076952549</v>
      </c>
      <c r="N26" s="20">
        <f t="shared" si="2"/>
        <v>235.17257076966823</v>
      </c>
      <c r="O26" s="20">
        <f t="shared" si="3"/>
        <v>0.69470877189078906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263</v>
      </c>
      <c r="C27" s="117">
        <v>9.0094899600000069</v>
      </c>
      <c r="D27" s="22">
        <v>10.191583110000003</v>
      </c>
      <c r="E27" s="104">
        <v>13.1205335179706</v>
      </c>
      <c r="F27" s="104">
        <v>0.21692668503080823</v>
      </c>
      <c r="G27" s="117">
        <v>0.71324818999999995</v>
      </c>
      <c r="H27" s="22">
        <v>0.36580504999999996</v>
      </c>
      <c r="I27" s="104">
        <v>-48.712796593286832</v>
      </c>
      <c r="J27" s="104">
        <v>9.8898886238191444E-2</v>
      </c>
      <c r="K27" s="16"/>
      <c r="L27" s="20">
        <f t="shared" si="0"/>
        <v>13.120533517970594</v>
      </c>
      <c r="M27" s="20">
        <f t="shared" si="1"/>
        <v>0.21692668503080823</v>
      </c>
      <c r="N27" s="20">
        <f t="shared" si="2"/>
        <v>-48.712796593286832</v>
      </c>
      <c r="O27" s="20">
        <f t="shared" si="3"/>
        <v>9.8898886238191444E-2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264</v>
      </c>
      <c r="C28" s="117">
        <v>9.8333496700000023</v>
      </c>
      <c r="D28" s="22">
        <v>10.019290099999997</v>
      </c>
      <c r="E28" s="104">
        <v>1.890916485633265</v>
      </c>
      <c r="F28" s="104">
        <v>0.21325944794802285</v>
      </c>
      <c r="G28" s="117">
        <v>0.73160760999999996</v>
      </c>
      <c r="H28" s="22">
        <v>0.44373302000000003</v>
      </c>
      <c r="I28" s="104">
        <v>-39.348222471332683</v>
      </c>
      <c r="J28" s="104">
        <v>0.11996745661414225</v>
      </c>
      <c r="K28" s="16"/>
      <c r="L28" s="20">
        <f t="shared" si="0"/>
        <v>1.8909164856332736</v>
      </c>
      <c r="M28" s="20">
        <f t="shared" si="1"/>
        <v>0.21325944794802285</v>
      </c>
      <c r="N28" s="20">
        <f t="shared" si="2"/>
        <v>-39.348222471332676</v>
      </c>
      <c r="O28" s="20">
        <f t="shared" si="3"/>
        <v>0.11996745661414225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265</v>
      </c>
      <c r="C29" s="117">
        <v>3.1091969100000001</v>
      </c>
      <c r="D29" s="22">
        <v>5.6567356999999996</v>
      </c>
      <c r="E29" s="104">
        <v>81.935588634043754</v>
      </c>
      <c r="F29" s="104">
        <v>0.12040297471473281</v>
      </c>
      <c r="G29" s="117">
        <v>0.21268935</v>
      </c>
      <c r="H29" s="22">
        <v>0.71705199000000008</v>
      </c>
      <c r="I29" s="104">
        <v>237.1358227386562</v>
      </c>
      <c r="J29" s="104">
        <v>0.19386184850613408</v>
      </c>
      <c r="K29" s="16"/>
      <c r="L29" s="20">
        <f t="shared" si="0"/>
        <v>81.935588634043739</v>
      </c>
      <c r="M29" s="20">
        <f t="shared" si="1"/>
        <v>0.12040297471473281</v>
      </c>
      <c r="N29" s="20">
        <f t="shared" si="2"/>
        <v>237.1358227386562</v>
      </c>
      <c r="O29" s="20">
        <f t="shared" si="3"/>
        <v>0.19386184850613408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276</v>
      </c>
      <c r="C30" s="117">
        <v>2.2006668899999999</v>
      </c>
      <c r="D30" s="22">
        <v>4.3008877399999994</v>
      </c>
      <c r="E30" s="104">
        <v>95.435654507438855</v>
      </c>
      <c r="F30" s="104">
        <v>9.1543905402920678E-2</v>
      </c>
      <c r="G30" s="117">
        <v>0.31899352000000003</v>
      </c>
      <c r="H30" s="22">
        <v>2.1601559900000002</v>
      </c>
      <c r="I30" s="104">
        <v>577.17864300190172</v>
      </c>
      <c r="J30" s="104">
        <v>0.58401878681488373</v>
      </c>
      <c r="K30" s="16"/>
      <c r="L30" s="20">
        <f t="shared" si="0"/>
        <v>95.435654507438855</v>
      </c>
      <c r="M30" s="20">
        <f t="shared" si="1"/>
        <v>9.1543905402920678E-2</v>
      </c>
      <c r="N30" s="20">
        <f t="shared" si="2"/>
        <v>577.17864300190172</v>
      </c>
      <c r="O30" s="20">
        <f t="shared" si="3"/>
        <v>0.58401878681488373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261</v>
      </c>
      <c r="C31" s="117">
        <v>2.6622620399999999</v>
      </c>
      <c r="D31" s="22">
        <v>2.9914562599999996</v>
      </c>
      <c r="E31" s="104">
        <v>12.365207295672519</v>
      </c>
      <c r="F31" s="104">
        <v>6.367280557813744E-2</v>
      </c>
      <c r="G31" s="117">
        <v>0.57637978999999995</v>
      </c>
      <c r="H31" s="22">
        <v>0.33529697999999997</v>
      </c>
      <c r="I31" s="104">
        <v>-41.827075512137583</v>
      </c>
      <c r="J31" s="104">
        <v>9.0650738367414968E-2</v>
      </c>
      <c r="K31" s="16"/>
      <c r="L31" s="20">
        <f t="shared" si="0"/>
        <v>12.365207295672509</v>
      </c>
      <c r="M31" s="20">
        <f t="shared" si="1"/>
        <v>6.367280557813744E-2</v>
      </c>
      <c r="N31" s="20">
        <f t="shared" si="2"/>
        <v>-41.827075512137583</v>
      </c>
      <c r="O31" s="20">
        <f t="shared" si="3"/>
        <v>9.0650738367414968E-2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270</v>
      </c>
      <c r="C32" s="117">
        <v>1.1375515</v>
      </c>
      <c r="D32" s="22">
        <v>2.1097947599999998</v>
      </c>
      <c r="E32" s="104">
        <v>85.468065401874085</v>
      </c>
      <c r="F32" s="104">
        <v>4.490674102761346E-2</v>
      </c>
      <c r="G32" s="117">
        <v>0</v>
      </c>
      <c r="H32" s="22">
        <v>1.8809470499999998</v>
      </c>
      <c r="I32" s="104" t="s">
        <v>120</v>
      </c>
      <c r="J32" s="104">
        <v>0.50853198532390897</v>
      </c>
      <c r="K32" s="16"/>
      <c r="L32" s="20">
        <f t="shared" si="0"/>
        <v>85.468065401874085</v>
      </c>
      <c r="M32" s="20">
        <f t="shared" si="1"/>
        <v>4.490674102761346E-2</v>
      </c>
      <c r="N32" s="20" t="e">
        <f t="shared" si="2"/>
        <v>#DIV/0!</v>
      </c>
      <c r="O32" s="20">
        <f t="shared" si="3"/>
        <v>0.50853198532390897</v>
      </c>
      <c r="P32" s="20" t="b">
        <f t="shared" si="4"/>
        <v>1</v>
      </c>
      <c r="Q32" s="20" t="b">
        <f t="shared" si="5"/>
        <v>1</v>
      </c>
      <c r="R32" s="20" t="e">
        <f t="shared" si="6"/>
        <v>#VALUE!</v>
      </c>
      <c r="S32" s="20" t="b">
        <f t="shared" si="7"/>
        <v>1</v>
      </c>
    </row>
    <row r="33" spans="1:19" x14ac:dyDescent="0.25">
      <c r="A33" s="14"/>
      <c r="B33" s="9" t="s">
        <v>274</v>
      </c>
      <c r="C33" s="117">
        <v>7.338040509999999</v>
      </c>
      <c r="D33" s="22">
        <v>1.6836994199999999</v>
      </c>
      <c r="E33" s="104">
        <v>-77.055190446202644</v>
      </c>
      <c r="F33" s="104">
        <v>3.583735027490683E-2</v>
      </c>
      <c r="G33" s="117">
        <v>0.27655401000000002</v>
      </c>
      <c r="H33" s="22">
        <v>0.17468444</v>
      </c>
      <c r="I33" s="104">
        <v>-36.835325584322575</v>
      </c>
      <c r="J33" s="104">
        <v>4.7227605412069031E-2</v>
      </c>
      <c r="K33" s="16"/>
      <c r="L33" s="20">
        <f t="shared" si="0"/>
        <v>-77.055190446202644</v>
      </c>
      <c r="M33" s="20">
        <f t="shared" si="1"/>
        <v>3.583735027490683E-2</v>
      </c>
      <c r="N33" s="20">
        <f t="shared" si="2"/>
        <v>-36.835325584322575</v>
      </c>
      <c r="O33" s="20">
        <f t="shared" si="3"/>
        <v>4.7227605412069031E-2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272</v>
      </c>
      <c r="C34" s="117">
        <v>1.3612337999999999</v>
      </c>
      <c r="D34" s="22">
        <v>1.3324438699999999</v>
      </c>
      <c r="E34" s="104">
        <v>-2.1149878881937867</v>
      </c>
      <c r="F34" s="104">
        <v>2.8360915923367376E-2</v>
      </c>
      <c r="G34" s="117">
        <v>0</v>
      </c>
      <c r="H34" s="22">
        <v>0.74195033999999993</v>
      </c>
      <c r="I34" s="104" t="s">
        <v>120</v>
      </c>
      <c r="J34" s="104">
        <v>0.20059335503992484</v>
      </c>
      <c r="K34" s="16"/>
      <c r="L34" s="20">
        <f t="shared" si="0"/>
        <v>-2.1149878881937898</v>
      </c>
      <c r="M34" s="20">
        <f t="shared" si="1"/>
        <v>2.8360915923367376E-2</v>
      </c>
      <c r="N34" s="20" t="e">
        <f t="shared" si="2"/>
        <v>#DIV/0!</v>
      </c>
      <c r="O34" s="20">
        <f t="shared" si="3"/>
        <v>0.20059335503992484</v>
      </c>
      <c r="P34" s="20" t="b">
        <f t="shared" si="4"/>
        <v>1</v>
      </c>
      <c r="Q34" s="20" t="b">
        <f t="shared" si="5"/>
        <v>1</v>
      </c>
      <c r="R34" s="20" t="e">
        <f t="shared" si="6"/>
        <v>#VALUE!</v>
      </c>
      <c r="S34" s="20" t="b">
        <f t="shared" si="7"/>
        <v>1</v>
      </c>
    </row>
    <row r="35" spans="1:19" x14ac:dyDescent="0.25">
      <c r="A35" s="14"/>
      <c r="B35" s="9" t="s">
        <v>280</v>
      </c>
      <c r="C35" s="117">
        <v>1.13203E-3</v>
      </c>
      <c r="D35" s="22">
        <v>0.74282753000000012</v>
      </c>
      <c r="E35" s="104">
        <v>65519.067515878567</v>
      </c>
      <c r="F35" s="104">
        <v>1.5810999321039066E-2</v>
      </c>
      <c r="G35" s="117">
        <v>0</v>
      </c>
      <c r="H35" s="22">
        <v>0</v>
      </c>
      <c r="I35" s="104" t="s">
        <v>120</v>
      </c>
      <c r="J35" s="104">
        <v>0</v>
      </c>
      <c r="K35" s="16"/>
      <c r="L35" s="20">
        <f t="shared" si="0"/>
        <v>65519.067515878567</v>
      </c>
      <c r="M35" s="20">
        <f t="shared" si="1"/>
        <v>1.5810999321039066E-2</v>
      </c>
      <c r="N35" s="20" t="e">
        <f t="shared" si="2"/>
        <v>#DIV/0!</v>
      </c>
      <c r="O35" s="20">
        <f t="shared" si="3"/>
        <v>0</v>
      </c>
      <c r="P35" s="20" t="b">
        <f t="shared" si="4"/>
        <v>1</v>
      </c>
      <c r="Q35" s="20" t="b">
        <f t="shared" si="5"/>
        <v>1</v>
      </c>
      <c r="R35" s="20" t="e">
        <f t="shared" si="6"/>
        <v>#VALUE!</v>
      </c>
      <c r="S35" s="20" t="b">
        <f t="shared" si="7"/>
        <v>1</v>
      </c>
    </row>
    <row r="36" spans="1:19" x14ac:dyDescent="0.25">
      <c r="A36" s="14"/>
      <c r="B36" s="9" t="s">
        <v>277</v>
      </c>
      <c r="C36" s="117">
        <v>0.26710949000000012</v>
      </c>
      <c r="D36" s="22">
        <v>0.55029509000000054</v>
      </c>
      <c r="E36" s="104">
        <v>106.01854692620631</v>
      </c>
      <c r="F36" s="104">
        <v>1.1712968277254262E-2</v>
      </c>
      <c r="G36" s="117">
        <v>1.6943220000000002E-2</v>
      </c>
      <c r="H36" s="22">
        <v>8.621521E-2</v>
      </c>
      <c r="I36" s="104">
        <v>408.84784592302992</v>
      </c>
      <c r="J36" s="104">
        <v>2.3309104797191255E-2</v>
      </c>
      <c r="K36" s="16"/>
      <c r="L36" s="20">
        <f t="shared" si="0"/>
        <v>106.0185469262063</v>
      </c>
      <c r="M36" s="20">
        <f t="shared" si="1"/>
        <v>1.1712968277254262E-2</v>
      </c>
      <c r="N36" s="20">
        <f t="shared" si="2"/>
        <v>408.84784592302992</v>
      </c>
      <c r="O36" s="20">
        <f t="shared" si="3"/>
        <v>2.3309104797191255E-2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267</v>
      </c>
      <c r="C37" s="117">
        <v>0.27567963999999995</v>
      </c>
      <c r="D37" s="22">
        <v>0.13677781</v>
      </c>
      <c r="E37" s="104">
        <v>-50.385233381761516</v>
      </c>
      <c r="F37" s="104">
        <v>2.9113000982115052E-3</v>
      </c>
      <c r="G37" s="117">
        <v>0</v>
      </c>
      <c r="H37" s="22">
        <v>0</v>
      </c>
      <c r="I37" s="104" t="s">
        <v>120</v>
      </c>
      <c r="J37" s="104">
        <v>0</v>
      </c>
      <c r="K37" s="16"/>
      <c r="L37" s="20">
        <f t="shared" si="0"/>
        <v>-50.385233381761516</v>
      </c>
      <c r="M37" s="20">
        <f t="shared" si="1"/>
        <v>2.9113000982115052E-3</v>
      </c>
      <c r="N37" s="20" t="e">
        <f t="shared" si="2"/>
        <v>#DIV/0!</v>
      </c>
      <c r="O37" s="20">
        <f t="shared" si="3"/>
        <v>0</v>
      </c>
      <c r="P37" s="20" t="b">
        <f t="shared" si="4"/>
        <v>1</v>
      </c>
      <c r="Q37" s="20" t="b">
        <f t="shared" si="5"/>
        <v>1</v>
      </c>
      <c r="R37" s="20" t="e">
        <f t="shared" si="6"/>
        <v>#VALUE!</v>
      </c>
      <c r="S37" s="20" t="b">
        <f t="shared" si="7"/>
        <v>1</v>
      </c>
    </row>
    <row r="38" spans="1:19" x14ac:dyDescent="0.25">
      <c r="A38" s="14"/>
      <c r="B38" s="9" t="s">
        <v>2</v>
      </c>
      <c r="C38" s="117">
        <v>0.52216585999999998</v>
      </c>
      <c r="D38" s="22">
        <v>0.12637256999999999</v>
      </c>
      <c r="E38" s="104">
        <v>-75.798385210400383</v>
      </c>
      <c r="F38" s="104">
        <v>2.689825750626072E-3</v>
      </c>
      <c r="G38" s="117">
        <v>6.2190530000000001E-2</v>
      </c>
      <c r="H38" s="22">
        <v>2.4143229999999998E-2</v>
      </c>
      <c r="I38" s="104">
        <v>-61.178607096611017</v>
      </c>
      <c r="J38" s="104">
        <v>6.5273526354884684E-3</v>
      </c>
      <c r="K38" s="16"/>
      <c r="L38" s="20">
        <f t="shared" si="0"/>
        <v>-75.798385210400383</v>
      </c>
      <c r="M38" s="20">
        <f t="shared" si="1"/>
        <v>2.689825750626072E-3</v>
      </c>
      <c r="N38" s="20">
        <f t="shared" si="2"/>
        <v>-61.178607096611017</v>
      </c>
      <c r="O38" s="20">
        <f t="shared" si="3"/>
        <v>6.5273526354884684E-3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9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9" x14ac:dyDescent="0.25">
      <c r="B41" s="20"/>
      <c r="C41" s="20"/>
      <c r="D41" s="20"/>
      <c r="E41" s="20"/>
    </row>
    <row r="42" spans="1:19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ignoredErrors>
    <ignoredError sqref="N32:R37" evalError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9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4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41723.270005040984</v>
      </c>
      <c r="D13" s="116">
        <v>46202.522456740677</v>
      </c>
      <c r="E13" s="113">
        <v>10.735621755338244</v>
      </c>
      <c r="F13" s="113">
        <v>100</v>
      </c>
      <c r="G13" s="152">
        <v>3301.6301092200042</v>
      </c>
      <c r="H13" s="116">
        <v>3782.7307091199782</v>
      </c>
      <c r="I13" s="113">
        <v>14.571608084033127</v>
      </c>
      <c r="J13" s="113">
        <v>100</v>
      </c>
      <c r="K13" s="16"/>
      <c r="L13" s="20">
        <f>+((D13-C13)/C13)*100</f>
        <v>10.735621755338236</v>
      </c>
      <c r="M13" s="20">
        <f>+D13/$D$13*100</f>
        <v>100</v>
      </c>
      <c r="N13" s="20">
        <f>+((H13-G13)/G13)*100</f>
        <v>14.57160808403313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20833.775570430615</v>
      </c>
      <c r="D14" s="116">
        <v>23609.76871753066</v>
      </c>
      <c r="E14" s="29">
        <v>13.324484262180558</v>
      </c>
      <c r="F14" s="29">
        <v>51.100605469401451</v>
      </c>
      <c r="G14" s="116">
        <v>1706.6782172600015</v>
      </c>
      <c r="H14" s="116">
        <v>2050.6131612999857</v>
      </c>
      <c r="I14" s="29">
        <v>20.152301738060331</v>
      </c>
      <c r="J14" s="29">
        <v>54.2098636933382</v>
      </c>
      <c r="K14" s="16"/>
      <c r="L14" s="20">
        <f t="shared" ref="L14:L45" si="0">+((D14-C14)/C14)*100</f>
        <v>13.324484262180562</v>
      </c>
      <c r="M14" s="20">
        <f t="shared" ref="M14:M45" si="1">+D14/$D$13*100</f>
        <v>51.100605469401451</v>
      </c>
      <c r="N14" s="20">
        <f t="shared" ref="N14:N45" si="2">+((H14-G14)/G14)*100</f>
        <v>20.15230173806032</v>
      </c>
      <c r="O14" s="20">
        <f t="shared" ref="O14:O45" si="3">+H14/$H$13*100</f>
        <v>54.2098636933382</v>
      </c>
      <c r="P14" s="20" t="b">
        <f t="shared" ref="P14:P45" si="4">+ROUND(E14,4)=ROUND(L14,4)</f>
        <v>1</v>
      </c>
      <c r="Q14" s="20" t="b">
        <f t="shared" ref="Q14:Q45" si="5">+ROUND(F14,4)=ROUND(M14,4)</f>
        <v>1</v>
      </c>
      <c r="R14" s="20" t="b">
        <f t="shared" ref="R14:R45" si="6">+ROUND(I14,4)=ROUND(N14,4)</f>
        <v>1</v>
      </c>
      <c r="S14" s="20" t="b">
        <f t="shared" ref="S14:S45" si="7">+ROUND(J14,4)=ROUND(O14,4)</f>
        <v>1</v>
      </c>
    </row>
    <row r="15" spans="1:19" x14ac:dyDescent="0.25">
      <c r="A15" s="14"/>
      <c r="B15" s="9" t="s">
        <v>254</v>
      </c>
      <c r="C15" s="117">
        <v>5870.5914355502409</v>
      </c>
      <c r="D15" s="22">
        <v>6577.2542911500987</v>
      </c>
      <c r="E15" s="104">
        <v>12.037336669701727</v>
      </c>
      <c r="F15" s="104">
        <v>14.235703899734842</v>
      </c>
      <c r="G15" s="117">
        <v>446.89310777000065</v>
      </c>
      <c r="H15" s="22">
        <v>449.24936881999889</v>
      </c>
      <c r="I15" s="104">
        <v>0.52725383520815239</v>
      </c>
      <c r="J15" s="104">
        <v>11.876324363689985</v>
      </c>
      <c r="K15" s="16"/>
      <c r="L15" s="20">
        <f t="shared" si="0"/>
        <v>12.03733666970172</v>
      </c>
      <c r="M15" s="20">
        <f t="shared" si="1"/>
        <v>14.235703899734842</v>
      </c>
      <c r="N15" s="20">
        <f t="shared" si="2"/>
        <v>0.52725383520815416</v>
      </c>
      <c r="O15" s="20">
        <f t="shared" si="3"/>
        <v>11.876324363689985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255</v>
      </c>
      <c r="C16" s="117">
        <v>3703.5943385699998</v>
      </c>
      <c r="D16" s="22">
        <v>3890.8453139899375</v>
      </c>
      <c r="E16" s="104">
        <v>5.05592563067363</v>
      </c>
      <c r="F16" s="104">
        <v>8.4212833133362537</v>
      </c>
      <c r="G16" s="117">
        <v>307.96817304000058</v>
      </c>
      <c r="H16" s="22">
        <v>310.75877514999593</v>
      </c>
      <c r="I16" s="104">
        <v>0.90613328073771982</v>
      </c>
      <c r="J16" s="104">
        <v>8.2151968788254415</v>
      </c>
      <c r="K16" s="16"/>
      <c r="L16" s="20">
        <f t="shared" si="0"/>
        <v>5.0559256306736193</v>
      </c>
      <c r="M16" s="20">
        <f t="shared" si="1"/>
        <v>8.4212833133362537</v>
      </c>
      <c r="N16" s="20">
        <f t="shared" si="2"/>
        <v>0.90613328073771093</v>
      </c>
      <c r="O16" s="20">
        <f t="shared" si="3"/>
        <v>8.2151968788254415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256</v>
      </c>
      <c r="C17" s="117">
        <v>3133.4399163000876</v>
      </c>
      <c r="D17" s="22">
        <v>3315.745310899958</v>
      </c>
      <c r="E17" s="104">
        <v>5.8180593682847226</v>
      </c>
      <c r="F17" s="104">
        <v>7.1765460727917691</v>
      </c>
      <c r="G17" s="117">
        <v>244.53634526000079</v>
      </c>
      <c r="H17" s="22">
        <v>248.94801291999909</v>
      </c>
      <c r="I17" s="104">
        <v>1.8040948699497683</v>
      </c>
      <c r="J17" s="104">
        <v>6.5811719644699433</v>
      </c>
      <c r="K17" s="16"/>
      <c r="L17" s="20">
        <f t="shared" si="0"/>
        <v>5.8180593682847279</v>
      </c>
      <c r="M17" s="20">
        <f t="shared" si="1"/>
        <v>7.1765460727917691</v>
      </c>
      <c r="N17" s="20">
        <f t="shared" si="2"/>
        <v>1.8040948699497577</v>
      </c>
      <c r="O17" s="20">
        <f t="shared" si="3"/>
        <v>6.5811719644699433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258</v>
      </c>
      <c r="C18" s="117">
        <v>2714.8330733600301</v>
      </c>
      <c r="D18" s="22">
        <v>2666.0971045400083</v>
      </c>
      <c r="E18" s="104">
        <v>-1.7951736811465668</v>
      </c>
      <c r="F18" s="104">
        <v>5.7704578944499607</v>
      </c>
      <c r="G18" s="117">
        <v>176.19753369999972</v>
      </c>
      <c r="H18" s="22">
        <v>209.63430942000036</v>
      </c>
      <c r="I18" s="104">
        <v>18.976869322661074</v>
      </c>
      <c r="J18" s="104">
        <v>5.5418776947188535</v>
      </c>
      <c r="K18" s="16"/>
      <c r="L18" s="20">
        <f t="shared" si="0"/>
        <v>-1.7951736811465679</v>
      </c>
      <c r="M18" s="20">
        <f t="shared" si="1"/>
        <v>5.7704578944499607</v>
      </c>
      <c r="N18" s="20">
        <f t="shared" si="2"/>
        <v>18.976869322661067</v>
      </c>
      <c r="O18" s="20">
        <f t="shared" si="3"/>
        <v>5.5418776947188535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257</v>
      </c>
      <c r="C19" s="117">
        <v>2255.9210854200192</v>
      </c>
      <c r="D19" s="22">
        <v>2421.7168886100117</v>
      </c>
      <c r="E19" s="104">
        <v>7.3493618310289444</v>
      </c>
      <c r="F19" s="104">
        <v>5.2415252671051888</v>
      </c>
      <c r="G19" s="117">
        <v>169.37358542999962</v>
      </c>
      <c r="H19" s="22">
        <v>221.82567823999923</v>
      </c>
      <c r="I19" s="104">
        <v>30.968283913241912</v>
      </c>
      <c r="J19" s="104">
        <v>5.8641678537990662</v>
      </c>
      <c r="K19" s="16"/>
      <c r="L19" s="20">
        <f t="shared" si="0"/>
        <v>7.3493618310289328</v>
      </c>
      <c r="M19" s="20">
        <f t="shared" si="1"/>
        <v>5.2415252671051888</v>
      </c>
      <c r="N19" s="20">
        <f t="shared" si="2"/>
        <v>30.968283913241905</v>
      </c>
      <c r="O19" s="20">
        <f t="shared" si="3"/>
        <v>5.8641678537990662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260</v>
      </c>
      <c r="C20" s="117">
        <v>581.53579140000102</v>
      </c>
      <c r="D20" s="22">
        <v>723.33535490000361</v>
      </c>
      <c r="E20" s="104">
        <v>24.383634781727093</v>
      </c>
      <c r="F20" s="104">
        <v>1.5655754630653791</v>
      </c>
      <c r="G20" s="117">
        <v>50.843264650000023</v>
      </c>
      <c r="H20" s="22">
        <v>60.439886450000124</v>
      </c>
      <c r="I20" s="104">
        <v>18.874912667513179</v>
      </c>
      <c r="J20" s="104">
        <v>1.5977845397316419</v>
      </c>
      <c r="K20" s="16"/>
      <c r="L20" s="20">
        <f t="shared" si="0"/>
        <v>24.3836347817271</v>
      </c>
      <c r="M20" s="20">
        <f t="shared" si="1"/>
        <v>1.5655754630653791</v>
      </c>
      <c r="N20" s="20">
        <f t="shared" si="2"/>
        <v>18.874912667513172</v>
      </c>
      <c r="O20" s="20">
        <f t="shared" si="3"/>
        <v>1.5977845397316419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259</v>
      </c>
      <c r="C21" s="117">
        <v>439.80370043999818</v>
      </c>
      <c r="D21" s="22">
        <v>480.71118673000058</v>
      </c>
      <c r="E21" s="104">
        <v>9.3013056163640417</v>
      </c>
      <c r="F21" s="104">
        <v>1.0404435973817001</v>
      </c>
      <c r="G21" s="117">
        <v>40.961224480000077</v>
      </c>
      <c r="H21" s="22">
        <v>37.993836990000034</v>
      </c>
      <c r="I21" s="104">
        <v>-7.2443817968598889</v>
      </c>
      <c r="J21" s="104">
        <v>1.0044023725611437</v>
      </c>
      <c r="K21" s="16"/>
      <c r="L21" s="20">
        <f t="shared" si="0"/>
        <v>9.3013056163640329</v>
      </c>
      <c r="M21" s="20">
        <f t="shared" si="1"/>
        <v>1.0404435973817001</v>
      </c>
      <c r="N21" s="20">
        <f t="shared" si="2"/>
        <v>-7.2443817968598907</v>
      </c>
      <c r="O21" s="20">
        <f t="shared" si="3"/>
        <v>1.0044023725611437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264</v>
      </c>
      <c r="C22" s="117">
        <v>177.50046696000055</v>
      </c>
      <c r="D22" s="22">
        <v>398.26553341999931</v>
      </c>
      <c r="E22" s="104">
        <v>124.37435813041992</v>
      </c>
      <c r="F22" s="104">
        <v>0.86199954513932542</v>
      </c>
      <c r="G22" s="117">
        <v>16.977813279999975</v>
      </c>
      <c r="H22" s="22">
        <v>33.092593170000015</v>
      </c>
      <c r="I22" s="104">
        <v>94.916698777594661</v>
      </c>
      <c r="J22" s="104">
        <v>0.87483343951012416</v>
      </c>
      <c r="K22" s="16"/>
      <c r="L22" s="20">
        <f t="shared" si="0"/>
        <v>124.37435813041992</v>
      </c>
      <c r="M22" s="20">
        <f t="shared" si="1"/>
        <v>0.86199954513932542</v>
      </c>
      <c r="N22" s="20">
        <f t="shared" si="2"/>
        <v>94.916698777594661</v>
      </c>
      <c r="O22" s="20">
        <f t="shared" si="3"/>
        <v>0.87483343951012416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262</v>
      </c>
      <c r="C23" s="117">
        <v>349.49543952999807</v>
      </c>
      <c r="D23" s="22">
        <v>373.27474780999825</v>
      </c>
      <c r="E23" s="104">
        <v>6.8038965864557932</v>
      </c>
      <c r="F23" s="104">
        <v>0.80790988881504155</v>
      </c>
      <c r="G23" s="117">
        <v>25.723965619999991</v>
      </c>
      <c r="H23" s="22">
        <v>32.109167670000019</v>
      </c>
      <c r="I23" s="104">
        <v>24.821997293588471</v>
      </c>
      <c r="J23" s="104">
        <v>0.84883567293295259</v>
      </c>
      <c r="K23" s="16"/>
      <c r="L23" s="20">
        <f t="shared" si="0"/>
        <v>6.8038965864557852</v>
      </c>
      <c r="M23" s="20">
        <f t="shared" si="1"/>
        <v>0.80790988881504155</v>
      </c>
      <c r="N23" s="20">
        <f t="shared" si="2"/>
        <v>24.821997293588481</v>
      </c>
      <c r="O23" s="20">
        <f t="shared" si="3"/>
        <v>0.84883567293295259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263</v>
      </c>
      <c r="C24" s="117">
        <v>331.93172546000153</v>
      </c>
      <c r="D24" s="22">
        <v>368.90217056000233</v>
      </c>
      <c r="E24" s="104">
        <v>11.137966715524406</v>
      </c>
      <c r="F24" s="104">
        <v>0.79844595261093088</v>
      </c>
      <c r="G24" s="117">
        <v>22.184617129999996</v>
      </c>
      <c r="H24" s="22">
        <v>30.619117949999954</v>
      </c>
      <c r="I24" s="104">
        <v>38.019591551093669</v>
      </c>
      <c r="J24" s="104">
        <v>0.80944482450677135</v>
      </c>
      <c r="K24" s="16"/>
      <c r="L24" s="20">
        <f t="shared" si="0"/>
        <v>11.137966715524399</v>
      </c>
      <c r="M24" s="20">
        <f t="shared" si="1"/>
        <v>0.79844595261093088</v>
      </c>
      <c r="N24" s="20">
        <f t="shared" si="2"/>
        <v>38.019591551093676</v>
      </c>
      <c r="O24" s="20">
        <f t="shared" si="3"/>
        <v>0.80944482450677135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261</v>
      </c>
      <c r="C25" s="117">
        <v>385.0955877699966</v>
      </c>
      <c r="D25" s="22">
        <v>340.3967246100006</v>
      </c>
      <c r="E25" s="104">
        <v>-11.607212489459362</v>
      </c>
      <c r="F25" s="104">
        <v>0.73674922170908164</v>
      </c>
      <c r="G25" s="117">
        <v>19.659080850000016</v>
      </c>
      <c r="H25" s="22">
        <v>23.412929540000036</v>
      </c>
      <c r="I25" s="104">
        <v>19.094731430437228</v>
      </c>
      <c r="J25" s="104">
        <v>0.61894254020125228</v>
      </c>
      <c r="K25" s="16"/>
      <c r="L25" s="20">
        <f t="shared" si="0"/>
        <v>-11.607212489459364</v>
      </c>
      <c r="M25" s="20">
        <f t="shared" si="1"/>
        <v>0.73674922170908164</v>
      </c>
      <c r="N25" s="20">
        <f t="shared" si="2"/>
        <v>19.094731430437228</v>
      </c>
      <c r="O25" s="20">
        <f t="shared" si="3"/>
        <v>0.61894254020125228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266</v>
      </c>
      <c r="C26" s="117">
        <v>312.82797106000061</v>
      </c>
      <c r="D26" s="22">
        <v>308.30251671999946</v>
      </c>
      <c r="E26" s="104">
        <v>-1.4466271429203981</v>
      </c>
      <c r="F26" s="104">
        <v>0.66728503191284083</v>
      </c>
      <c r="G26" s="117">
        <v>22.016341720000028</v>
      </c>
      <c r="H26" s="22">
        <v>24.324691030000018</v>
      </c>
      <c r="I26" s="104">
        <v>10.484708764776517</v>
      </c>
      <c r="J26" s="104">
        <v>0.6430458021067792</v>
      </c>
      <c r="K26" s="16"/>
      <c r="L26" s="20">
        <f t="shared" si="0"/>
        <v>-1.4466271429204016</v>
      </c>
      <c r="M26" s="20">
        <f t="shared" si="1"/>
        <v>0.66728503191284083</v>
      </c>
      <c r="N26" s="20">
        <f t="shared" si="2"/>
        <v>10.484708764776508</v>
      </c>
      <c r="O26" s="20">
        <f t="shared" si="3"/>
        <v>0.6430458021067792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265</v>
      </c>
      <c r="C27" s="117">
        <v>132.34669160999979</v>
      </c>
      <c r="D27" s="22">
        <v>141.97078376000002</v>
      </c>
      <c r="E27" s="104">
        <v>7.2718796616092041</v>
      </c>
      <c r="F27" s="104">
        <v>0.30727929171600304</v>
      </c>
      <c r="G27" s="117">
        <v>13.685254009999998</v>
      </c>
      <c r="H27" s="22">
        <v>7.3576216600000048</v>
      </c>
      <c r="I27" s="104">
        <v>-46.236864477460983</v>
      </c>
      <c r="J27" s="104">
        <v>0.19450556293264915</v>
      </c>
      <c r="K27" s="16"/>
      <c r="L27" s="20">
        <f t="shared" si="0"/>
        <v>7.2718796616091987</v>
      </c>
      <c r="M27" s="20">
        <f t="shared" si="1"/>
        <v>0.30727929171600304</v>
      </c>
      <c r="N27" s="20">
        <f t="shared" si="2"/>
        <v>-46.236864477460976</v>
      </c>
      <c r="O27" s="20">
        <f t="shared" si="3"/>
        <v>0.19450556293264915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275</v>
      </c>
      <c r="C28" s="117">
        <v>128.15651101000032</v>
      </c>
      <c r="D28" s="22">
        <v>139.48714938000003</v>
      </c>
      <c r="E28" s="104">
        <v>8.8412506557045347</v>
      </c>
      <c r="F28" s="104">
        <v>0.30190375322170249</v>
      </c>
      <c r="G28" s="117">
        <v>10.900884950000009</v>
      </c>
      <c r="H28" s="22">
        <v>10.774976509999995</v>
      </c>
      <c r="I28" s="104">
        <v>-1.1550295281303247</v>
      </c>
      <c r="J28" s="104">
        <v>0.28484651270633815</v>
      </c>
      <c r="K28" s="16"/>
      <c r="L28" s="20">
        <f t="shared" si="0"/>
        <v>8.8412506557045436</v>
      </c>
      <c r="M28" s="20">
        <f t="shared" si="1"/>
        <v>0.30190375322170249</v>
      </c>
      <c r="N28" s="20">
        <f t="shared" si="2"/>
        <v>-1.1550295281303196</v>
      </c>
      <c r="O28" s="20">
        <f t="shared" si="3"/>
        <v>0.28484651270633815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269</v>
      </c>
      <c r="C29" s="117">
        <v>89.802510360000483</v>
      </c>
      <c r="D29" s="22">
        <v>90.697284599999975</v>
      </c>
      <c r="E29" s="104">
        <v>0.9963799858294875</v>
      </c>
      <c r="F29" s="104">
        <v>0.19630375091515759</v>
      </c>
      <c r="G29" s="117">
        <v>6.8948795699999934</v>
      </c>
      <c r="H29" s="22">
        <v>9.4619604499999959</v>
      </c>
      <c r="I29" s="104">
        <v>37.231700045487592</v>
      </c>
      <c r="J29" s="104">
        <v>0.25013571352535546</v>
      </c>
      <c r="K29" s="16"/>
      <c r="L29" s="20">
        <f t="shared" si="0"/>
        <v>0.99637998582948228</v>
      </c>
      <c r="M29" s="20">
        <f t="shared" si="1"/>
        <v>0.19630375091515759</v>
      </c>
      <c r="N29" s="20">
        <f t="shared" si="2"/>
        <v>37.231700045487599</v>
      </c>
      <c r="O29" s="20">
        <f t="shared" si="3"/>
        <v>0.25013571352535546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268</v>
      </c>
      <c r="C30" s="117">
        <v>55.874016190000049</v>
      </c>
      <c r="D30" s="22">
        <v>85.318079359999984</v>
      </c>
      <c r="E30" s="104">
        <v>52.69723778200435</v>
      </c>
      <c r="F30" s="104">
        <v>0.18466108520348237</v>
      </c>
      <c r="G30" s="117">
        <v>1.3796987899999991</v>
      </c>
      <c r="H30" s="22">
        <v>3.0684252600000015</v>
      </c>
      <c r="I30" s="104">
        <v>122.3981989576148</v>
      </c>
      <c r="J30" s="104">
        <v>8.111667194818227E-2</v>
      </c>
      <c r="K30" s="16"/>
      <c r="L30" s="20">
        <f t="shared" si="0"/>
        <v>52.697237782004358</v>
      </c>
      <c r="M30" s="20">
        <f t="shared" si="1"/>
        <v>0.18466108520348237</v>
      </c>
      <c r="N30" s="20">
        <f t="shared" si="2"/>
        <v>122.39819895761477</v>
      </c>
      <c r="O30" s="20">
        <f t="shared" si="3"/>
        <v>8.111667194818227E-2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273</v>
      </c>
      <c r="C31" s="117">
        <v>63.493313760000042</v>
      </c>
      <c r="D31" s="22">
        <v>69.360889429999958</v>
      </c>
      <c r="E31" s="104">
        <v>9.2412497041482347</v>
      </c>
      <c r="F31" s="104">
        <v>0.15012359876009457</v>
      </c>
      <c r="G31" s="117">
        <v>7.2002506199999967</v>
      </c>
      <c r="H31" s="22">
        <v>6.7786158499999987</v>
      </c>
      <c r="I31" s="104">
        <v>-5.8558346403780881</v>
      </c>
      <c r="J31" s="104">
        <v>0.17919900651815071</v>
      </c>
      <c r="K31" s="16"/>
      <c r="L31" s="20">
        <f t="shared" si="0"/>
        <v>9.2412497041482364</v>
      </c>
      <c r="M31" s="20">
        <f t="shared" si="1"/>
        <v>0.15012359876009457</v>
      </c>
      <c r="N31" s="20">
        <f t="shared" si="2"/>
        <v>-5.8558346403780908</v>
      </c>
      <c r="O31" s="20">
        <f t="shared" si="3"/>
        <v>0.17919900651815071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274</v>
      </c>
      <c r="C32" s="117">
        <v>34.612285969999945</v>
      </c>
      <c r="D32" s="22">
        <v>54.227343980000079</v>
      </c>
      <c r="E32" s="104">
        <v>56.670796106912455</v>
      </c>
      <c r="F32" s="104">
        <v>0.1173687952444004</v>
      </c>
      <c r="G32" s="117">
        <v>1.5785415900000004</v>
      </c>
      <c r="H32" s="22">
        <v>3.0523322199999994</v>
      </c>
      <c r="I32" s="104">
        <v>93.364067145041062</v>
      </c>
      <c r="J32" s="104">
        <v>8.0691237487272777E-2</v>
      </c>
      <c r="K32" s="16"/>
      <c r="L32" s="20">
        <f t="shared" si="0"/>
        <v>56.670796106912448</v>
      </c>
      <c r="M32" s="20">
        <f t="shared" si="1"/>
        <v>0.1173687952444004</v>
      </c>
      <c r="N32" s="20">
        <f t="shared" si="2"/>
        <v>93.364067145041048</v>
      </c>
      <c r="O32" s="20">
        <f t="shared" si="3"/>
        <v>8.0691237487272777E-2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267</v>
      </c>
      <c r="C33" s="117">
        <v>53.648319790000066</v>
      </c>
      <c r="D33" s="22">
        <v>53.920082409999942</v>
      </c>
      <c r="E33" s="104">
        <v>0.50656315251560446</v>
      </c>
      <c r="F33" s="104">
        <v>0.11670376322090464</v>
      </c>
      <c r="G33" s="117">
        <v>3.4335453899999973</v>
      </c>
      <c r="H33" s="22">
        <v>5.0587692099999995</v>
      </c>
      <c r="I33" s="104">
        <v>47.333692594639132</v>
      </c>
      <c r="J33" s="104">
        <v>0.13373326305791622</v>
      </c>
      <c r="K33" s="16"/>
      <c r="L33" s="20">
        <f t="shared" si="0"/>
        <v>0.50656315251560247</v>
      </c>
      <c r="M33" s="20">
        <f t="shared" si="1"/>
        <v>0.11670376322090464</v>
      </c>
      <c r="N33" s="20">
        <f t="shared" si="2"/>
        <v>47.333692594639139</v>
      </c>
      <c r="O33" s="20">
        <f t="shared" si="3"/>
        <v>0.13373326305791622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271</v>
      </c>
      <c r="C34" s="117">
        <v>36.784183559999967</v>
      </c>
      <c r="D34" s="22">
        <v>44.005667580000029</v>
      </c>
      <c r="E34" s="104">
        <v>19.632035622649745</v>
      </c>
      <c r="F34" s="104">
        <v>9.5245162471816219E-2</v>
      </c>
      <c r="G34" s="117">
        <v>2.9257611899999998</v>
      </c>
      <c r="H34" s="22">
        <v>0.5019952299999999</v>
      </c>
      <c r="I34" s="104">
        <v>-82.842234980907662</v>
      </c>
      <c r="J34" s="104">
        <v>1.3270710198579932E-2</v>
      </c>
      <c r="K34" s="16"/>
      <c r="L34" s="20">
        <f t="shared" si="0"/>
        <v>19.632035622649738</v>
      </c>
      <c r="M34" s="20">
        <f t="shared" si="1"/>
        <v>9.5245162471816219E-2</v>
      </c>
      <c r="N34" s="20">
        <f t="shared" si="2"/>
        <v>-82.842234980907662</v>
      </c>
      <c r="O34" s="20">
        <f t="shared" si="3"/>
        <v>1.3270710198579932E-2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276</v>
      </c>
      <c r="C35" s="117">
        <v>9.8007784800000035</v>
      </c>
      <c r="D35" s="22">
        <v>17.159668770000007</v>
      </c>
      <c r="E35" s="104">
        <v>75.084752757313638</v>
      </c>
      <c r="F35" s="104">
        <v>3.7140112395522493E-2</v>
      </c>
      <c r="G35" s="117">
        <v>1.3928280799999995</v>
      </c>
      <c r="H35" s="22">
        <v>1.9411035299999995</v>
      </c>
      <c r="I35" s="104">
        <v>39.36418700002087</v>
      </c>
      <c r="J35" s="104">
        <v>5.131487486857296E-2</v>
      </c>
      <c r="K35" s="16"/>
      <c r="L35" s="20">
        <f t="shared" si="0"/>
        <v>75.084752757313638</v>
      </c>
      <c r="M35" s="20">
        <f t="shared" si="1"/>
        <v>3.7140112395522493E-2</v>
      </c>
      <c r="N35" s="20">
        <f t="shared" si="2"/>
        <v>39.36418700002087</v>
      </c>
      <c r="O35" s="20">
        <f t="shared" si="3"/>
        <v>5.131487486857296E-2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270</v>
      </c>
      <c r="C36" s="117">
        <v>2.8265264300000044</v>
      </c>
      <c r="D36" s="22">
        <v>10.753733519999988</v>
      </c>
      <c r="E36" s="104">
        <v>280.45756112034559</v>
      </c>
      <c r="F36" s="104">
        <v>2.3275208685994767E-2</v>
      </c>
      <c r="G36" s="117">
        <v>0.81332182999999936</v>
      </c>
      <c r="H36" s="22">
        <v>0.47198455000000011</v>
      </c>
      <c r="I36" s="104">
        <v>-41.968291936784674</v>
      </c>
      <c r="J36" s="104">
        <v>1.2477349996447501E-2</v>
      </c>
      <c r="K36" s="16"/>
      <c r="L36" s="20">
        <f t="shared" si="0"/>
        <v>280.45756112034559</v>
      </c>
      <c r="M36" s="20">
        <f t="shared" si="1"/>
        <v>2.3275208685994767E-2</v>
      </c>
      <c r="N36" s="20">
        <f t="shared" si="2"/>
        <v>-41.968291936784667</v>
      </c>
      <c r="O36" s="20">
        <f t="shared" si="3"/>
        <v>1.2477349996447501E-2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277</v>
      </c>
      <c r="C37" s="117">
        <v>1.2907107600000003</v>
      </c>
      <c r="D37" s="22">
        <v>8.4276062899999999</v>
      </c>
      <c r="E37" s="104">
        <v>552.94305673875363</v>
      </c>
      <c r="F37" s="104">
        <v>1.8240576145795395E-2</v>
      </c>
      <c r="G37" s="117">
        <v>3.911543E-2</v>
      </c>
      <c r="H37" s="22">
        <v>0.12469436999999998</v>
      </c>
      <c r="I37" s="104">
        <v>218.78563012090112</v>
      </c>
      <c r="J37" s="104">
        <v>3.2964114971062563E-3</v>
      </c>
      <c r="K37" s="16"/>
      <c r="L37" s="20">
        <f t="shared" si="0"/>
        <v>552.94305673875351</v>
      </c>
      <c r="M37" s="20">
        <f t="shared" si="1"/>
        <v>1.8240576145795395E-2</v>
      </c>
      <c r="N37" s="20">
        <f t="shared" si="2"/>
        <v>218.78563012090112</v>
      </c>
      <c r="O37" s="20">
        <f t="shared" si="3"/>
        <v>3.2964114971062563E-3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272</v>
      </c>
      <c r="C38" s="117">
        <v>20.141657200000008</v>
      </c>
      <c r="D38" s="22">
        <v>6.6832250099999948</v>
      </c>
      <c r="E38" s="104">
        <v>-66.818892091957593</v>
      </c>
      <c r="F38" s="104">
        <v>1.4465065227244864E-2</v>
      </c>
      <c r="G38" s="117">
        <v>1.0919166599999999</v>
      </c>
      <c r="H38" s="22">
        <v>0.57781622999999993</v>
      </c>
      <c r="I38" s="104">
        <v>-47.082387221750054</v>
      </c>
      <c r="J38" s="104">
        <v>1.5275108762220725E-2</v>
      </c>
      <c r="K38" s="16"/>
      <c r="L38" s="20">
        <f t="shared" si="0"/>
        <v>-66.818892091957608</v>
      </c>
      <c r="M38" s="20">
        <f t="shared" si="1"/>
        <v>1.4465065227244864E-2</v>
      </c>
      <c r="N38" s="20">
        <f t="shared" si="2"/>
        <v>-47.082387221750054</v>
      </c>
      <c r="O38" s="20">
        <f t="shared" si="3"/>
        <v>1.5275108762220725E-2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 t="s">
        <v>281</v>
      </c>
      <c r="C39" s="117">
        <v>0.83242294999999999</v>
      </c>
      <c r="D39" s="22">
        <v>1.7456644900000007</v>
      </c>
      <c r="E39" s="104">
        <v>109.70883731641479</v>
      </c>
      <c r="F39" s="104">
        <v>3.7782882777330231E-3</v>
      </c>
      <c r="G39" s="117">
        <v>9.1329500000000008E-3</v>
      </c>
      <c r="H39" s="22">
        <v>0.12794169000000002</v>
      </c>
      <c r="I39" s="104">
        <v>1300.880219425268</v>
      </c>
      <c r="J39" s="104">
        <v>3.3822574176781577E-3</v>
      </c>
      <c r="K39" s="16"/>
      <c r="L39" s="20">
        <f t="shared" si="0"/>
        <v>109.70883731641476</v>
      </c>
      <c r="M39" s="20">
        <f t="shared" si="1"/>
        <v>3.7782882777330231E-3</v>
      </c>
      <c r="N39" s="20">
        <f t="shared" si="2"/>
        <v>1300.880219425268</v>
      </c>
      <c r="O39" s="20">
        <f t="shared" si="3"/>
        <v>3.3822574176781577E-3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 t="s">
        <v>282</v>
      </c>
      <c r="C40" s="117">
        <v>1.0666703899999999</v>
      </c>
      <c r="D40" s="22">
        <v>1.2549237300000009</v>
      </c>
      <c r="E40" s="104">
        <v>17.648689020044994</v>
      </c>
      <c r="F40" s="104">
        <v>2.7161368325181452E-3</v>
      </c>
      <c r="G40" s="117">
        <v>0.14601033000000002</v>
      </c>
      <c r="H40" s="22">
        <v>0.16637645000000001</v>
      </c>
      <c r="I40" s="104">
        <v>13.948410362472297</v>
      </c>
      <c r="J40" s="104">
        <v>4.3983159995733918E-3</v>
      </c>
      <c r="K40" s="16"/>
      <c r="L40" s="20">
        <f t="shared" si="0"/>
        <v>17.648689020044987</v>
      </c>
      <c r="M40" s="20">
        <f t="shared" si="1"/>
        <v>2.7161368325181452E-3</v>
      </c>
      <c r="N40" s="20">
        <f t="shared" si="2"/>
        <v>13.948410362472288</v>
      </c>
      <c r="O40" s="20">
        <f t="shared" si="3"/>
        <v>4.3983159995733918E-3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280</v>
      </c>
      <c r="C41" s="117">
        <v>0.69342798999999999</v>
      </c>
      <c r="D41" s="22">
        <v>1.2205875999999998</v>
      </c>
      <c r="E41" s="104">
        <v>76.022257192127455</v>
      </c>
      <c r="F41" s="104">
        <v>2.6418202623954856E-3</v>
      </c>
      <c r="G41" s="117">
        <v>9.0904679999999988E-2</v>
      </c>
      <c r="H41" s="22">
        <v>9.3305509999999994E-2</v>
      </c>
      <c r="I41" s="104">
        <v>2.6410411433162917</v>
      </c>
      <c r="J41" s="104">
        <v>2.4666178265094311E-3</v>
      </c>
      <c r="K41" s="16"/>
      <c r="L41" s="20">
        <f t="shared" si="0"/>
        <v>76.022257192127441</v>
      </c>
      <c r="M41" s="20">
        <f t="shared" si="1"/>
        <v>2.6418202623954856E-3</v>
      </c>
      <c r="N41" s="20">
        <f t="shared" si="2"/>
        <v>2.6410411433162815</v>
      </c>
      <c r="O41" s="20">
        <f t="shared" si="3"/>
        <v>2.4666178265094311E-3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279</v>
      </c>
      <c r="C42" s="117">
        <v>0.4715636100000003</v>
      </c>
      <c r="D42" s="22">
        <v>0.63332557000000023</v>
      </c>
      <c r="E42" s="104">
        <v>34.303317001072209</v>
      </c>
      <c r="F42" s="104">
        <v>1.3707597254954676E-3</v>
      </c>
      <c r="G42" s="117">
        <v>3.4642690000000004E-2</v>
      </c>
      <c r="H42" s="22">
        <v>4.5877379999999995E-2</v>
      </c>
      <c r="I42" s="104">
        <v>32.430189456996537</v>
      </c>
      <c r="J42" s="104">
        <v>1.2128111548990754E-3</v>
      </c>
      <c r="K42" s="16"/>
      <c r="L42" s="20">
        <f t="shared" si="0"/>
        <v>34.303317001072202</v>
      </c>
      <c r="M42" s="20">
        <f t="shared" si="1"/>
        <v>1.3707597254954676E-3</v>
      </c>
      <c r="N42" s="20">
        <f t="shared" si="2"/>
        <v>32.43018945699653</v>
      </c>
      <c r="O42" s="20">
        <f t="shared" si="3"/>
        <v>1.2128111548990754E-3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 t="s">
        <v>278</v>
      </c>
      <c r="C43" s="117">
        <v>0.38156814999999988</v>
      </c>
      <c r="D43" s="22">
        <v>0.57015921999999997</v>
      </c>
      <c r="E43" s="104">
        <v>49.425265185262489</v>
      </c>
      <c r="F43" s="104">
        <v>1.2340434887160951E-3</v>
      </c>
      <c r="G43" s="117">
        <v>1.5027000000000001E-4</v>
      </c>
      <c r="H43" s="22">
        <v>5.4149169999999996E-2</v>
      </c>
      <c r="I43" s="104">
        <v>35934.584414720164</v>
      </c>
      <c r="J43" s="104">
        <v>1.4314836070526775E-3</v>
      </c>
      <c r="K43" s="16"/>
      <c r="L43" s="20">
        <f t="shared" si="0"/>
        <v>49.425265185262482</v>
      </c>
      <c r="M43" s="20">
        <f t="shared" si="1"/>
        <v>1.2340434887160951E-3</v>
      </c>
      <c r="N43" s="20">
        <f t="shared" si="2"/>
        <v>35934.584414720164</v>
      </c>
      <c r="O43" s="20">
        <f t="shared" si="3"/>
        <v>1.4314836070526775E-3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 t="s">
        <v>283</v>
      </c>
      <c r="C44" s="117">
        <v>0.70074457999999984</v>
      </c>
      <c r="D44" s="22">
        <v>0.47042056999999993</v>
      </c>
      <c r="E44" s="104">
        <v>-32.868468279840279</v>
      </c>
      <c r="F44" s="104">
        <v>1.0181707512624525E-3</v>
      </c>
      <c r="G44" s="117">
        <v>0</v>
      </c>
      <c r="H44" s="22">
        <v>5.1235199999999995E-2</v>
      </c>
      <c r="I44" s="104" t="s">
        <v>120</v>
      </c>
      <c r="J44" s="104">
        <v>1.3544501033730589E-3</v>
      </c>
      <c r="K44" s="16"/>
      <c r="L44" s="20">
        <f t="shared" si="0"/>
        <v>-32.868468279840272</v>
      </c>
      <c r="M44" s="20">
        <f t="shared" si="1"/>
        <v>1.0181707512624525E-3</v>
      </c>
      <c r="N44" s="20" t="e">
        <f t="shared" si="2"/>
        <v>#DIV/0!</v>
      </c>
      <c r="O44" s="20">
        <f t="shared" si="3"/>
        <v>1.3544501033730589E-3</v>
      </c>
      <c r="P44" s="20" t="b">
        <f t="shared" si="4"/>
        <v>1</v>
      </c>
      <c r="Q44" s="20" t="b">
        <f t="shared" si="5"/>
        <v>1</v>
      </c>
      <c r="R44" s="20" t="e">
        <f t="shared" si="6"/>
        <v>#VALUE!</v>
      </c>
      <c r="S44" s="20" t="b">
        <f t="shared" si="7"/>
        <v>1</v>
      </c>
    </row>
    <row r="45" spans="1:19" x14ac:dyDescent="0.25">
      <c r="A45" s="14"/>
      <c r="B45" s="9" t="s">
        <v>2</v>
      </c>
      <c r="C45" s="117">
        <v>0.37554363000000007</v>
      </c>
      <c r="D45" s="22">
        <v>0.10352199000000001</v>
      </c>
      <c r="E45" s="104">
        <v>-72.434097737192346</v>
      </c>
      <c r="F45" s="104">
        <v>2.2406133798631326E-4</v>
      </c>
      <c r="G45" s="117">
        <v>5.1730169999999999E-2</v>
      </c>
      <c r="H45" s="22">
        <v>0</v>
      </c>
      <c r="I45" s="104" t="s">
        <v>120</v>
      </c>
      <c r="J45" s="104">
        <v>0</v>
      </c>
      <c r="K45" s="16"/>
      <c r="L45" s="20">
        <f t="shared" si="0"/>
        <v>-72.434097737192346</v>
      </c>
      <c r="M45" s="20">
        <f t="shared" si="1"/>
        <v>2.2406133798631326E-4</v>
      </c>
      <c r="N45" s="20">
        <f t="shared" si="2"/>
        <v>-100</v>
      </c>
      <c r="O45" s="20">
        <f t="shared" si="3"/>
        <v>0</v>
      </c>
      <c r="P45" s="20" t="b">
        <f t="shared" si="4"/>
        <v>1</v>
      </c>
      <c r="Q45" s="20" t="b">
        <f t="shared" si="5"/>
        <v>1</v>
      </c>
      <c r="R45" s="20" t="e">
        <f t="shared" si="6"/>
        <v>#VALUE!</v>
      </c>
      <c r="S45" s="20" t="b">
        <f t="shared" si="7"/>
        <v>1</v>
      </c>
    </row>
    <row r="46" spans="1:19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9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ignoredErrors>
    <ignoredError sqref="N44:R45" evalError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topLeftCell="A4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11048.650357200126</v>
      </c>
      <c r="D13" s="116">
        <v>11224.072405180064</v>
      </c>
      <c r="E13" s="113">
        <v>1.5877237699500668</v>
      </c>
      <c r="F13" s="113">
        <v>100</v>
      </c>
      <c r="G13" s="152">
        <v>892.92085374000044</v>
      </c>
      <c r="H13" s="116">
        <v>980.95616472000256</v>
      </c>
      <c r="I13" s="113">
        <v>9.8592513111622537</v>
      </c>
      <c r="J13" s="113">
        <v>100</v>
      </c>
      <c r="K13" s="16"/>
      <c r="L13" s="20">
        <f>+((D13-C13)/C13)*100</f>
        <v>1.5877237699500608</v>
      </c>
      <c r="M13" s="20">
        <f>+D13/$D$13*100</f>
        <v>100</v>
      </c>
      <c r="N13" s="20">
        <f>+((H13-G13)/G13)*100</f>
        <v>9.8592513111622466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4795.1171867401263</v>
      </c>
      <c r="D14" s="116">
        <v>4997.4797767500722</v>
      </c>
      <c r="E14" s="29">
        <v>4.220180281923791</v>
      </c>
      <c r="F14" s="29">
        <v>44.524657328864578</v>
      </c>
      <c r="G14" s="116">
        <v>420.76971254000091</v>
      </c>
      <c r="H14" s="116">
        <v>496.94316389000244</v>
      </c>
      <c r="I14" s="29">
        <v>18.103358934790247</v>
      </c>
      <c r="J14" s="29">
        <v>50.659059167220434</v>
      </c>
      <c r="K14" s="16"/>
      <c r="L14" s="20">
        <f t="shared" ref="L14:L40" si="0">+((D14-C14)/C14)*100</f>
        <v>4.2201802819237981</v>
      </c>
      <c r="M14" s="20">
        <f t="shared" ref="M14:M40" si="1">+D14/$D$13*100</f>
        <v>44.524657328864578</v>
      </c>
      <c r="N14" s="20">
        <f t="shared" ref="N14:N40" si="2">+((H14-G14)/G14)*100</f>
        <v>18.103358934790258</v>
      </c>
      <c r="O14" s="20">
        <f t="shared" ref="O14:O40" si="3">+H14/$H$13*100</f>
        <v>50.659059167220434</v>
      </c>
      <c r="P14" s="20" t="b">
        <f t="shared" ref="P14:P40" si="4">+ROUND(E14,4)=ROUND(L14,4)</f>
        <v>1</v>
      </c>
      <c r="Q14" s="20" t="b">
        <f t="shared" ref="Q14:Q40" si="5">+ROUND(F14,4)=ROUND(M14,4)</f>
        <v>1</v>
      </c>
      <c r="R14" s="20" t="b">
        <f t="shared" ref="R14:R40" si="6">+ROUND(I14,4)=ROUND(N14,4)</f>
        <v>1</v>
      </c>
      <c r="S14" s="20" t="b">
        <f t="shared" ref="S14:S40" si="7">+ROUND(J14,4)=ROUND(O14,4)</f>
        <v>1</v>
      </c>
    </row>
    <row r="15" spans="1:19" x14ac:dyDescent="0.25">
      <c r="A15" s="14"/>
      <c r="B15" s="9" t="s">
        <v>258</v>
      </c>
      <c r="C15" s="117">
        <v>1852.5913407599985</v>
      </c>
      <c r="D15" s="22">
        <v>1557.4499465799897</v>
      </c>
      <c r="E15" s="104">
        <v>-15.931273545677449</v>
      </c>
      <c r="F15" s="104">
        <v>13.875979148719718</v>
      </c>
      <c r="G15" s="117">
        <v>117.50144569</v>
      </c>
      <c r="H15" s="22">
        <v>125.84547884999994</v>
      </c>
      <c r="I15" s="104">
        <v>7.1012174454548438</v>
      </c>
      <c r="J15" s="104">
        <v>12.828858554135333</v>
      </c>
      <c r="K15" s="16"/>
      <c r="L15" s="20">
        <f t="shared" si="0"/>
        <v>-15.931273545677445</v>
      </c>
      <c r="M15" s="20">
        <f t="shared" si="1"/>
        <v>13.875979148719718</v>
      </c>
      <c r="N15" s="20">
        <f t="shared" si="2"/>
        <v>7.1012174454548518</v>
      </c>
      <c r="O15" s="20">
        <f t="shared" si="3"/>
        <v>12.828858554135333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254</v>
      </c>
      <c r="C16" s="117">
        <v>983.70450890000029</v>
      </c>
      <c r="D16" s="22">
        <v>1135.8296615199913</v>
      </c>
      <c r="E16" s="104">
        <v>15.464517163807724</v>
      </c>
      <c r="F16" s="104">
        <v>10.119586015818912</v>
      </c>
      <c r="G16" s="117">
        <v>81.069518919999609</v>
      </c>
      <c r="H16" s="22">
        <v>87.753189990000095</v>
      </c>
      <c r="I16" s="104">
        <v>8.2443699667146255</v>
      </c>
      <c r="J16" s="104">
        <v>8.9456790370493025</v>
      </c>
      <c r="K16" s="16"/>
      <c r="L16" s="20">
        <f t="shared" si="0"/>
        <v>15.464517163807724</v>
      </c>
      <c r="M16" s="20">
        <f t="shared" si="1"/>
        <v>10.119586015818912</v>
      </c>
      <c r="N16" s="20">
        <f t="shared" si="2"/>
        <v>8.2443699667146344</v>
      </c>
      <c r="O16" s="20">
        <f t="shared" si="3"/>
        <v>8.9456790370493025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256</v>
      </c>
      <c r="C17" s="117">
        <v>1087.9618642600001</v>
      </c>
      <c r="D17" s="22">
        <v>1133.0834371000146</v>
      </c>
      <c r="E17" s="104">
        <v>4.1473487557125877</v>
      </c>
      <c r="F17" s="104">
        <v>10.09511874297141</v>
      </c>
      <c r="G17" s="117">
        <v>84.873171409999784</v>
      </c>
      <c r="H17" s="22">
        <v>86.485826800000041</v>
      </c>
      <c r="I17" s="104">
        <v>1.9000767418127396</v>
      </c>
      <c r="J17" s="104">
        <v>8.8164823169938451</v>
      </c>
      <c r="K17" s="16"/>
      <c r="L17" s="20">
        <f t="shared" si="0"/>
        <v>4.1473487557125841</v>
      </c>
      <c r="M17" s="20">
        <f t="shared" si="1"/>
        <v>10.09511874297141</v>
      </c>
      <c r="N17" s="20">
        <f t="shared" si="2"/>
        <v>1.9000767418127289</v>
      </c>
      <c r="O17" s="20">
        <f t="shared" si="3"/>
        <v>8.8164823169938451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255</v>
      </c>
      <c r="C18" s="117">
        <v>712.95734217000302</v>
      </c>
      <c r="D18" s="22">
        <v>722.81554942999765</v>
      </c>
      <c r="E18" s="104">
        <v>1.3827204906803559</v>
      </c>
      <c r="F18" s="104">
        <v>6.4398689115405947</v>
      </c>
      <c r="G18" s="117">
        <v>53.729156940000067</v>
      </c>
      <c r="H18" s="22">
        <v>54.88301116999979</v>
      </c>
      <c r="I18" s="104">
        <v>2.1475383119974323</v>
      </c>
      <c r="J18" s="104">
        <v>5.5948484900612483</v>
      </c>
      <c r="K18" s="16"/>
      <c r="L18" s="20">
        <f t="shared" si="0"/>
        <v>1.3827204906803474</v>
      </c>
      <c r="M18" s="20">
        <f t="shared" si="1"/>
        <v>6.4398689115405947</v>
      </c>
      <c r="N18" s="20">
        <f t="shared" si="2"/>
        <v>2.1475383119974221</v>
      </c>
      <c r="O18" s="20">
        <f t="shared" si="3"/>
        <v>5.5948484900612483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257</v>
      </c>
      <c r="C19" s="117">
        <v>636.64259504999904</v>
      </c>
      <c r="D19" s="22">
        <v>590.27555002999998</v>
      </c>
      <c r="E19" s="104">
        <v>-7.283057304131157</v>
      </c>
      <c r="F19" s="104">
        <v>5.2590140968582819</v>
      </c>
      <c r="G19" s="117">
        <v>51.718006179999932</v>
      </c>
      <c r="H19" s="22">
        <v>43.398167460000032</v>
      </c>
      <c r="I19" s="104">
        <v>-16.08692858545907</v>
      </c>
      <c r="J19" s="104">
        <v>4.4240679676433157</v>
      </c>
      <c r="K19" s="16"/>
      <c r="L19" s="20">
        <f t="shared" si="0"/>
        <v>-7.2830573041311517</v>
      </c>
      <c r="M19" s="20">
        <f t="shared" si="1"/>
        <v>5.2590140968582819</v>
      </c>
      <c r="N19" s="20">
        <f t="shared" si="2"/>
        <v>-16.086928585459077</v>
      </c>
      <c r="O19" s="20">
        <f t="shared" si="3"/>
        <v>4.4240679676433157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260</v>
      </c>
      <c r="C20" s="117">
        <v>259.18958837999924</v>
      </c>
      <c r="D20" s="22">
        <v>298.94229513999937</v>
      </c>
      <c r="E20" s="104">
        <v>15.337308496249658</v>
      </c>
      <c r="F20" s="104">
        <v>2.6634031245382324</v>
      </c>
      <c r="G20" s="117">
        <v>21.371352549999997</v>
      </c>
      <c r="H20" s="22">
        <v>21.366943539999994</v>
      </c>
      <c r="I20" s="104">
        <v>-2.0630467770765826E-2</v>
      </c>
      <c r="J20" s="104">
        <v>2.1781751630154473</v>
      </c>
      <c r="K20" s="16"/>
      <c r="L20" s="20">
        <f t="shared" si="0"/>
        <v>15.337308496249658</v>
      </c>
      <c r="M20" s="20">
        <f t="shared" si="1"/>
        <v>2.6634031245382324</v>
      </c>
      <c r="N20" s="20">
        <f t="shared" si="2"/>
        <v>-2.0630467770760618E-2</v>
      </c>
      <c r="O20" s="20">
        <f t="shared" si="3"/>
        <v>2.1781751630154473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264</v>
      </c>
      <c r="C21" s="117">
        <v>101.11134574000008</v>
      </c>
      <c r="D21" s="22">
        <v>145.27005442999973</v>
      </c>
      <c r="E21" s="104">
        <v>43.67334681070345</v>
      </c>
      <c r="F21" s="104">
        <v>1.2942722497313506</v>
      </c>
      <c r="G21" s="117">
        <v>10.453055790000001</v>
      </c>
      <c r="H21" s="22">
        <v>10.756831139999997</v>
      </c>
      <c r="I21" s="104">
        <v>2.9060913488150097</v>
      </c>
      <c r="J21" s="104">
        <v>1.0965659350405685</v>
      </c>
      <c r="K21" s="16"/>
      <c r="L21" s="20">
        <f t="shared" si="0"/>
        <v>43.673346810703443</v>
      </c>
      <c r="M21" s="20">
        <f t="shared" si="1"/>
        <v>1.2942722497313506</v>
      </c>
      <c r="N21" s="20">
        <f t="shared" si="2"/>
        <v>2.9060913488150137</v>
      </c>
      <c r="O21" s="20">
        <f t="shared" si="3"/>
        <v>1.0965659350405685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259</v>
      </c>
      <c r="C22" s="117">
        <v>105.64817749000001</v>
      </c>
      <c r="D22" s="22">
        <v>115.33941174000019</v>
      </c>
      <c r="E22" s="104">
        <v>9.1731201429551277</v>
      </c>
      <c r="F22" s="104">
        <v>1.0276075169184533</v>
      </c>
      <c r="G22" s="117">
        <v>11.161550929999997</v>
      </c>
      <c r="H22" s="22">
        <v>9.8239606299999984</v>
      </c>
      <c r="I22" s="104">
        <v>-11.983910734168902</v>
      </c>
      <c r="J22" s="104">
        <v>1.0014678518080451</v>
      </c>
      <c r="K22" s="16"/>
      <c r="L22" s="20">
        <f t="shared" si="0"/>
        <v>9.1731201429551295</v>
      </c>
      <c r="M22" s="20">
        <f t="shared" si="1"/>
        <v>1.0276075169184533</v>
      </c>
      <c r="N22" s="20">
        <f t="shared" si="2"/>
        <v>-11.983910734168903</v>
      </c>
      <c r="O22" s="20">
        <f t="shared" si="3"/>
        <v>1.0014678518080451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275</v>
      </c>
      <c r="C23" s="117">
        <v>108.59002004000041</v>
      </c>
      <c r="D23" s="22">
        <v>114.85325765000005</v>
      </c>
      <c r="E23" s="104">
        <v>5.7677838236814827</v>
      </c>
      <c r="F23" s="104">
        <v>1.0232761648703699</v>
      </c>
      <c r="G23" s="117">
        <v>8.7015006099999983</v>
      </c>
      <c r="H23" s="22">
        <v>8.1660320399999975</v>
      </c>
      <c r="I23" s="104">
        <v>-6.1537497266233139</v>
      </c>
      <c r="J23" s="104">
        <v>0.83245636591017858</v>
      </c>
      <c r="K23" s="16"/>
      <c r="L23" s="20">
        <f t="shared" si="0"/>
        <v>5.7677838236814933</v>
      </c>
      <c r="M23" s="20">
        <f t="shared" si="1"/>
        <v>1.0232761648703699</v>
      </c>
      <c r="N23" s="20">
        <f t="shared" si="2"/>
        <v>-6.153749726623313</v>
      </c>
      <c r="O23" s="20">
        <f t="shared" si="3"/>
        <v>0.83245636591017858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266</v>
      </c>
      <c r="C24" s="117">
        <v>98.020008180000076</v>
      </c>
      <c r="D24" s="22">
        <v>112.13340837999971</v>
      </c>
      <c r="E24" s="104">
        <v>14.398489106512159</v>
      </c>
      <c r="F24" s="104">
        <v>0.99904387936992101</v>
      </c>
      <c r="G24" s="117">
        <v>8.1793416500000031</v>
      </c>
      <c r="H24" s="22">
        <v>10.710988819999997</v>
      </c>
      <c r="I24" s="104">
        <v>30.951722991055064</v>
      </c>
      <c r="J24" s="104">
        <v>1.0918927068527338</v>
      </c>
      <c r="K24" s="16"/>
      <c r="L24" s="20">
        <f t="shared" si="0"/>
        <v>14.398489106512152</v>
      </c>
      <c r="M24" s="20">
        <f t="shared" si="1"/>
        <v>0.99904387936992101</v>
      </c>
      <c r="N24" s="20">
        <f t="shared" si="2"/>
        <v>30.951722991055071</v>
      </c>
      <c r="O24" s="20">
        <f t="shared" si="3"/>
        <v>1.0918927068527338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262</v>
      </c>
      <c r="C25" s="117">
        <v>141.10109704999999</v>
      </c>
      <c r="D25" s="22">
        <v>105.40160925999999</v>
      </c>
      <c r="E25" s="104">
        <v>-25.300645095161578</v>
      </c>
      <c r="F25" s="104">
        <v>0.93906743876095888</v>
      </c>
      <c r="G25" s="117">
        <v>9.3234083899999991</v>
      </c>
      <c r="H25" s="22">
        <v>8.6803761500000025</v>
      </c>
      <c r="I25" s="104">
        <v>-6.8969652846022855</v>
      </c>
      <c r="J25" s="104">
        <v>0.88488930109100961</v>
      </c>
      <c r="K25" s="16"/>
      <c r="L25" s="20">
        <f t="shared" si="0"/>
        <v>-25.300645095161585</v>
      </c>
      <c r="M25" s="20">
        <f t="shared" si="1"/>
        <v>0.93906743876095888</v>
      </c>
      <c r="N25" s="20">
        <f t="shared" si="2"/>
        <v>-6.8969652846022829</v>
      </c>
      <c r="O25" s="20">
        <f t="shared" si="3"/>
        <v>0.88488930109100961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261</v>
      </c>
      <c r="C26" s="117">
        <v>61.787420280000127</v>
      </c>
      <c r="D26" s="22">
        <v>72.898898940000223</v>
      </c>
      <c r="E26" s="104">
        <v>17.983399549045021</v>
      </c>
      <c r="F26" s="104">
        <v>0.64948706947361079</v>
      </c>
      <c r="G26" s="117">
        <v>6.0112629200000001</v>
      </c>
      <c r="H26" s="22">
        <v>7.7566029199999997</v>
      </c>
      <c r="I26" s="104">
        <v>29.034497795681169</v>
      </c>
      <c r="J26" s="104">
        <v>0.79071860690268381</v>
      </c>
      <c r="K26" s="16"/>
      <c r="L26" s="20">
        <f t="shared" si="0"/>
        <v>17.983399549045025</v>
      </c>
      <c r="M26" s="20">
        <f t="shared" si="1"/>
        <v>0.64948706947361079</v>
      </c>
      <c r="N26" s="20">
        <f t="shared" si="2"/>
        <v>29.034497795681176</v>
      </c>
      <c r="O26" s="20">
        <f t="shared" si="3"/>
        <v>0.79071860690268381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273</v>
      </c>
      <c r="C27" s="117">
        <v>31.632660449999975</v>
      </c>
      <c r="D27" s="22">
        <v>37.895022140000059</v>
      </c>
      <c r="E27" s="104">
        <v>19.797138782868618</v>
      </c>
      <c r="F27" s="104">
        <v>0.33762275199250302</v>
      </c>
      <c r="G27" s="117">
        <v>2.4301640899999999</v>
      </c>
      <c r="H27" s="22">
        <v>4.1033528399999994</v>
      </c>
      <c r="I27" s="104">
        <v>68.850854840835041</v>
      </c>
      <c r="J27" s="104">
        <v>0.41830134592927837</v>
      </c>
      <c r="K27" s="16"/>
      <c r="L27" s="20">
        <f t="shared" si="0"/>
        <v>19.797138782868608</v>
      </c>
      <c r="M27" s="20">
        <f t="shared" si="1"/>
        <v>0.33762275199250302</v>
      </c>
      <c r="N27" s="20">
        <f t="shared" si="2"/>
        <v>68.850854840835026</v>
      </c>
      <c r="O27" s="20">
        <f t="shared" si="3"/>
        <v>0.41830134592927837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263</v>
      </c>
      <c r="C28" s="117">
        <v>31.485116179999981</v>
      </c>
      <c r="D28" s="22">
        <v>28.056738780000039</v>
      </c>
      <c r="E28" s="104">
        <v>-10.888882799097688</v>
      </c>
      <c r="F28" s="104">
        <v>0.24996933169329402</v>
      </c>
      <c r="G28" s="117">
        <v>2.130280379999999</v>
      </c>
      <c r="H28" s="22">
        <v>1.8433321100000002</v>
      </c>
      <c r="I28" s="104">
        <v>-13.469976661006422</v>
      </c>
      <c r="J28" s="104">
        <v>0.18791177182990113</v>
      </c>
      <c r="K28" s="16"/>
      <c r="L28" s="20">
        <f t="shared" si="0"/>
        <v>-10.88888279909769</v>
      </c>
      <c r="M28" s="20">
        <f t="shared" si="1"/>
        <v>0.24996933169329402</v>
      </c>
      <c r="N28" s="20">
        <f t="shared" si="2"/>
        <v>-13.469976661006422</v>
      </c>
      <c r="O28" s="20">
        <f t="shared" si="3"/>
        <v>0.18791177182990113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265</v>
      </c>
      <c r="C29" s="117">
        <v>13.294873529999991</v>
      </c>
      <c r="D29" s="22">
        <v>19.199668099999982</v>
      </c>
      <c r="E29" s="104">
        <v>44.41407100771417</v>
      </c>
      <c r="F29" s="104">
        <v>0.17105794944033925</v>
      </c>
      <c r="G29" s="117">
        <v>1.18723114</v>
      </c>
      <c r="H29" s="22">
        <v>1.2446936600000003</v>
      </c>
      <c r="I29" s="104">
        <v>4.840044879550609</v>
      </c>
      <c r="J29" s="104">
        <v>0.12688575746453229</v>
      </c>
      <c r="K29" s="16"/>
      <c r="L29" s="20">
        <f t="shared" si="0"/>
        <v>44.41407100771417</v>
      </c>
      <c r="M29" s="20">
        <f t="shared" si="1"/>
        <v>0.17105794944033925</v>
      </c>
      <c r="N29" s="20">
        <f t="shared" si="2"/>
        <v>4.8400448795506072</v>
      </c>
      <c r="O29" s="20">
        <f t="shared" si="3"/>
        <v>0.12688575746453229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274</v>
      </c>
      <c r="C30" s="117">
        <v>4.1693540500000026</v>
      </c>
      <c r="D30" s="22">
        <v>17.061655089999995</v>
      </c>
      <c r="E30" s="104">
        <v>309.21578943385686</v>
      </c>
      <c r="F30" s="104">
        <v>0.15200948883870177</v>
      </c>
      <c r="G30" s="117">
        <v>0.19547776</v>
      </c>
      <c r="H30" s="22">
        <v>0.19409826000000008</v>
      </c>
      <c r="I30" s="104">
        <v>-0.70570687939125465</v>
      </c>
      <c r="J30" s="104">
        <v>1.9786639503448368E-2</v>
      </c>
      <c r="K30" s="16"/>
      <c r="L30" s="20">
        <f t="shared" si="0"/>
        <v>309.21578943385686</v>
      </c>
      <c r="M30" s="20">
        <f t="shared" si="1"/>
        <v>0.15200948883870177</v>
      </c>
      <c r="N30" s="20">
        <f t="shared" si="2"/>
        <v>-0.70570687939125276</v>
      </c>
      <c r="O30" s="20">
        <f t="shared" si="3"/>
        <v>1.9786639503448368E-2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269</v>
      </c>
      <c r="C31" s="117">
        <v>12.425605350000005</v>
      </c>
      <c r="D31" s="22">
        <v>9.3237293999999888</v>
      </c>
      <c r="E31" s="104">
        <v>-24.963580144608532</v>
      </c>
      <c r="F31" s="104">
        <v>8.3069041818519984E-2</v>
      </c>
      <c r="G31" s="117">
        <v>1.1692916800000004</v>
      </c>
      <c r="H31" s="22">
        <v>0.33988556000000003</v>
      </c>
      <c r="I31" s="104">
        <v>-70.932354534499041</v>
      </c>
      <c r="J31" s="104">
        <v>3.4648394314032847E-2</v>
      </c>
      <c r="K31" s="16"/>
      <c r="L31" s="20">
        <f t="shared" si="0"/>
        <v>-24.963580144608528</v>
      </c>
      <c r="M31" s="20">
        <f t="shared" si="1"/>
        <v>8.3069041818519984E-2</v>
      </c>
      <c r="N31" s="20">
        <f t="shared" si="2"/>
        <v>-70.932354534499041</v>
      </c>
      <c r="O31" s="20">
        <f t="shared" si="3"/>
        <v>3.4648394314032847E-2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271</v>
      </c>
      <c r="C32" s="117">
        <v>4.1218313199999992</v>
      </c>
      <c r="D32" s="22">
        <v>3.6133018400000014</v>
      </c>
      <c r="E32" s="104">
        <v>-12.337464600564918</v>
      </c>
      <c r="F32" s="104">
        <v>3.2192431673306141E-2</v>
      </c>
      <c r="G32" s="117">
        <v>0.41654469999999988</v>
      </c>
      <c r="H32" s="22">
        <v>1.39639E-2</v>
      </c>
      <c r="I32" s="104">
        <v>-96.647682709682783</v>
      </c>
      <c r="J32" s="104">
        <v>1.4234988781568808E-3</v>
      </c>
      <c r="K32" s="16"/>
      <c r="L32" s="20">
        <f t="shared" si="0"/>
        <v>-12.337464600564923</v>
      </c>
      <c r="M32" s="20">
        <f t="shared" si="1"/>
        <v>3.2192431673306141E-2</v>
      </c>
      <c r="N32" s="20">
        <f t="shared" si="2"/>
        <v>-96.647682709682783</v>
      </c>
      <c r="O32" s="20">
        <f t="shared" si="3"/>
        <v>1.4234988781568808E-3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267</v>
      </c>
      <c r="C33" s="117">
        <v>3.3517494600000006</v>
      </c>
      <c r="D33" s="22">
        <v>2.1641315700000012</v>
      </c>
      <c r="E33" s="104">
        <v>-35.432776350771732</v>
      </c>
      <c r="F33" s="104">
        <v>1.92811618802568E-2</v>
      </c>
      <c r="G33" s="117">
        <v>0.32597657000000002</v>
      </c>
      <c r="H33" s="22">
        <v>6.6540719999999998E-2</v>
      </c>
      <c r="I33" s="104">
        <v>-79.587269109555947</v>
      </c>
      <c r="J33" s="104">
        <v>6.7832511169337445E-3</v>
      </c>
      <c r="K33" s="16"/>
      <c r="L33" s="20">
        <f t="shared" si="0"/>
        <v>-35.432776350771732</v>
      </c>
      <c r="M33" s="20">
        <f t="shared" si="1"/>
        <v>1.92811618802568E-2</v>
      </c>
      <c r="N33" s="20">
        <f t="shared" si="2"/>
        <v>-79.587269109555947</v>
      </c>
      <c r="O33" s="20">
        <f t="shared" si="3"/>
        <v>6.7832511169337445E-3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272</v>
      </c>
      <c r="C34" s="117">
        <v>1.3166261700000002</v>
      </c>
      <c r="D34" s="22">
        <v>1.6010011000000002</v>
      </c>
      <c r="E34" s="104">
        <v>21.598760261616246</v>
      </c>
      <c r="F34" s="104">
        <v>1.4263994762374449E-2</v>
      </c>
      <c r="G34" s="117">
        <v>9.8572640000000003E-2</v>
      </c>
      <c r="H34" s="22">
        <v>9.9267110000000006E-2</v>
      </c>
      <c r="I34" s="104">
        <v>0.70452612408473669</v>
      </c>
      <c r="J34" s="104">
        <v>1.0119423636869048E-2</v>
      </c>
      <c r="K34" s="16"/>
      <c r="L34" s="20">
        <f t="shared" si="0"/>
        <v>21.598760261616249</v>
      </c>
      <c r="M34" s="20">
        <f t="shared" si="1"/>
        <v>1.4263994762374449E-2</v>
      </c>
      <c r="N34" s="20">
        <f t="shared" si="2"/>
        <v>0.70452612408473847</v>
      </c>
      <c r="O34" s="20">
        <f t="shared" si="3"/>
        <v>1.0119423636869048E-2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270</v>
      </c>
      <c r="C35" s="117">
        <v>0.22570742000000002</v>
      </c>
      <c r="D35" s="22">
        <v>1.1746970400000001</v>
      </c>
      <c r="E35" s="104">
        <v>420.45122840888433</v>
      </c>
      <c r="F35" s="104">
        <v>1.0465871900985432E-2</v>
      </c>
      <c r="G35" s="117">
        <v>9.3052000000000013E-3</v>
      </c>
      <c r="H35" s="22">
        <v>0.14499168000000001</v>
      </c>
      <c r="I35" s="104">
        <v>1458.1790826634569</v>
      </c>
      <c r="J35" s="104">
        <v>1.4780648230228051E-2</v>
      </c>
      <c r="K35" s="16"/>
      <c r="L35" s="20">
        <f t="shared" si="0"/>
        <v>420.45122840888445</v>
      </c>
      <c r="M35" s="20">
        <f t="shared" si="1"/>
        <v>1.0465871900985432E-2</v>
      </c>
      <c r="N35" s="20">
        <f t="shared" si="2"/>
        <v>1458.1790826634567</v>
      </c>
      <c r="O35" s="20">
        <f t="shared" si="3"/>
        <v>1.4780648230228051E-2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276</v>
      </c>
      <c r="C36" s="117">
        <v>0.92733422999999959</v>
      </c>
      <c r="D36" s="22">
        <v>1.0143279500000002</v>
      </c>
      <c r="E36" s="104">
        <v>9.3810534741072473</v>
      </c>
      <c r="F36" s="104">
        <v>9.0370759683613047E-3</v>
      </c>
      <c r="G36" s="117">
        <v>5.6122309999999995E-2</v>
      </c>
      <c r="H36" s="22">
        <v>0.16306598999999999</v>
      </c>
      <c r="I36" s="104">
        <v>190.55466533718945</v>
      </c>
      <c r="J36" s="104">
        <v>1.6623167870762547E-2</v>
      </c>
      <c r="K36" s="16"/>
      <c r="L36" s="20">
        <f t="shared" si="0"/>
        <v>9.381053474107242</v>
      </c>
      <c r="M36" s="20">
        <f t="shared" si="1"/>
        <v>9.0370759683613047E-3</v>
      </c>
      <c r="N36" s="20">
        <f t="shared" si="2"/>
        <v>190.55466533718945</v>
      </c>
      <c r="O36" s="20">
        <f t="shared" si="3"/>
        <v>1.6623167870762547E-2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268</v>
      </c>
      <c r="C37" s="117">
        <v>0.40139807999999982</v>
      </c>
      <c r="D37" s="22">
        <v>0.56674743999999999</v>
      </c>
      <c r="E37" s="104">
        <v>41.193360964756053</v>
      </c>
      <c r="F37" s="104">
        <v>5.0493922307418317E-3</v>
      </c>
      <c r="G37" s="117">
        <v>2.6367050000000003E-2</v>
      </c>
      <c r="H37" s="22">
        <v>0.14150942</v>
      </c>
      <c r="I37" s="104">
        <v>436.69037681500197</v>
      </c>
      <c r="J37" s="104">
        <v>1.442566192959208E-2</v>
      </c>
      <c r="K37" s="16"/>
      <c r="L37" s="20">
        <f t="shared" si="0"/>
        <v>41.193360964756046</v>
      </c>
      <c r="M37" s="20">
        <f t="shared" si="1"/>
        <v>5.0493922307418317E-3</v>
      </c>
      <c r="N37" s="20">
        <f t="shared" si="2"/>
        <v>436.69037681500197</v>
      </c>
      <c r="O37" s="20">
        <f t="shared" si="3"/>
        <v>1.442566192959208E-2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277</v>
      </c>
      <c r="C38" s="117">
        <v>0.83106706000000019</v>
      </c>
      <c r="D38" s="22">
        <v>0.50563029999999998</v>
      </c>
      <c r="E38" s="104">
        <v>-39.158904938429416</v>
      </c>
      <c r="F38" s="104">
        <v>4.5048738260690885E-3</v>
      </c>
      <c r="G38" s="117">
        <v>0</v>
      </c>
      <c r="H38" s="22">
        <v>0</v>
      </c>
      <c r="I38" s="104" t="s">
        <v>120</v>
      </c>
      <c r="J38" s="104">
        <v>0</v>
      </c>
      <c r="K38" s="16"/>
      <c r="L38" s="20">
        <f t="shared" si="0"/>
        <v>-39.158904938429409</v>
      </c>
      <c r="M38" s="20">
        <f t="shared" si="1"/>
        <v>4.5048738260690885E-3</v>
      </c>
      <c r="N38" s="20" t="e">
        <f t="shared" si="2"/>
        <v>#DIV/0!</v>
      </c>
      <c r="O38" s="20">
        <f t="shared" si="3"/>
        <v>0</v>
      </c>
      <c r="P38" s="20" t="b">
        <f t="shared" si="4"/>
        <v>1</v>
      </c>
      <c r="Q38" s="20" t="b">
        <f t="shared" si="5"/>
        <v>1</v>
      </c>
      <c r="R38" s="20" t="e">
        <f t="shared" si="6"/>
        <v>#VALUE!</v>
      </c>
      <c r="S38" s="20" t="b">
        <f t="shared" si="7"/>
        <v>1</v>
      </c>
    </row>
    <row r="39" spans="1:19" x14ac:dyDescent="0.25">
      <c r="A39" s="14"/>
      <c r="B39" s="9" t="s">
        <v>279</v>
      </c>
      <c r="C39" s="117">
        <v>4.4538859999999993E-2</v>
      </c>
      <c r="D39" s="22">
        <v>0.12289748000000002</v>
      </c>
      <c r="E39" s="104">
        <v>175.93315140980269</v>
      </c>
      <c r="F39" s="104">
        <v>1.0949455381567311E-3</v>
      </c>
      <c r="G39" s="117">
        <v>1.3035700000000001E-2</v>
      </c>
      <c r="H39" s="22">
        <v>3.0890069999999999E-2</v>
      </c>
      <c r="I39" s="104">
        <v>136.96518023581393</v>
      </c>
      <c r="J39" s="104">
        <v>3.1489755720957263E-3</v>
      </c>
      <c r="K39" s="16"/>
      <c r="L39" s="20">
        <f t="shared" si="0"/>
        <v>175.93315140980266</v>
      </c>
      <c r="M39" s="20">
        <f t="shared" si="1"/>
        <v>1.0949455381567311E-3</v>
      </c>
      <c r="N39" s="20">
        <f t="shared" si="2"/>
        <v>136.96518023581393</v>
      </c>
      <c r="O39" s="20">
        <f t="shared" si="3"/>
        <v>3.1489755720957263E-3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 t="s">
        <v>2</v>
      </c>
      <c r="C40" s="117">
        <v>0.78750200999999953</v>
      </c>
      <c r="D40" s="22">
        <v>0.29557051000000001</v>
      </c>
      <c r="E40" s="104">
        <v>-62.467332623062099</v>
      </c>
      <c r="F40" s="104">
        <v>2.6333624671165713E-3</v>
      </c>
      <c r="G40" s="117">
        <v>0.1128618</v>
      </c>
      <c r="H40" s="22">
        <v>1.171466E-2</v>
      </c>
      <c r="I40" s="104">
        <v>-89.62034984379126</v>
      </c>
      <c r="J40" s="104">
        <v>1.1942083062747003E-3</v>
      </c>
      <c r="K40" s="16"/>
      <c r="L40" s="20">
        <f t="shared" si="0"/>
        <v>-62.467332623062113</v>
      </c>
      <c r="M40" s="20">
        <f t="shared" si="1"/>
        <v>2.6333624671165713E-3</v>
      </c>
      <c r="N40" s="20">
        <f t="shared" si="2"/>
        <v>-89.62034984379126</v>
      </c>
      <c r="O40" s="20">
        <f t="shared" si="3"/>
        <v>1.1942083062747003E-3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9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9" x14ac:dyDescent="0.25">
      <c r="B43" s="20"/>
      <c r="C43" s="20"/>
      <c r="D43" s="20"/>
      <c r="E43" s="20"/>
    </row>
    <row r="44" spans="1:19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ignoredErrors>
    <ignoredError sqref="N38:R38" evalError="1"/>
  </ignoredError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6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20" width="13.7109375" style="7" customWidth="1"/>
    <col min="21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6594.9282437400607</v>
      </c>
      <c r="D13" s="116">
        <v>7773.8406989999958</v>
      </c>
      <c r="E13" s="113">
        <v>17.876046739082629</v>
      </c>
      <c r="F13" s="113">
        <v>100</v>
      </c>
      <c r="G13" s="152">
        <v>538.26234471999953</v>
      </c>
      <c r="H13" s="116">
        <v>622.41410277999898</v>
      </c>
      <c r="I13" s="113">
        <v>15.633967132472293</v>
      </c>
      <c r="J13" s="113">
        <v>100</v>
      </c>
      <c r="K13" s="16"/>
      <c r="L13" s="20">
        <f>+((D13-C13)/C13)*100</f>
        <v>17.876046739082639</v>
      </c>
      <c r="M13" s="20">
        <f>+D13/$D$13*100</f>
        <v>100</v>
      </c>
      <c r="N13" s="20">
        <f>+((H13-G13)/G13)*100</f>
        <v>15.633967132472296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2771.9074226800644</v>
      </c>
      <c r="D14" s="116">
        <v>3219.4616406199998</v>
      </c>
      <c r="E14" s="29">
        <v>16.146073793013272</v>
      </c>
      <c r="F14" s="29">
        <v>41.414041852364456</v>
      </c>
      <c r="G14" s="116">
        <v>224.74845399999978</v>
      </c>
      <c r="H14" s="116">
        <v>269.75232186999887</v>
      </c>
      <c r="I14" s="29">
        <v>20.024105647462708</v>
      </c>
      <c r="J14" s="29">
        <v>43.339686659597845</v>
      </c>
      <c r="K14" s="16"/>
      <c r="L14" s="20">
        <f t="shared" ref="L14:L42" si="0">+((D14-C14)/C14)*100</f>
        <v>16.146073793013265</v>
      </c>
      <c r="M14" s="20">
        <f t="shared" ref="M14:M42" si="1">+D14/$D$13*100</f>
        <v>41.414041852364456</v>
      </c>
      <c r="N14" s="20">
        <f t="shared" ref="N14:N42" si="2">+((H14-G14)/G14)*100</f>
        <v>20.024105647462708</v>
      </c>
      <c r="O14" s="20">
        <f t="shared" ref="O14:O42" si="3">+H14/$H$13*100</f>
        <v>43.339686659597845</v>
      </c>
      <c r="P14" s="20" t="b">
        <f t="shared" ref="P14:P42" si="4">+ROUND(E14,4)=ROUND(L14,4)</f>
        <v>1</v>
      </c>
      <c r="Q14" s="20" t="b">
        <f t="shared" ref="Q14:Q42" si="5">+ROUND(F14,4)=ROUND(M14,4)</f>
        <v>1</v>
      </c>
      <c r="R14" s="20" t="b">
        <f t="shared" ref="R14:R42" si="6">+ROUND(I14,4)=ROUND(N14,4)</f>
        <v>1</v>
      </c>
      <c r="S14" s="20" t="b">
        <f t="shared" ref="S14:S42" si="7">+ROUND(J14,4)=ROUND(O14,4)</f>
        <v>1</v>
      </c>
    </row>
    <row r="15" spans="1:19" x14ac:dyDescent="0.25">
      <c r="A15" s="14"/>
      <c r="B15" s="9" t="s">
        <v>254</v>
      </c>
      <c r="C15" s="117">
        <v>1309.4921817800027</v>
      </c>
      <c r="D15" s="22">
        <v>1519.090397349994</v>
      </c>
      <c r="E15" s="104">
        <v>16.006068496345115</v>
      </c>
      <c r="F15" s="104">
        <v>19.541053851867655</v>
      </c>
      <c r="G15" s="117">
        <v>111.41075602999966</v>
      </c>
      <c r="H15" s="22">
        <v>112.84292787999978</v>
      </c>
      <c r="I15" s="104">
        <v>1.2854879555924237</v>
      </c>
      <c r="J15" s="104">
        <v>18.12987966949806</v>
      </c>
      <c r="K15" s="16"/>
      <c r="L15" s="20">
        <f t="shared" si="0"/>
        <v>16.006068496345108</v>
      </c>
      <c r="M15" s="20">
        <f t="shared" si="1"/>
        <v>19.541053851867655</v>
      </c>
      <c r="N15" s="20">
        <f t="shared" si="2"/>
        <v>1.2854879555924337</v>
      </c>
      <c r="O15" s="20">
        <f t="shared" si="3"/>
        <v>18.12987966949806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255</v>
      </c>
      <c r="C16" s="117">
        <v>691.96822558999838</v>
      </c>
      <c r="D16" s="22">
        <v>850.112146650005</v>
      </c>
      <c r="E16" s="104">
        <v>22.854217175241985</v>
      </c>
      <c r="F16" s="104">
        <v>10.935548843435408</v>
      </c>
      <c r="G16" s="117">
        <v>62.294746569999994</v>
      </c>
      <c r="H16" s="22">
        <v>70.70835280999988</v>
      </c>
      <c r="I16" s="104">
        <v>13.50612483918785</v>
      </c>
      <c r="J16" s="104">
        <v>11.36033912056018</v>
      </c>
      <c r="K16" s="16"/>
      <c r="L16" s="20">
        <f t="shared" si="0"/>
        <v>22.854217175241985</v>
      </c>
      <c r="M16" s="20">
        <f t="shared" si="1"/>
        <v>10.935548843435408</v>
      </c>
      <c r="N16" s="20">
        <f t="shared" si="2"/>
        <v>13.506124839187844</v>
      </c>
      <c r="O16" s="20">
        <f t="shared" si="3"/>
        <v>11.36033912056018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257</v>
      </c>
      <c r="C17" s="117">
        <v>571.90717580999785</v>
      </c>
      <c r="D17" s="22">
        <v>732.54618019999191</v>
      </c>
      <c r="E17" s="104">
        <v>28.088300197051975</v>
      </c>
      <c r="F17" s="104">
        <v>9.4232208835231805</v>
      </c>
      <c r="G17" s="117">
        <v>39.347682630000193</v>
      </c>
      <c r="H17" s="22">
        <v>51.292228660000298</v>
      </c>
      <c r="I17" s="104">
        <v>30.356415503090183</v>
      </c>
      <c r="J17" s="104">
        <v>8.2408525820518328</v>
      </c>
      <c r="K17" s="16"/>
      <c r="L17" s="20">
        <f t="shared" si="0"/>
        <v>28.088300197051986</v>
      </c>
      <c r="M17" s="20">
        <f t="shared" si="1"/>
        <v>9.4232208835231805</v>
      </c>
      <c r="N17" s="20">
        <f t="shared" si="2"/>
        <v>30.35641550309019</v>
      </c>
      <c r="O17" s="20">
        <f t="shared" si="3"/>
        <v>8.2408525820518328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256</v>
      </c>
      <c r="C18" s="117">
        <v>494.62594939999661</v>
      </c>
      <c r="D18" s="22">
        <v>574.81218983000247</v>
      </c>
      <c r="E18" s="104">
        <v>16.21149083004547</v>
      </c>
      <c r="F18" s="104">
        <v>7.3941853465552061</v>
      </c>
      <c r="G18" s="117">
        <v>44.443896149999922</v>
      </c>
      <c r="H18" s="22">
        <v>45.680917820000005</v>
      </c>
      <c r="I18" s="104">
        <v>2.7833330944368351</v>
      </c>
      <c r="J18" s="104">
        <v>7.3393127848432718</v>
      </c>
      <c r="K18" s="16"/>
      <c r="L18" s="20">
        <f t="shared" si="0"/>
        <v>16.211490830045481</v>
      </c>
      <c r="M18" s="20">
        <f t="shared" si="1"/>
        <v>7.3941853465552061</v>
      </c>
      <c r="N18" s="20">
        <f t="shared" si="2"/>
        <v>2.7833330944368262</v>
      </c>
      <c r="O18" s="20">
        <f t="shared" si="3"/>
        <v>7.3393127848432718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258</v>
      </c>
      <c r="C19" s="117">
        <v>221.51990765000019</v>
      </c>
      <c r="D19" s="22">
        <v>324.48834169000207</v>
      </c>
      <c r="E19" s="104">
        <v>46.482699966944388</v>
      </c>
      <c r="F19" s="104">
        <v>4.1741058796296571</v>
      </c>
      <c r="G19" s="117">
        <v>15.146937919999996</v>
      </c>
      <c r="H19" s="22">
        <v>31.878922110000026</v>
      </c>
      <c r="I19" s="104">
        <v>110.46446666891758</v>
      </c>
      <c r="J19" s="104">
        <v>5.1218187325148188</v>
      </c>
      <c r="K19" s="16"/>
      <c r="L19" s="20">
        <f t="shared" si="0"/>
        <v>46.482699966944388</v>
      </c>
      <c r="M19" s="20">
        <f t="shared" si="1"/>
        <v>4.1741058796296571</v>
      </c>
      <c r="N19" s="20">
        <f t="shared" si="2"/>
        <v>110.46446666891757</v>
      </c>
      <c r="O19" s="20">
        <f t="shared" si="3"/>
        <v>5.1218187325148188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263</v>
      </c>
      <c r="C20" s="117">
        <v>111.94912735999988</v>
      </c>
      <c r="D20" s="22">
        <v>125.89303823999988</v>
      </c>
      <c r="E20" s="104">
        <v>12.455578001211155</v>
      </c>
      <c r="F20" s="104">
        <v>1.6194445334620042</v>
      </c>
      <c r="G20" s="117">
        <v>7.0440028400000028</v>
      </c>
      <c r="H20" s="22">
        <v>8.7927842900000002</v>
      </c>
      <c r="I20" s="104">
        <v>24.826529598616641</v>
      </c>
      <c r="J20" s="104">
        <v>1.4126904018927626</v>
      </c>
      <c r="K20" s="16"/>
      <c r="L20" s="20">
        <f t="shared" si="0"/>
        <v>12.455578001211157</v>
      </c>
      <c r="M20" s="20">
        <f t="shared" si="1"/>
        <v>1.6194445334620042</v>
      </c>
      <c r="N20" s="20">
        <f t="shared" si="2"/>
        <v>24.826529598616638</v>
      </c>
      <c r="O20" s="20">
        <f t="shared" si="3"/>
        <v>1.4126904018927626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266</v>
      </c>
      <c r="C21" s="117">
        <v>101.5785424599998</v>
      </c>
      <c r="D21" s="22">
        <v>88.039535460000025</v>
      </c>
      <c r="E21" s="104">
        <v>-13.328609243759571</v>
      </c>
      <c r="F21" s="104">
        <v>1.132510156418888</v>
      </c>
      <c r="G21" s="117">
        <v>5.9962890800000022</v>
      </c>
      <c r="H21" s="22">
        <v>6.1335595499999949</v>
      </c>
      <c r="I21" s="104">
        <v>2.2892570416233715</v>
      </c>
      <c r="J21" s="104">
        <v>0.98544675041979046</v>
      </c>
      <c r="K21" s="16"/>
      <c r="L21" s="20">
        <f t="shared" si="0"/>
        <v>-13.328609243759567</v>
      </c>
      <c r="M21" s="20">
        <f t="shared" si="1"/>
        <v>1.132510156418888</v>
      </c>
      <c r="N21" s="20">
        <f t="shared" si="2"/>
        <v>2.2892570416233613</v>
      </c>
      <c r="O21" s="20">
        <f t="shared" si="3"/>
        <v>0.98544675041979046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259</v>
      </c>
      <c r="C22" s="117">
        <v>89.040342290000993</v>
      </c>
      <c r="D22" s="22">
        <v>76.469800179999666</v>
      </c>
      <c r="E22" s="104">
        <v>-14.117805240527437</v>
      </c>
      <c r="F22" s="104">
        <v>0.98368108044504332</v>
      </c>
      <c r="G22" s="117">
        <v>7.42323289000002</v>
      </c>
      <c r="H22" s="22">
        <v>8.166726039999995</v>
      </c>
      <c r="I22" s="104">
        <v>10.015759454368588</v>
      </c>
      <c r="J22" s="104">
        <v>1.3121049159271121</v>
      </c>
      <c r="K22" s="16"/>
      <c r="L22" s="20">
        <f t="shared" si="0"/>
        <v>-14.117805240527437</v>
      </c>
      <c r="M22" s="20">
        <f t="shared" si="1"/>
        <v>0.98368108044504332</v>
      </c>
      <c r="N22" s="20">
        <f t="shared" si="2"/>
        <v>10.015759454368581</v>
      </c>
      <c r="O22" s="20">
        <f t="shared" si="3"/>
        <v>1.3121049159271121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262</v>
      </c>
      <c r="C23" s="117">
        <v>61.014071160000086</v>
      </c>
      <c r="D23" s="22">
        <v>66.485151070000057</v>
      </c>
      <c r="E23" s="104">
        <v>8.9669150180995203</v>
      </c>
      <c r="F23" s="104">
        <v>0.8552420051333508</v>
      </c>
      <c r="G23" s="117">
        <v>3.363172570000001</v>
      </c>
      <c r="H23" s="22">
        <v>5.0238892499999981</v>
      </c>
      <c r="I23" s="104">
        <v>49.379466721804178</v>
      </c>
      <c r="J23" s="104">
        <v>0.8071618601765137</v>
      </c>
      <c r="K23" s="16"/>
      <c r="L23" s="20">
        <f t="shared" si="0"/>
        <v>8.9669150180995132</v>
      </c>
      <c r="M23" s="20">
        <f t="shared" si="1"/>
        <v>0.8552420051333508</v>
      </c>
      <c r="N23" s="20">
        <f t="shared" si="2"/>
        <v>49.379466721804185</v>
      </c>
      <c r="O23" s="20">
        <f t="shared" si="3"/>
        <v>0.8071618601765137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265</v>
      </c>
      <c r="C24" s="117">
        <v>24.042795910000006</v>
      </c>
      <c r="D24" s="22">
        <v>48.717144429999912</v>
      </c>
      <c r="E24" s="104">
        <v>102.62678522233442</v>
      </c>
      <c r="F24" s="104">
        <v>0.62668050859682201</v>
      </c>
      <c r="G24" s="117">
        <v>3.5329812500000002</v>
      </c>
      <c r="H24" s="22">
        <v>0.87291699999999983</v>
      </c>
      <c r="I24" s="104">
        <v>-75.292339861696135</v>
      </c>
      <c r="J24" s="104">
        <v>0.14024698285291659</v>
      </c>
      <c r="K24" s="16"/>
      <c r="L24" s="20">
        <f t="shared" si="0"/>
        <v>102.62678522233439</v>
      </c>
      <c r="M24" s="20">
        <f t="shared" si="1"/>
        <v>0.62668050859682201</v>
      </c>
      <c r="N24" s="20">
        <f t="shared" si="2"/>
        <v>-75.292339861696135</v>
      </c>
      <c r="O24" s="20">
        <f t="shared" si="3"/>
        <v>0.14024698285291659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260</v>
      </c>
      <c r="C25" s="117">
        <v>39.787690609999977</v>
      </c>
      <c r="D25" s="22">
        <v>44.010439979999944</v>
      </c>
      <c r="E25" s="104">
        <v>10.613205504665935</v>
      </c>
      <c r="F25" s="104">
        <v>0.56613508925724865</v>
      </c>
      <c r="G25" s="117">
        <v>3.3945897999999972</v>
      </c>
      <c r="H25" s="22">
        <v>2.2196480300000001</v>
      </c>
      <c r="I25" s="104">
        <v>-34.612187015939242</v>
      </c>
      <c r="J25" s="104">
        <v>0.35661917364757495</v>
      </c>
      <c r="K25" s="16"/>
      <c r="L25" s="20">
        <f t="shared" si="0"/>
        <v>10.613205504665931</v>
      </c>
      <c r="M25" s="20">
        <f t="shared" si="1"/>
        <v>0.56613508925724865</v>
      </c>
      <c r="N25" s="20">
        <f t="shared" si="2"/>
        <v>-34.612187015939249</v>
      </c>
      <c r="O25" s="20">
        <f t="shared" si="3"/>
        <v>0.35661917364757495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269</v>
      </c>
      <c r="C26" s="117">
        <v>19.881919750000041</v>
      </c>
      <c r="D26" s="22">
        <v>19.5907327</v>
      </c>
      <c r="E26" s="104">
        <v>-1.464582161388317</v>
      </c>
      <c r="F26" s="104">
        <v>0.25200841461184165</v>
      </c>
      <c r="G26" s="117">
        <v>2.7592069600000015</v>
      </c>
      <c r="H26" s="22">
        <v>2.0179270199999984</v>
      </c>
      <c r="I26" s="104">
        <v>-26.865688248336493</v>
      </c>
      <c r="J26" s="104">
        <v>0.32420972002192294</v>
      </c>
      <c r="K26" s="16"/>
      <c r="L26" s="20">
        <f t="shared" si="0"/>
        <v>-1.4645821613883125</v>
      </c>
      <c r="M26" s="20">
        <f t="shared" si="1"/>
        <v>0.25200841461184165</v>
      </c>
      <c r="N26" s="20">
        <f t="shared" si="2"/>
        <v>-26.8656882483365</v>
      </c>
      <c r="O26" s="20">
        <f t="shared" si="3"/>
        <v>0.32420972002192294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261</v>
      </c>
      <c r="C27" s="117">
        <v>11.843302949999975</v>
      </c>
      <c r="D27" s="22">
        <v>19.445061380000045</v>
      </c>
      <c r="E27" s="104">
        <v>64.186135084892726</v>
      </c>
      <c r="F27" s="104">
        <v>0.25013454909748023</v>
      </c>
      <c r="G27" s="117">
        <v>1.0815452999999993</v>
      </c>
      <c r="H27" s="22">
        <v>1.1775153900000006</v>
      </c>
      <c r="I27" s="104">
        <v>8.8734230549567741</v>
      </c>
      <c r="J27" s="104">
        <v>0.18918520398889643</v>
      </c>
      <c r="K27" s="16"/>
      <c r="L27" s="20">
        <f t="shared" si="0"/>
        <v>64.186135084892726</v>
      </c>
      <c r="M27" s="20">
        <f t="shared" si="1"/>
        <v>0.25013454909748023</v>
      </c>
      <c r="N27" s="20">
        <f t="shared" si="2"/>
        <v>8.8734230549567741</v>
      </c>
      <c r="O27" s="20">
        <f t="shared" si="3"/>
        <v>0.18918520398889643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274</v>
      </c>
      <c r="C28" s="117">
        <v>10.081072780000005</v>
      </c>
      <c r="D28" s="22">
        <v>14.172102120000011</v>
      </c>
      <c r="E28" s="104">
        <v>40.581289603585269</v>
      </c>
      <c r="F28" s="104">
        <v>0.18230502358792955</v>
      </c>
      <c r="G28" s="117">
        <v>0.57092452000000027</v>
      </c>
      <c r="H28" s="22">
        <v>1.0726694100000005</v>
      </c>
      <c r="I28" s="104">
        <v>87.88287635640522</v>
      </c>
      <c r="J28" s="104">
        <v>0.17234015187139012</v>
      </c>
      <c r="K28" s="16"/>
      <c r="L28" s="20">
        <f t="shared" si="0"/>
        <v>40.581289603585262</v>
      </c>
      <c r="M28" s="20">
        <f t="shared" si="1"/>
        <v>0.18230502358792955</v>
      </c>
      <c r="N28" s="20">
        <f t="shared" si="2"/>
        <v>87.88287635640522</v>
      </c>
      <c r="O28" s="20">
        <f t="shared" si="3"/>
        <v>0.17234015187139012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275</v>
      </c>
      <c r="C29" s="117">
        <v>13.172032360000021</v>
      </c>
      <c r="D29" s="22">
        <v>13.956885389999982</v>
      </c>
      <c r="E29" s="104">
        <v>5.9584808824441726</v>
      </c>
      <c r="F29" s="104">
        <v>0.17953654995522811</v>
      </c>
      <c r="G29" s="117">
        <v>1.5598430599999997</v>
      </c>
      <c r="H29" s="22">
        <v>1.4912631000000001</v>
      </c>
      <c r="I29" s="104">
        <v>-4.3965935906397968</v>
      </c>
      <c r="J29" s="104">
        <v>0.23959339824391929</v>
      </c>
      <c r="K29" s="16"/>
      <c r="L29" s="20">
        <f t="shared" si="0"/>
        <v>5.9584808824441762</v>
      </c>
      <c r="M29" s="20">
        <f t="shared" si="1"/>
        <v>0.17953654995522811</v>
      </c>
      <c r="N29" s="20">
        <f t="shared" si="2"/>
        <v>-4.3965935906397959</v>
      </c>
      <c r="O29" s="20">
        <f t="shared" si="3"/>
        <v>0.23959339824391929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264</v>
      </c>
      <c r="C30" s="117">
        <v>11.704948439999988</v>
      </c>
      <c r="D30" s="22">
        <v>12.59195036</v>
      </c>
      <c r="E30" s="104">
        <v>7.5780079215796325</v>
      </c>
      <c r="F30" s="104">
        <v>0.1619784974706234</v>
      </c>
      <c r="G30" s="117">
        <v>0.66386583999999926</v>
      </c>
      <c r="H30" s="22">
        <v>0.84623322000000045</v>
      </c>
      <c r="I30" s="104">
        <v>27.47051723583207</v>
      </c>
      <c r="J30" s="104">
        <v>0.1359598402768058</v>
      </c>
      <c r="K30" s="16"/>
      <c r="L30" s="20">
        <f t="shared" si="0"/>
        <v>7.5780079215796423</v>
      </c>
      <c r="M30" s="20">
        <f t="shared" si="1"/>
        <v>0.1619784974706234</v>
      </c>
      <c r="N30" s="20">
        <f t="shared" si="2"/>
        <v>27.470517235832077</v>
      </c>
      <c r="O30" s="20">
        <f t="shared" si="3"/>
        <v>0.1359598402768058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273</v>
      </c>
      <c r="C31" s="117">
        <v>10.516432779999988</v>
      </c>
      <c r="D31" s="22">
        <v>7.8296264399999975</v>
      </c>
      <c r="E31" s="104">
        <v>-25.548647494896969</v>
      </c>
      <c r="F31" s="104">
        <v>0.10071760849186397</v>
      </c>
      <c r="G31" s="117">
        <v>1.7949118699999982</v>
      </c>
      <c r="H31" s="22">
        <v>0.84282109999999999</v>
      </c>
      <c r="I31" s="104">
        <v>-53.043872844854448</v>
      </c>
      <c r="J31" s="104">
        <v>0.13541163290413216</v>
      </c>
      <c r="K31" s="16"/>
      <c r="L31" s="20">
        <f t="shared" si="0"/>
        <v>-25.548647494896969</v>
      </c>
      <c r="M31" s="20">
        <f t="shared" si="1"/>
        <v>0.10071760849186397</v>
      </c>
      <c r="N31" s="20">
        <f t="shared" si="2"/>
        <v>-53.043872844854448</v>
      </c>
      <c r="O31" s="20">
        <f t="shared" si="3"/>
        <v>0.13541163290413216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271</v>
      </c>
      <c r="C32" s="117">
        <v>5.1151680300000013</v>
      </c>
      <c r="D32" s="22">
        <v>3.8179888500000008</v>
      </c>
      <c r="E32" s="104">
        <v>-25.35946370465566</v>
      </c>
      <c r="F32" s="104">
        <v>4.9113289014156618E-2</v>
      </c>
      <c r="G32" s="117">
        <v>0.29528145999999994</v>
      </c>
      <c r="H32" s="22">
        <v>0.12196736000000001</v>
      </c>
      <c r="I32" s="104">
        <v>-58.694541811057135</v>
      </c>
      <c r="J32" s="104">
        <v>1.9595854183771778E-2</v>
      </c>
      <c r="K32" s="16"/>
      <c r="L32" s="20">
        <f t="shared" si="0"/>
        <v>-25.359463704655667</v>
      </c>
      <c r="M32" s="20">
        <f t="shared" si="1"/>
        <v>4.9113289014156618E-2</v>
      </c>
      <c r="N32" s="20">
        <f t="shared" si="2"/>
        <v>-58.694541811057135</v>
      </c>
      <c r="O32" s="20">
        <f t="shared" si="3"/>
        <v>1.9595854183771778E-2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276</v>
      </c>
      <c r="C33" s="117">
        <v>1.8775178500000005</v>
      </c>
      <c r="D33" s="22">
        <v>2.7761486400000015</v>
      </c>
      <c r="E33" s="104">
        <v>47.862702876566573</v>
      </c>
      <c r="F33" s="104">
        <v>3.5711416627782419E-2</v>
      </c>
      <c r="G33" s="117">
        <v>0.24564907999999999</v>
      </c>
      <c r="H33" s="22">
        <v>0.35112945000000001</v>
      </c>
      <c r="I33" s="104">
        <v>42.939452490520225</v>
      </c>
      <c r="J33" s="104">
        <v>5.6414121793141897E-2</v>
      </c>
      <c r="K33" s="16"/>
      <c r="L33" s="20">
        <f t="shared" si="0"/>
        <v>47.862702876566566</v>
      </c>
      <c r="M33" s="20">
        <f t="shared" si="1"/>
        <v>3.5711416627782419E-2</v>
      </c>
      <c r="N33" s="20">
        <f t="shared" si="2"/>
        <v>42.939452490520225</v>
      </c>
      <c r="O33" s="20">
        <f t="shared" si="3"/>
        <v>5.6414121793141897E-2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270</v>
      </c>
      <c r="C34" s="117">
        <v>1.2536195299999997</v>
      </c>
      <c r="D34" s="22">
        <v>2.5152178899999984</v>
      </c>
      <c r="E34" s="104">
        <v>100.63646344118449</v>
      </c>
      <c r="F34" s="104">
        <v>3.2354893641228705E-2</v>
      </c>
      <c r="G34" s="117">
        <v>0.42272414000000008</v>
      </c>
      <c r="H34" s="22">
        <v>0.14443045999999995</v>
      </c>
      <c r="I34" s="104">
        <v>-65.833401423443689</v>
      </c>
      <c r="J34" s="104">
        <v>2.3204882305028832E-2</v>
      </c>
      <c r="K34" s="16"/>
      <c r="L34" s="20">
        <f t="shared" si="0"/>
        <v>100.6364634411845</v>
      </c>
      <c r="M34" s="20">
        <f t="shared" si="1"/>
        <v>3.2354893641228705E-2</v>
      </c>
      <c r="N34" s="20">
        <f t="shared" si="2"/>
        <v>-65.833401423443689</v>
      </c>
      <c r="O34" s="20">
        <f t="shared" si="3"/>
        <v>2.3204882305028832E-2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267</v>
      </c>
      <c r="C35" s="117">
        <v>2.9627086899999981</v>
      </c>
      <c r="D35" s="22">
        <v>2.5092780100000005</v>
      </c>
      <c r="E35" s="104">
        <v>-15.304598846672235</v>
      </c>
      <c r="F35" s="104">
        <v>3.2278485077817283E-2</v>
      </c>
      <c r="G35" s="117">
        <v>0.15044421000000002</v>
      </c>
      <c r="H35" s="22">
        <v>0.53395802999999986</v>
      </c>
      <c r="I35" s="104">
        <v>254.92095707770991</v>
      </c>
      <c r="J35" s="104">
        <v>8.5788228064738251E-2</v>
      </c>
      <c r="K35" s="16"/>
      <c r="L35" s="20">
        <f t="shared" si="0"/>
        <v>-15.30459884667223</v>
      </c>
      <c r="M35" s="20">
        <f t="shared" si="1"/>
        <v>3.2278485077817283E-2</v>
      </c>
      <c r="N35" s="20">
        <f t="shared" si="2"/>
        <v>254.92095707770991</v>
      </c>
      <c r="O35" s="20">
        <f t="shared" si="3"/>
        <v>8.5788228064738251E-2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268</v>
      </c>
      <c r="C36" s="117">
        <v>2.1299223499999993</v>
      </c>
      <c r="D36" s="22">
        <v>1.1249101399999999</v>
      </c>
      <c r="E36" s="104">
        <v>-47.185391993280867</v>
      </c>
      <c r="F36" s="104">
        <v>1.4470455255723274E-2</v>
      </c>
      <c r="G36" s="117">
        <v>7.4638100000000013E-3</v>
      </c>
      <c r="H36" s="22">
        <v>0.19276795000000002</v>
      </c>
      <c r="I36" s="104">
        <v>2482.7017300815533</v>
      </c>
      <c r="J36" s="104">
        <v>3.0971012568482333E-2</v>
      </c>
      <c r="K36" s="16"/>
      <c r="L36" s="20">
        <f t="shared" si="0"/>
        <v>-47.185391993280867</v>
      </c>
      <c r="M36" s="20">
        <f t="shared" si="1"/>
        <v>1.4470455255723274E-2</v>
      </c>
      <c r="N36" s="20">
        <f t="shared" si="2"/>
        <v>2482.7017300815533</v>
      </c>
      <c r="O36" s="20">
        <f t="shared" si="3"/>
        <v>3.0971012568482333E-2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272</v>
      </c>
      <c r="C37" s="117">
        <v>14.237444709999993</v>
      </c>
      <c r="D37" s="22">
        <v>0.63373790000000008</v>
      </c>
      <c r="E37" s="104">
        <v>-95.548794654458746</v>
      </c>
      <c r="F37" s="104">
        <v>8.1521853166031857E-3</v>
      </c>
      <c r="G37" s="117">
        <v>0.52504437999999998</v>
      </c>
      <c r="H37" s="22">
        <v>1.1091899999999999E-3</v>
      </c>
      <c r="I37" s="104">
        <v>-99.788743572495719</v>
      </c>
      <c r="J37" s="104">
        <v>1.7820772296865174E-4</v>
      </c>
      <c r="K37" s="16"/>
      <c r="L37" s="20">
        <f t="shared" si="0"/>
        <v>-95.548794654458746</v>
      </c>
      <c r="M37" s="20">
        <f t="shared" si="1"/>
        <v>8.1521853166031857E-3</v>
      </c>
      <c r="N37" s="20">
        <f t="shared" si="2"/>
        <v>-99.788743572495719</v>
      </c>
      <c r="O37" s="20">
        <f t="shared" si="3"/>
        <v>1.7820772296865174E-4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282</v>
      </c>
      <c r="C38" s="117">
        <v>0.12548961</v>
      </c>
      <c r="D38" s="22">
        <v>0.62465081000000089</v>
      </c>
      <c r="E38" s="104">
        <v>397.77093896458905</v>
      </c>
      <c r="F38" s="104">
        <v>8.0352921314731096E-3</v>
      </c>
      <c r="G38" s="117">
        <v>1.7951150000000003E-2</v>
      </c>
      <c r="H38" s="22">
        <v>0.14132139999999996</v>
      </c>
      <c r="I38" s="104">
        <v>687.25541260587727</v>
      </c>
      <c r="J38" s="104">
        <v>2.2705365988461863E-2</v>
      </c>
      <c r="K38" s="16"/>
      <c r="L38" s="20">
        <f t="shared" si="0"/>
        <v>397.77093896458905</v>
      </c>
      <c r="M38" s="20">
        <f t="shared" si="1"/>
        <v>8.0352921314731096E-3</v>
      </c>
      <c r="N38" s="20">
        <f t="shared" si="2"/>
        <v>687.25541260587738</v>
      </c>
      <c r="O38" s="20">
        <f t="shared" si="3"/>
        <v>2.2705365988461863E-2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 t="s">
        <v>280</v>
      </c>
      <c r="C39" s="117">
        <v>0.22376277999999997</v>
      </c>
      <c r="D39" s="22">
        <v>0.59071248999999992</v>
      </c>
      <c r="E39" s="104">
        <v>163.99050369324155</v>
      </c>
      <c r="F39" s="104">
        <v>7.5987213125680263E-3</v>
      </c>
      <c r="G39" s="117">
        <v>1.0734099999999999E-3</v>
      </c>
      <c r="H39" s="22">
        <v>4.5187669999999999E-2</v>
      </c>
      <c r="I39" s="104">
        <v>4109.7306714116694</v>
      </c>
      <c r="J39" s="104">
        <v>7.260065252083823E-3</v>
      </c>
      <c r="K39" s="16"/>
      <c r="L39" s="20">
        <f t="shared" si="0"/>
        <v>163.99050369324158</v>
      </c>
      <c r="M39" s="20">
        <f t="shared" si="1"/>
        <v>7.5987213125680263E-3</v>
      </c>
      <c r="N39" s="20">
        <f t="shared" si="2"/>
        <v>4109.7306714116694</v>
      </c>
      <c r="O39" s="20">
        <f t="shared" si="3"/>
        <v>7.260065252083823E-3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 t="s">
        <v>281</v>
      </c>
      <c r="C40" s="117">
        <v>0.13760023999999998</v>
      </c>
      <c r="D40" s="22">
        <v>0.52981608000000002</v>
      </c>
      <c r="E40" s="104">
        <v>285.04008423241129</v>
      </c>
      <c r="F40" s="104">
        <v>6.8153709410093003E-3</v>
      </c>
      <c r="G40" s="117">
        <v>0</v>
      </c>
      <c r="H40" s="22">
        <v>1.07084E-2</v>
      </c>
      <c r="I40" s="104" t="s">
        <v>120</v>
      </c>
      <c r="J40" s="104">
        <v>1.7204623018937336E-3</v>
      </c>
      <c r="K40" s="16"/>
      <c r="L40" s="20">
        <f t="shared" si="0"/>
        <v>285.04008423241129</v>
      </c>
      <c r="M40" s="20">
        <f t="shared" si="1"/>
        <v>6.8153709410093003E-3</v>
      </c>
      <c r="N40" s="20" t="e">
        <f t="shared" si="2"/>
        <v>#DIV/0!</v>
      </c>
      <c r="O40" s="20">
        <f t="shared" si="3"/>
        <v>1.7204623018937336E-3</v>
      </c>
      <c r="P40" s="20" t="b">
        <f t="shared" si="4"/>
        <v>1</v>
      </c>
      <c r="Q40" s="20" t="b">
        <f t="shared" si="5"/>
        <v>1</v>
      </c>
      <c r="R40" s="20" t="e">
        <f t="shared" si="6"/>
        <v>#VALUE!</v>
      </c>
      <c r="S40" s="20" t="b">
        <f t="shared" si="7"/>
        <v>1</v>
      </c>
    </row>
    <row r="41" spans="1:19" x14ac:dyDescent="0.25">
      <c r="A41" s="14"/>
      <c r="B41" s="9" t="s">
        <v>283</v>
      </c>
      <c r="C41" s="117">
        <v>0.44642143000000006</v>
      </c>
      <c r="D41" s="22">
        <v>0.39248098000000003</v>
      </c>
      <c r="E41" s="104">
        <v>-12.082854087000261</v>
      </c>
      <c r="F41" s="104">
        <v>5.0487396796089178E-3</v>
      </c>
      <c r="G41" s="117">
        <v>0</v>
      </c>
      <c r="H41" s="22">
        <v>4.6184360000000001E-2</v>
      </c>
      <c r="I41" s="104" t="s">
        <v>120</v>
      </c>
      <c r="J41" s="104">
        <v>7.4201981918016581E-3</v>
      </c>
      <c r="K41" s="16"/>
      <c r="L41" s="20">
        <f t="shared" si="0"/>
        <v>-12.082854087000264</v>
      </c>
      <c r="M41" s="20">
        <f t="shared" si="1"/>
        <v>5.0487396796089178E-3</v>
      </c>
      <c r="N41" s="20" t="e">
        <f t="shared" si="2"/>
        <v>#DIV/0!</v>
      </c>
      <c r="O41" s="20">
        <f t="shared" si="3"/>
        <v>7.4201981918016581E-3</v>
      </c>
      <c r="P41" s="20" t="b">
        <f t="shared" si="4"/>
        <v>1</v>
      </c>
      <c r="Q41" s="20" t="b">
        <f t="shared" si="5"/>
        <v>1</v>
      </c>
      <c r="R41" s="20" t="e">
        <f t="shared" si="6"/>
        <v>#VALUE!</v>
      </c>
      <c r="S41" s="20" t="b">
        <f t="shared" si="7"/>
        <v>1</v>
      </c>
    </row>
    <row r="42" spans="1:19" x14ac:dyDescent="0.25">
      <c r="A42" s="14"/>
      <c r="B42" s="9" t="s">
        <v>2</v>
      </c>
      <c r="C42" s="117">
        <v>0.38544675999999989</v>
      </c>
      <c r="D42" s="22">
        <v>0.6133931199999999</v>
      </c>
      <c r="E42" s="104">
        <v>59.138221838990177</v>
      </c>
      <c r="F42" s="104">
        <v>7.8904770981338083E-3</v>
      </c>
      <c r="G42" s="117">
        <v>1.9673799999999995E-2</v>
      </c>
      <c r="H42" s="22">
        <v>1.1713959999999997E-2</v>
      </c>
      <c r="I42" s="104">
        <v>-40.45908772072503</v>
      </c>
      <c r="J42" s="104">
        <v>1.8820203378554327E-3</v>
      </c>
      <c r="K42" s="16"/>
      <c r="L42" s="20">
        <f t="shared" si="0"/>
        <v>59.138221838990177</v>
      </c>
      <c r="M42" s="20">
        <f t="shared" si="1"/>
        <v>7.8904770981338083E-3</v>
      </c>
      <c r="N42" s="20">
        <f t="shared" si="2"/>
        <v>-40.459087720725023</v>
      </c>
      <c r="O42" s="20">
        <f t="shared" si="3"/>
        <v>1.8820203378554327E-3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9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9" x14ac:dyDescent="0.25">
      <c r="B45" s="20"/>
      <c r="C45" s="20"/>
      <c r="D45" s="20"/>
      <c r="E45" s="20"/>
    </row>
    <row r="46" spans="1:19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ignoredErrors>
    <ignoredError sqref="N40:R41" evalError="1"/>
  </ignoredError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6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4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14685.280075449928</v>
      </c>
      <c r="D13" s="116">
        <v>16456.406237220046</v>
      </c>
      <c r="E13" s="113">
        <v>12.060554192160033</v>
      </c>
      <c r="F13" s="113">
        <v>100</v>
      </c>
      <c r="G13" s="152">
        <v>1158.6417698500038</v>
      </c>
      <c r="H13" s="116">
        <v>1276.5655790299979</v>
      </c>
      <c r="I13" s="113">
        <v>10.177762639720855</v>
      </c>
      <c r="J13" s="113">
        <v>100</v>
      </c>
      <c r="K13" s="16"/>
      <c r="L13" s="20">
        <f>+((D13-C13)/C13)*100</f>
        <v>12.060554192160033</v>
      </c>
      <c r="M13" s="20">
        <f>+D13/$D$13*100</f>
        <v>100</v>
      </c>
      <c r="N13" s="20">
        <f>+((H13-G13)/G13)*100</f>
        <v>10.17776263972085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6287.6815843800068</v>
      </c>
      <c r="D14" s="116">
        <v>7528.7485799700089</v>
      </c>
      <c r="E14" s="29">
        <v>19.738070049111389</v>
      </c>
      <c r="F14" s="29">
        <v>45.74965196800968</v>
      </c>
      <c r="G14" s="116">
        <v>536.56285872000342</v>
      </c>
      <c r="H14" s="116">
        <v>620.52112905999672</v>
      </c>
      <c r="I14" s="29">
        <v>15.647424896363461</v>
      </c>
      <c r="J14" s="29">
        <v>48.608637053452554</v>
      </c>
      <c r="K14" s="16"/>
      <c r="L14" s="20">
        <f t="shared" ref="L14:L42" si="0">+((D14-C14)/C14)*100</f>
        <v>19.738070049111382</v>
      </c>
      <c r="M14" s="20">
        <f t="shared" ref="M14:M42" si="1">+D14/$D$13*100</f>
        <v>45.74965196800968</v>
      </c>
      <c r="N14" s="20">
        <f t="shared" ref="N14:N42" si="2">+((H14-G14)/G14)*100</f>
        <v>15.647424896363457</v>
      </c>
      <c r="O14" s="20">
        <f t="shared" ref="O14:O42" si="3">+H14/$H$13*100</f>
        <v>48.608637053452554</v>
      </c>
      <c r="P14" s="20" t="b">
        <f t="shared" ref="P14:P42" si="4">+ROUND(E14,4)=ROUND(L14,4)</f>
        <v>1</v>
      </c>
      <c r="Q14" s="20" t="b">
        <f t="shared" ref="Q14:Q42" si="5">+ROUND(F14,4)=ROUND(M14,4)</f>
        <v>1</v>
      </c>
      <c r="R14" s="20" t="b">
        <f t="shared" ref="R14:R42" si="6">+ROUND(I14,4)=ROUND(N14,4)</f>
        <v>1</v>
      </c>
      <c r="S14" s="20" t="b">
        <f t="shared" ref="S14:S42" si="7">+ROUND(J14,4)=ROUND(O14,4)</f>
        <v>1</v>
      </c>
    </row>
    <row r="15" spans="1:19" x14ac:dyDescent="0.25">
      <c r="A15" s="14"/>
      <c r="B15" s="9" t="s">
        <v>254</v>
      </c>
      <c r="C15" s="117">
        <v>2528.0954790299425</v>
      </c>
      <c r="D15" s="22">
        <v>2745.7245376700162</v>
      </c>
      <c r="E15" s="104">
        <v>8.6084192802551982</v>
      </c>
      <c r="F15" s="104">
        <v>16.684836884130341</v>
      </c>
      <c r="G15" s="117">
        <v>190.82944506000064</v>
      </c>
      <c r="H15" s="22">
        <v>202.44414148000052</v>
      </c>
      <c r="I15" s="104">
        <v>6.0864278132486183</v>
      </c>
      <c r="J15" s="104">
        <v>15.858499148459595</v>
      </c>
      <c r="K15" s="16"/>
      <c r="L15" s="20">
        <f t="shared" si="0"/>
        <v>8.6084192802552035</v>
      </c>
      <c r="M15" s="20">
        <f t="shared" si="1"/>
        <v>16.684836884130341</v>
      </c>
      <c r="N15" s="20">
        <f t="shared" si="2"/>
        <v>6.0864278132486271</v>
      </c>
      <c r="O15" s="20">
        <f t="shared" si="3"/>
        <v>15.858499148459595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255</v>
      </c>
      <c r="C16" s="117">
        <v>1605.6177328499884</v>
      </c>
      <c r="D16" s="22">
        <v>1567.1825156100001</v>
      </c>
      <c r="E16" s="104">
        <v>-2.3937962600702911</v>
      </c>
      <c r="F16" s="104">
        <v>9.5232366837508362</v>
      </c>
      <c r="G16" s="117">
        <v>124.89238466999964</v>
      </c>
      <c r="H16" s="22">
        <v>126.90826330000009</v>
      </c>
      <c r="I16" s="104">
        <v>1.6140925127876793</v>
      </c>
      <c r="J16" s="104">
        <v>9.9413822043072564</v>
      </c>
      <c r="K16" s="16"/>
      <c r="L16" s="20">
        <f t="shared" si="0"/>
        <v>-2.3937962600702853</v>
      </c>
      <c r="M16" s="20">
        <f t="shared" si="1"/>
        <v>9.5232366837508362</v>
      </c>
      <c r="N16" s="20">
        <f t="shared" si="2"/>
        <v>1.6140925127876731</v>
      </c>
      <c r="O16" s="20">
        <f t="shared" si="3"/>
        <v>9.9413822043072564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256</v>
      </c>
      <c r="C17" s="117">
        <v>1281.1627548799934</v>
      </c>
      <c r="D17" s="22">
        <v>1262.7777711400111</v>
      </c>
      <c r="E17" s="104">
        <v>-1.4350232763131188</v>
      </c>
      <c r="F17" s="104">
        <v>7.6734722814750462</v>
      </c>
      <c r="G17" s="117">
        <v>92.192008669999737</v>
      </c>
      <c r="H17" s="22">
        <v>86.259856880000214</v>
      </c>
      <c r="I17" s="104">
        <v>-6.43456181894636</v>
      </c>
      <c r="J17" s="104">
        <v>6.7571817928496092</v>
      </c>
      <c r="K17" s="16"/>
      <c r="L17" s="20">
        <f t="shared" si="0"/>
        <v>-1.4350232763131208</v>
      </c>
      <c r="M17" s="20">
        <f t="shared" si="1"/>
        <v>7.6734722814750462</v>
      </c>
      <c r="N17" s="20">
        <f t="shared" si="2"/>
        <v>-6.4345618189463618</v>
      </c>
      <c r="O17" s="20">
        <f t="shared" si="3"/>
        <v>6.7571817928496092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257</v>
      </c>
      <c r="C18" s="117">
        <v>896.29049360999022</v>
      </c>
      <c r="D18" s="22">
        <v>842.45554757000184</v>
      </c>
      <c r="E18" s="104">
        <v>-6.006417163162947</v>
      </c>
      <c r="F18" s="104">
        <v>5.1193166686939815</v>
      </c>
      <c r="G18" s="117">
        <v>64.90217884000009</v>
      </c>
      <c r="H18" s="22">
        <v>62.481613580000172</v>
      </c>
      <c r="I18" s="104">
        <v>-3.7295593202921751</v>
      </c>
      <c r="J18" s="104">
        <v>4.8945087198322401</v>
      </c>
      <c r="K18" s="16"/>
      <c r="L18" s="20">
        <f t="shared" si="0"/>
        <v>-6.0064171631629506</v>
      </c>
      <c r="M18" s="20">
        <f t="shared" si="1"/>
        <v>5.1193166686939815</v>
      </c>
      <c r="N18" s="20">
        <f t="shared" si="2"/>
        <v>-3.7295593202921737</v>
      </c>
      <c r="O18" s="20">
        <f t="shared" si="3"/>
        <v>4.8945087198322401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258</v>
      </c>
      <c r="C19" s="117">
        <v>601.25706971</v>
      </c>
      <c r="D19" s="22">
        <v>723.25132101000213</v>
      </c>
      <c r="E19" s="104">
        <v>20.289865590909841</v>
      </c>
      <c r="F19" s="104">
        <v>4.3949530084776267</v>
      </c>
      <c r="G19" s="117">
        <v>39.545745429999997</v>
      </c>
      <c r="H19" s="22">
        <v>48.239350459999912</v>
      </c>
      <c r="I19" s="104">
        <v>21.983667106208649</v>
      </c>
      <c r="J19" s="104">
        <v>3.7788384124108001</v>
      </c>
      <c r="K19" s="16"/>
      <c r="L19" s="20">
        <f t="shared" si="0"/>
        <v>20.289865590909852</v>
      </c>
      <c r="M19" s="20">
        <f t="shared" si="1"/>
        <v>4.3949530084776267</v>
      </c>
      <c r="N19" s="20">
        <f t="shared" si="2"/>
        <v>21.983667106208639</v>
      </c>
      <c r="O19" s="20">
        <f t="shared" si="3"/>
        <v>3.7788384124108001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260</v>
      </c>
      <c r="C20" s="117">
        <v>232.46368753000158</v>
      </c>
      <c r="D20" s="22">
        <v>333.92897105999964</v>
      </c>
      <c r="E20" s="104">
        <v>43.647799193111837</v>
      </c>
      <c r="F20" s="104">
        <v>2.0291731149948187</v>
      </c>
      <c r="G20" s="117">
        <v>21.015616690000027</v>
      </c>
      <c r="H20" s="22">
        <v>31.793837559999997</v>
      </c>
      <c r="I20" s="104">
        <v>51.286721817345615</v>
      </c>
      <c r="J20" s="104">
        <v>2.4905761272490707</v>
      </c>
      <c r="K20" s="16"/>
      <c r="L20" s="20">
        <f t="shared" si="0"/>
        <v>43.647799193111844</v>
      </c>
      <c r="M20" s="20">
        <f t="shared" si="1"/>
        <v>2.0291731149948187</v>
      </c>
      <c r="N20" s="20">
        <f t="shared" si="2"/>
        <v>51.286721817345615</v>
      </c>
      <c r="O20" s="20">
        <f t="shared" si="3"/>
        <v>2.4905761272490707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259</v>
      </c>
      <c r="C21" s="117">
        <v>194.50618930999985</v>
      </c>
      <c r="D21" s="22">
        <v>236.27977305000115</v>
      </c>
      <c r="E21" s="104">
        <v>21.476737520893717</v>
      </c>
      <c r="F21" s="104">
        <v>1.4357920535262352</v>
      </c>
      <c r="G21" s="117">
        <v>19.362029810000003</v>
      </c>
      <c r="H21" s="22">
        <v>15.660454260000003</v>
      </c>
      <c r="I21" s="104">
        <v>-19.117704013079397</v>
      </c>
      <c r="J21" s="104">
        <v>1.2267645718522073</v>
      </c>
      <c r="K21" s="16"/>
      <c r="L21" s="20">
        <f t="shared" si="0"/>
        <v>21.476737520893714</v>
      </c>
      <c r="M21" s="20">
        <f t="shared" si="1"/>
        <v>1.4357920535262352</v>
      </c>
      <c r="N21" s="20">
        <f t="shared" si="2"/>
        <v>-19.117704013079397</v>
      </c>
      <c r="O21" s="20">
        <f t="shared" si="3"/>
        <v>1.2267645718522073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264</v>
      </c>
      <c r="C22" s="117">
        <v>59.236763340000017</v>
      </c>
      <c r="D22" s="22">
        <v>218.1000713699998</v>
      </c>
      <c r="E22" s="104">
        <v>268.18363980856844</v>
      </c>
      <c r="F22" s="104">
        <v>1.3253201715251475</v>
      </c>
      <c r="G22" s="117">
        <v>5.5685557099999965</v>
      </c>
      <c r="H22" s="22">
        <v>9.1310224100000035</v>
      </c>
      <c r="I22" s="104">
        <v>63.974698028117771</v>
      </c>
      <c r="J22" s="104">
        <v>0.71528032401893815</v>
      </c>
      <c r="K22" s="16"/>
      <c r="L22" s="20">
        <f t="shared" si="0"/>
        <v>268.1836398085685</v>
      </c>
      <c r="M22" s="20">
        <f t="shared" si="1"/>
        <v>1.3253201715251475</v>
      </c>
      <c r="N22" s="20">
        <f t="shared" si="2"/>
        <v>63.974698028117757</v>
      </c>
      <c r="O22" s="20">
        <f t="shared" si="3"/>
        <v>0.71528032401893815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261</v>
      </c>
      <c r="C23" s="117">
        <v>300.4417350399994</v>
      </c>
      <c r="D23" s="22">
        <v>206.07618060000007</v>
      </c>
      <c r="E23" s="104">
        <v>-31.408936720271551</v>
      </c>
      <c r="F23" s="104">
        <v>1.252255064862887</v>
      </c>
      <c r="G23" s="117">
        <v>11.481272650000028</v>
      </c>
      <c r="H23" s="22">
        <v>13.889835810000015</v>
      </c>
      <c r="I23" s="104">
        <v>20.978189730560757</v>
      </c>
      <c r="J23" s="104">
        <v>1.0880628491138111</v>
      </c>
      <c r="K23" s="16"/>
      <c r="L23" s="20">
        <f t="shared" si="0"/>
        <v>-31.408936720271551</v>
      </c>
      <c r="M23" s="20">
        <f t="shared" si="1"/>
        <v>1.252255064862887</v>
      </c>
      <c r="N23" s="20">
        <f t="shared" si="2"/>
        <v>20.978189730560764</v>
      </c>
      <c r="O23" s="20">
        <f t="shared" si="3"/>
        <v>1.0880628491138111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263</v>
      </c>
      <c r="C24" s="117">
        <v>175.31468002000074</v>
      </c>
      <c r="D24" s="22">
        <v>190.23212760999965</v>
      </c>
      <c r="E24" s="104">
        <v>8.508955204605261</v>
      </c>
      <c r="F24" s="104">
        <v>1.1559761278847431</v>
      </c>
      <c r="G24" s="117">
        <v>12.230648189999997</v>
      </c>
      <c r="H24" s="22">
        <v>18.760513319999987</v>
      </c>
      <c r="I24" s="104">
        <v>53.389362759521845</v>
      </c>
      <c r="J24" s="104">
        <v>1.469608269890468</v>
      </c>
      <c r="K24" s="16"/>
      <c r="L24" s="20">
        <f t="shared" si="0"/>
        <v>8.508955204605261</v>
      </c>
      <c r="M24" s="20">
        <f t="shared" si="1"/>
        <v>1.1559761278847431</v>
      </c>
      <c r="N24" s="20">
        <f t="shared" si="2"/>
        <v>53.389362759521845</v>
      </c>
      <c r="O24" s="20">
        <f t="shared" si="3"/>
        <v>1.469608269890468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262</v>
      </c>
      <c r="C25" s="117">
        <v>126.12255680000015</v>
      </c>
      <c r="D25" s="22">
        <v>168.05555274999929</v>
      </c>
      <c r="E25" s="104">
        <v>33.247816262157379</v>
      </c>
      <c r="F25" s="104">
        <v>1.0212166029901595</v>
      </c>
      <c r="G25" s="117">
        <v>11.039649980000004</v>
      </c>
      <c r="H25" s="22">
        <v>15.040702359999994</v>
      </c>
      <c r="I25" s="104">
        <v>36.242565545542682</v>
      </c>
      <c r="J25" s="104">
        <v>1.1782161924989951</v>
      </c>
      <c r="K25" s="16"/>
      <c r="L25" s="20">
        <f t="shared" si="0"/>
        <v>33.247816262157386</v>
      </c>
      <c r="M25" s="20">
        <f t="shared" si="1"/>
        <v>1.0212166029901595</v>
      </c>
      <c r="N25" s="20">
        <f t="shared" si="2"/>
        <v>36.242565545542675</v>
      </c>
      <c r="O25" s="20">
        <f t="shared" si="3"/>
        <v>1.1782161924989951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266</v>
      </c>
      <c r="C26" s="117">
        <v>92.339492959999916</v>
      </c>
      <c r="D26" s="22">
        <v>91.399572959999858</v>
      </c>
      <c r="E26" s="104">
        <v>-1.0178959943035637</v>
      </c>
      <c r="F26" s="104">
        <v>0.55540420941528634</v>
      </c>
      <c r="G26" s="117">
        <v>7.130475780000002</v>
      </c>
      <c r="H26" s="22">
        <v>6.5251936799999974</v>
      </c>
      <c r="I26" s="104">
        <v>-8.4886635713389165</v>
      </c>
      <c r="J26" s="104">
        <v>0.51115225000490649</v>
      </c>
      <c r="K26" s="16"/>
      <c r="L26" s="20">
        <f t="shared" si="0"/>
        <v>-1.0178959943035608</v>
      </c>
      <c r="M26" s="20">
        <f t="shared" si="1"/>
        <v>0.55540420941528634</v>
      </c>
      <c r="N26" s="20">
        <f t="shared" si="2"/>
        <v>-8.4886635713389147</v>
      </c>
      <c r="O26" s="20">
        <f t="shared" si="3"/>
        <v>0.51115225000490649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268</v>
      </c>
      <c r="C27" s="117">
        <v>50.031865389999993</v>
      </c>
      <c r="D27" s="22">
        <v>78.105225110000148</v>
      </c>
      <c r="E27" s="104">
        <v>56.110959487853229</v>
      </c>
      <c r="F27" s="104">
        <v>0.47461896591581909</v>
      </c>
      <c r="G27" s="117">
        <v>1.2483683200000004</v>
      </c>
      <c r="H27" s="22">
        <v>0.98359246000000033</v>
      </c>
      <c r="I27" s="104">
        <v>-21.209754826203852</v>
      </c>
      <c r="J27" s="104">
        <v>7.7049896703887774E-2</v>
      </c>
      <c r="K27" s="16"/>
      <c r="L27" s="20">
        <f t="shared" si="0"/>
        <v>56.110959487853229</v>
      </c>
      <c r="M27" s="20">
        <f t="shared" si="1"/>
        <v>0.47461896591581909</v>
      </c>
      <c r="N27" s="20">
        <f t="shared" si="2"/>
        <v>-21.209754826203856</v>
      </c>
      <c r="O27" s="20">
        <f t="shared" si="3"/>
        <v>7.7049896703887774E-2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269</v>
      </c>
      <c r="C28" s="117">
        <v>55.560782069999931</v>
      </c>
      <c r="D28" s="22">
        <v>57.09780037000003</v>
      </c>
      <c r="E28" s="104">
        <v>2.7663726872376282</v>
      </c>
      <c r="F28" s="104">
        <v>0.34696396981778366</v>
      </c>
      <c r="G28" s="117">
        <v>2.8839361599999997</v>
      </c>
      <c r="H28" s="22">
        <v>6.8826892300000004</v>
      </c>
      <c r="I28" s="104">
        <v>138.65608835113744</v>
      </c>
      <c r="J28" s="104">
        <v>0.53915672982737262</v>
      </c>
      <c r="K28" s="16"/>
      <c r="L28" s="20">
        <f t="shared" si="0"/>
        <v>2.7663726872376277</v>
      </c>
      <c r="M28" s="20">
        <f t="shared" si="1"/>
        <v>0.34696396981778366</v>
      </c>
      <c r="N28" s="20">
        <f t="shared" si="2"/>
        <v>138.65608835113744</v>
      </c>
      <c r="O28" s="20">
        <f t="shared" si="3"/>
        <v>0.53915672982737262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265</v>
      </c>
      <c r="C29" s="117">
        <v>88.382792849999888</v>
      </c>
      <c r="D29" s="22">
        <v>57.036577609999945</v>
      </c>
      <c r="E29" s="104">
        <v>-35.466423077622835</v>
      </c>
      <c r="F29" s="104">
        <v>0.34659193986715192</v>
      </c>
      <c r="G29" s="117">
        <v>8.4466993699999993</v>
      </c>
      <c r="H29" s="22">
        <v>1.6393123300000001</v>
      </c>
      <c r="I29" s="104">
        <v>-80.59227328697979</v>
      </c>
      <c r="J29" s="104">
        <v>0.12841583361864076</v>
      </c>
      <c r="K29" s="16"/>
      <c r="L29" s="20">
        <f t="shared" si="0"/>
        <v>-35.466423077622835</v>
      </c>
      <c r="M29" s="20">
        <f t="shared" si="1"/>
        <v>0.34659193986715192</v>
      </c>
      <c r="N29" s="20">
        <f t="shared" si="2"/>
        <v>-80.59227328697979</v>
      </c>
      <c r="O29" s="20">
        <f t="shared" si="3"/>
        <v>0.12841583361864076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267</v>
      </c>
      <c r="C30" s="117">
        <v>40.003834040000029</v>
      </c>
      <c r="D30" s="22">
        <v>41.449687059999988</v>
      </c>
      <c r="E30" s="104">
        <v>3.6142861170612939</v>
      </c>
      <c r="F30" s="104">
        <v>0.25187569182785324</v>
      </c>
      <c r="G30" s="117">
        <v>2.84808181</v>
      </c>
      <c r="H30" s="22">
        <v>3.4701626400000007</v>
      </c>
      <c r="I30" s="104">
        <v>21.842098348993733</v>
      </c>
      <c r="J30" s="104">
        <v>0.2718358302153826</v>
      </c>
      <c r="K30" s="16"/>
      <c r="L30" s="20">
        <f t="shared" si="0"/>
        <v>3.6142861170612877</v>
      </c>
      <c r="M30" s="20">
        <f t="shared" si="1"/>
        <v>0.25187569182785324</v>
      </c>
      <c r="N30" s="20">
        <f t="shared" si="2"/>
        <v>21.842098348993726</v>
      </c>
      <c r="O30" s="20">
        <f t="shared" si="3"/>
        <v>0.2718358302153826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271</v>
      </c>
      <c r="C31" s="117">
        <v>16.011919880000004</v>
      </c>
      <c r="D31" s="22">
        <v>32.323980369999987</v>
      </c>
      <c r="E31" s="104">
        <v>101.87448233721726</v>
      </c>
      <c r="F31" s="104">
        <v>0.19642186698631492</v>
      </c>
      <c r="G31" s="117">
        <v>1.8695528200000002</v>
      </c>
      <c r="H31" s="22">
        <v>0.28574231999999999</v>
      </c>
      <c r="I31" s="104">
        <v>-84.716007114471353</v>
      </c>
      <c r="J31" s="104">
        <v>2.2383677320919317E-2</v>
      </c>
      <c r="K31" s="16"/>
      <c r="L31" s="20">
        <f t="shared" si="0"/>
        <v>101.87448233721726</v>
      </c>
      <c r="M31" s="20">
        <f t="shared" si="1"/>
        <v>0.19642186698631492</v>
      </c>
      <c r="N31" s="20">
        <f t="shared" si="2"/>
        <v>-84.716007114471367</v>
      </c>
      <c r="O31" s="20">
        <f t="shared" si="3"/>
        <v>2.2383677320919317E-2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273</v>
      </c>
      <c r="C32" s="117">
        <v>17.770129340000043</v>
      </c>
      <c r="D32" s="22">
        <v>20.913886999999988</v>
      </c>
      <c r="E32" s="104">
        <v>17.691248048056906</v>
      </c>
      <c r="F32" s="104">
        <v>0.12708659897261346</v>
      </c>
      <c r="G32" s="117">
        <v>2.3368790900000009</v>
      </c>
      <c r="H32" s="22">
        <v>1.6240408700000002</v>
      </c>
      <c r="I32" s="104">
        <v>-30.503855464768638</v>
      </c>
      <c r="J32" s="104">
        <v>0.12721954098386642</v>
      </c>
      <c r="K32" s="16"/>
      <c r="L32" s="20">
        <f t="shared" si="0"/>
        <v>17.691248048056906</v>
      </c>
      <c r="M32" s="20">
        <f t="shared" si="1"/>
        <v>0.12708659897261346</v>
      </c>
      <c r="N32" s="20">
        <f t="shared" si="2"/>
        <v>-30.50385546476863</v>
      </c>
      <c r="O32" s="20">
        <f t="shared" si="3"/>
        <v>0.12721954098386642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274</v>
      </c>
      <c r="C33" s="117">
        <v>19.119288710000003</v>
      </c>
      <c r="D33" s="22">
        <v>20.578116510000001</v>
      </c>
      <c r="E33" s="104">
        <v>7.6301363619086127</v>
      </c>
      <c r="F33" s="104">
        <v>0.12504623557151703</v>
      </c>
      <c r="G33" s="117">
        <v>0.71093379000000001</v>
      </c>
      <c r="H33" s="22">
        <v>1.6407808700000004</v>
      </c>
      <c r="I33" s="104">
        <v>130.79235972171199</v>
      </c>
      <c r="J33" s="104">
        <v>0.12853087197030275</v>
      </c>
      <c r="K33" s="16"/>
      <c r="L33" s="20">
        <f t="shared" si="0"/>
        <v>7.6301363619086109</v>
      </c>
      <c r="M33" s="20">
        <f t="shared" si="1"/>
        <v>0.12504623557151703</v>
      </c>
      <c r="N33" s="20">
        <f t="shared" si="2"/>
        <v>130.79235972171196</v>
      </c>
      <c r="O33" s="20">
        <f t="shared" si="3"/>
        <v>0.12853087197030275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276</v>
      </c>
      <c r="C34" s="117">
        <v>5.5572398600000001</v>
      </c>
      <c r="D34" s="22">
        <v>11.807840140000003</v>
      </c>
      <c r="E34" s="104">
        <v>112.47670493747597</v>
      </c>
      <c r="F34" s="104">
        <v>7.1752240250935143E-2</v>
      </c>
      <c r="G34" s="117">
        <v>0.48632269</v>
      </c>
      <c r="H34" s="22">
        <v>1.0307045100000003</v>
      </c>
      <c r="I34" s="104">
        <v>111.93839629403274</v>
      </c>
      <c r="J34" s="104">
        <v>8.0740427826918537E-2</v>
      </c>
      <c r="K34" s="16"/>
      <c r="L34" s="20">
        <f t="shared" si="0"/>
        <v>112.47670493747597</v>
      </c>
      <c r="M34" s="20">
        <f t="shared" si="1"/>
        <v>7.1752240250935143E-2</v>
      </c>
      <c r="N34" s="20">
        <f t="shared" si="2"/>
        <v>111.93839629403274</v>
      </c>
      <c r="O34" s="20">
        <f t="shared" si="3"/>
        <v>8.0740427826918537E-2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275</v>
      </c>
      <c r="C35" s="117">
        <v>5.5968383700000057</v>
      </c>
      <c r="D35" s="22">
        <v>8.7801708999999999</v>
      </c>
      <c r="E35" s="104">
        <v>56.87733537318482</v>
      </c>
      <c r="F35" s="104">
        <v>5.3354121023954613E-2</v>
      </c>
      <c r="G35" s="117">
        <v>0.55592169000000002</v>
      </c>
      <c r="H35" s="22">
        <v>0.80452014999999988</v>
      </c>
      <c r="I35" s="104">
        <v>44.718251594032935</v>
      </c>
      <c r="J35" s="104">
        <v>6.3022234283593714E-2</v>
      </c>
      <c r="K35" s="16"/>
      <c r="L35" s="20">
        <f t="shared" si="0"/>
        <v>56.87733537318482</v>
      </c>
      <c r="M35" s="20">
        <f t="shared" si="1"/>
        <v>5.3354121023954613E-2</v>
      </c>
      <c r="N35" s="20">
        <f t="shared" si="2"/>
        <v>44.718251594032935</v>
      </c>
      <c r="O35" s="20">
        <f t="shared" si="3"/>
        <v>6.3022234283593714E-2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277</v>
      </c>
      <c r="C36" s="117">
        <v>0.20065492999999998</v>
      </c>
      <c r="D36" s="22">
        <v>7.1295707399999992</v>
      </c>
      <c r="E36" s="104">
        <v>3453.1500471979434</v>
      </c>
      <c r="F36" s="104">
        <v>4.3323983603873323E-2</v>
      </c>
      <c r="G36" s="117">
        <v>0</v>
      </c>
      <c r="H36" s="22">
        <v>0.10626692</v>
      </c>
      <c r="I36" s="104" t="s">
        <v>120</v>
      </c>
      <c r="J36" s="104">
        <v>8.3244387711555907E-3</v>
      </c>
      <c r="K36" s="16"/>
      <c r="L36" s="20">
        <f t="shared" si="0"/>
        <v>3453.1500471979434</v>
      </c>
      <c r="M36" s="20">
        <f t="shared" si="1"/>
        <v>4.3323983603873323E-2</v>
      </c>
      <c r="N36" s="20" t="e">
        <f t="shared" si="2"/>
        <v>#DIV/0!</v>
      </c>
      <c r="O36" s="20">
        <f t="shared" si="3"/>
        <v>8.3244387711555907E-3</v>
      </c>
      <c r="P36" s="20" t="b">
        <f t="shared" si="4"/>
        <v>1</v>
      </c>
      <c r="Q36" s="20" t="b">
        <f t="shared" si="5"/>
        <v>1</v>
      </c>
      <c r="R36" s="20" t="e">
        <f t="shared" si="6"/>
        <v>#VALUE!</v>
      </c>
      <c r="S36" s="20" t="b">
        <f t="shared" si="7"/>
        <v>1</v>
      </c>
    </row>
    <row r="37" spans="1:19" x14ac:dyDescent="0.25">
      <c r="A37" s="14"/>
      <c r="B37" s="9" t="s">
        <v>270</v>
      </c>
      <c r="C37" s="117">
        <v>1.0805054299999997</v>
      </c>
      <c r="D37" s="22">
        <v>2.779981089999997</v>
      </c>
      <c r="E37" s="104">
        <v>157.28524936704832</v>
      </c>
      <c r="F37" s="104">
        <v>1.689300233554282E-2</v>
      </c>
      <c r="G37" s="117">
        <v>0.25541686999999996</v>
      </c>
      <c r="H37" s="22">
        <v>0.17240591</v>
      </c>
      <c r="I37" s="104">
        <v>-32.500186851401004</v>
      </c>
      <c r="J37" s="104">
        <v>1.3505448747177027E-2</v>
      </c>
      <c r="K37" s="16"/>
      <c r="L37" s="20">
        <f t="shared" si="0"/>
        <v>157.28524936704832</v>
      </c>
      <c r="M37" s="20">
        <f t="shared" si="1"/>
        <v>1.689300233554282E-2</v>
      </c>
      <c r="N37" s="20">
        <f t="shared" si="2"/>
        <v>-32.500186851400997</v>
      </c>
      <c r="O37" s="20">
        <f t="shared" si="3"/>
        <v>1.3505448747177027E-2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272</v>
      </c>
      <c r="C38" s="117">
        <v>3.7309711700000001</v>
      </c>
      <c r="D38" s="22">
        <v>1.4985817000000001</v>
      </c>
      <c r="E38" s="104">
        <v>-59.834004828292464</v>
      </c>
      <c r="F38" s="104">
        <v>9.1063727912270662E-3</v>
      </c>
      <c r="G38" s="117">
        <v>9.7294640000000002E-2</v>
      </c>
      <c r="H38" s="22">
        <v>5.4291480000000003E-2</v>
      </c>
      <c r="I38" s="104">
        <v>-44.198899343273169</v>
      </c>
      <c r="J38" s="104">
        <v>4.2529330957876482E-3</v>
      </c>
      <c r="K38" s="16"/>
      <c r="L38" s="20">
        <f t="shared" si="0"/>
        <v>-59.834004828292478</v>
      </c>
      <c r="M38" s="20">
        <f t="shared" si="1"/>
        <v>9.1063727912270662E-3</v>
      </c>
      <c r="N38" s="20">
        <f t="shared" si="2"/>
        <v>-44.198899343273176</v>
      </c>
      <c r="O38" s="20">
        <f t="shared" si="3"/>
        <v>4.2529330957876482E-3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 t="s">
        <v>281</v>
      </c>
      <c r="C39" s="117">
        <v>0.63081868000000008</v>
      </c>
      <c r="D39" s="22">
        <v>1.1609747700000002</v>
      </c>
      <c r="E39" s="104">
        <v>84.042547693736651</v>
      </c>
      <c r="F39" s="104">
        <v>7.0548499670248892E-3</v>
      </c>
      <c r="G39" s="117">
        <v>0</v>
      </c>
      <c r="H39" s="22">
        <v>0.11646969</v>
      </c>
      <c r="I39" s="104" t="s">
        <v>120</v>
      </c>
      <c r="J39" s="104">
        <v>9.123674640240562E-3</v>
      </c>
      <c r="K39" s="16"/>
      <c r="L39" s="20">
        <f t="shared" si="0"/>
        <v>84.042547693736651</v>
      </c>
      <c r="M39" s="20">
        <f t="shared" si="1"/>
        <v>7.0548499670248892E-3</v>
      </c>
      <c r="N39" s="20" t="e">
        <f t="shared" si="2"/>
        <v>#DIV/0!</v>
      </c>
      <c r="O39" s="20">
        <f t="shared" si="3"/>
        <v>9.123674640240562E-3</v>
      </c>
      <c r="P39" s="20" t="b">
        <f t="shared" si="4"/>
        <v>1</v>
      </c>
      <c r="Q39" s="20" t="b">
        <f t="shared" si="5"/>
        <v>1</v>
      </c>
      <c r="R39" s="20" t="e">
        <f t="shared" si="6"/>
        <v>#VALUE!</v>
      </c>
      <c r="S39" s="20" t="b">
        <f t="shared" si="7"/>
        <v>1</v>
      </c>
    </row>
    <row r="40" spans="1:19" x14ac:dyDescent="0.25">
      <c r="A40" s="14"/>
      <c r="B40" s="9" t="s">
        <v>282</v>
      </c>
      <c r="C40" s="117">
        <v>0.28522001000000008</v>
      </c>
      <c r="D40" s="22">
        <v>0.53503716000000012</v>
      </c>
      <c r="E40" s="104">
        <v>87.587525854164298</v>
      </c>
      <c r="F40" s="104">
        <v>3.2512393792873645E-3</v>
      </c>
      <c r="G40" s="117">
        <v>7.3852080000000001E-2</v>
      </c>
      <c r="H40" s="22">
        <v>1.0445E-4</v>
      </c>
      <c r="I40" s="104">
        <v>-99.858568641533182</v>
      </c>
      <c r="J40" s="104">
        <v>8.1821100079610982E-6</v>
      </c>
      <c r="K40" s="16"/>
      <c r="L40" s="20">
        <f t="shared" si="0"/>
        <v>87.587525854164298</v>
      </c>
      <c r="M40" s="20">
        <f t="shared" si="1"/>
        <v>3.2512393792873645E-3</v>
      </c>
      <c r="N40" s="20">
        <f t="shared" si="2"/>
        <v>-99.858568641533168</v>
      </c>
      <c r="O40" s="20">
        <f t="shared" si="3"/>
        <v>8.1821100079610982E-6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280</v>
      </c>
      <c r="C41" s="117">
        <v>0.21677895999999999</v>
      </c>
      <c r="D41" s="22">
        <v>0.42205439</v>
      </c>
      <c r="E41" s="104">
        <v>94.693428734965806</v>
      </c>
      <c r="F41" s="104">
        <v>2.5646814007630925E-3</v>
      </c>
      <c r="G41" s="117">
        <v>2.3157129999999998E-2</v>
      </c>
      <c r="H41" s="22">
        <v>4.6914370000000004E-2</v>
      </c>
      <c r="I41" s="104">
        <v>102.59146966830524</v>
      </c>
      <c r="J41" s="104">
        <v>3.6750458237835323E-3</v>
      </c>
      <c r="K41" s="16"/>
      <c r="L41" s="20">
        <f t="shared" si="0"/>
        <v>94.693428734965806</v>
      </c>
      <c r="M41" s="20">
        <f t="shared" si="1"/>
        <v>2.5646814007630925E-3</v>
      </c>
      <c r="N41" s="20">
        <f t="shared" si="2"/>
        <v>102.59146966830521</v>
      </c>
      <c r="O41" s="20">
        <f t="shared" si="3"/>
        <v>3.6750458237835323E-3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2</v>
      </c>
      <c r="C42" s="117">
        <v>0.57021630000000001</v>
      </c>
      <c r="D42" s="22">
        <v>0.57422992999999989</v>
      </c>
      <c r="E42" s="104">
        <v>0.70387851066338047</v>
      </c>
      <c r="F42" s="104">
        <v>3.4894005515082836E-3</v>
      </c>
      <c r="G42" s="117">
        <v>5.2483189999999999E-2</v>
      </c>
      <c r="H42" s="22">
        <v>5.1666669999999998E-2</v>
      </c>
      <c r="I42" s="104">
        <v>-1.5557743346012343</v>
      </c>
      <c r="J42" s="104">
        <v>4.0473181204884962E-3</v>
      </c>
      <c r="K42" s="16"/>
      <c r="L42" s="20">
        <f t="shared" si="0"/>
        <v>0.70387851066338847</v>
      </c>
      <c r="M42" s="20">
        <f t="shared" si="1"/>
        <v>3.4894005515082836E-3</v>
      </c>
      <c r="N42" s="20">
        <f t="shared" si="2"/>
        <v>-1.5557743346012336</v>
      </c>
      <c r="O42" s="20">
        <f t="shared" si="3"/>
        <v>4.0473181204884962E-3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9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9" x14ac:dyDescent="0.25">
      <c r="B45" s="20"/>
      <c r="C45" s="20"/>
      <c r="D45" s="20"/>
      <c r="E45" s="20"/>
    </row>
    <row r="46" spans="1:19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ignoredErrors>
    <ignoredError sqref="N36:R40" evalError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9" width="15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9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9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9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9" x14ac:dyDescent="0.25">
      <c r="A11" s="14"/>
      <c r="B11" s="9"/>
      <c r="C11" s="101">
        <v>2017</v>
      </c>
      <c r="D11" s="101">
        <v>2018</v>
      </c>
      <c r="E11" s="197"/>
      <c r="F11" s="197"/>
      <c r="G11" s="103">
        <v>2017</v>
      </c>
      <c r="H11" s="103">
        <v>2018</v>
      </c>
      <c r="I11" s="197"/>
      <c r="J11" s="197"/>
      <c r="K11" s="16"/>
      <c r="N11" s="2"/>
    </row>
    <row r="12" spans="1:19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9" x14ac:dyDescent="0.25">
      <c r="A13" s="14"/>
      <c r="B13" s="10" t="s">
        <v>50</v>
      </c>
      <c r="C13" s="152">
        <v>9393.676469400014</v>
      </c>
      <c r="D13" s="116">
        <v>10747.940203600063</v>
      </c>
      <c r="E13" s="113">
        <v>14.416759387142775</v>
      </c>
      <c r="F13" s="113">
        <v>100</v>
      </c>
      <c r="G13" s="152">
        <v>711.73602108000034</v>
      </c>
      <c r="H13" s="116">
        <v>902.75923614999965</v>
      </c>
      <c r="I13" s="113">
        <v>26.83905400490163</v>
      </c>
      <c r="J13" s="113">
        <v>100</v>
      </c>
      <c r="K13" s="16"/>
      <c r="L13" s="20">
        <f>+((D13-C13)/C13)*100</f>
        <v>14.416759387142781</v>
      </c>
      <c r="M13" s="20">
        <f>+D13/$D$13*100</f>
        <v>100</v>
      </c>
      <c r="N13" s="20">
        <f>+((H13-G13)/G13)*100</f>
        <v>26.839054004901623</v>
      </c>
      <c r="O13" s="20">
        <f>+H13/$H$13*100</f>
        <v>100</v>
      </c>
      <c r="P13" s="20" t="b">
        <f>+ROUND(E13,4)=ROUND(L13,4)</f>
        <v>1</v>
      </c>
      <c r="Q13" s="20" t="b">
        <f>+ROUND(F13,4)=ROUND(M13,4)</f>
        <v>1</v>
      </c>
      <c r="R13" s="20" t="b">
        <f>+ROUND(I13,4)=ROUND(N13,4)</f>
        <v>1</v>
      </c>
      <c r="S13" s="20" t="b">
        <f>+ROUND(J13,4)=ROUND(O13,4)</f>
        <v>1</v>
      </c>
    </row>
    <row r="14" spans="1:19" x14ac:dyDescent="0.25">
      <c r="A14" s="14"/>
      <c r="B14" s="118" t="s">
        <v>253</v>
      </c>
      <c r="C14" s="116">
        <v>6979.0693766300155</v>
      </c>
      <c r="D14" s="116">
        <v>7864.0787201900393</v>
      </c>
      <c r="E14" s="29">
        <v>12.68090766547687</v>
      </c>
      <c r="F14" s="29">
        <v>73.168240343912004</v>
      </c>
      <c r="G14" s="116">
        <v>524.59719200000006</v>
      </c>
      <c r="H14" s="116">
        <v>663.39654647999964</v>
      </c>
      <c r="I14" s="29">
        <v>26.45827247965893</v>
      </c>
      <c r="J14" s="29">
        <v>73.485434423156846</v>
      </c>
      <c r="K14" s="16"/>
      <c r="L14" s="20">
        <f t="shared" ref="L14:L43" si="0">+((D14-C14)/C14)*100</f>
        <v>12.680907665476862</v>
      </c>
      <c r="M14" s="20">
        <f t="shared" ref="M14:M43" si="1">+D14/$D$13*100</f>
        <v>73.168240343912004</v>
      </c>
      <c r="N14" s="20">
        <f t="shared" ref="N14:N43" si="2">+((H14-G14)/G14)*100</f>
        <v>26.458272479658941</v>
      </c>
      <c r="O14" s="20">
        <f t="shared" ref="O14:O43" si="3">+H14/$H$13*100</f>
        <v>73.485434423156846</v>
      </c>
      <c r="P14" s="20" t="b">
        <f t="shared" ref="P14:P43" si="4">+ROUND(E14,4)=ROUND(L14,4)</f>
        <v>1</v>
      </c>
      <c r="Q14" s="20" t="b">
        <f t="shared" ref="Q14:Q43" si="5">+ROUND(F14,4)=ROUND(M14,4)</f>
        <v>1</v>
      </c>
      <c r="R14" s="20" t="b">
        <f t="shared" ref="R14:R43" si="6">+ROUND(I14,4)=ROUND(N14,4)</f>
        <v>1</v>
      </c>
      <c r="S14" s="20" t="b">
        <f t="shared" ref="S14:S43" si="7">+ROUND(J14,4)=ROUND(O14,4)</f>
        <v>1</v>
      </c>
    </row>
    <row r="15" spans="1:19" x14ac:dyDescent="0.25">
      <c r="A15" s="14"/>
      <c r="B15" s="9" t="s">
        <v>254</v>
      </c>
      <c r="C15" s="117">
        <v>1049.2992658399996</v>
      </c>
      <c r="D15" s="22">
        <v>1176.609694609991</v>
      </c>
      <c r="E15" s="104">
        <v>12.132899823204868</v>
      </c>
      <c r="F15" s="104">
        <v>10.947304063116031</v>
      </c>
      <c r="G15" s="117">
        <v>63.583387760000001</v>
      </c>
      <c r="H15" s="22">
        <v>46.20910947000003</v>
      </c>
      <c r="I15" s="104">
        <v>-27.325184929718461</v>
      </c>
      <c r="J15" s="104">
        <v>5.1186526395529528</v>
      </c>
      <c r="K15" s="16"/>
      <c r="L15" s="20">
        <f t="shared" si="0"/>
        <v>12.132899823204879</v>
      </c>
      <c r="M15" s="20">
        <f t="shared" si="1"/>
        <v>10.947304063116031</v>
      </c>
      <c r="N15" s="20">
        <f t="shared" si="2"/>
        <v>-27.325184929718461</v>
      </c>
      <c r="O15" s="20">
        <f t="shared" si="3"/>
        <v>5.1186526395529528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9" t="s">
        <v>255</v>
      </c>
      <c r="C16" s="117">
        <v>693.05103796000265</v>
      </c>
      <c r="D16" s="22">
        <v>750.73510230002887</v>
      </c>
      <c r="E16" s="104">
        <v>8.3232058218712712</v>
      </c>
      <c r="F16" s="104">
        <v>6.9849207204238759</v>
      </c>
      <c r="G16" s="117">
        <v>67.051884860000044</v>
      </c>
      <c r="H16" s="22">
        <v>58.259147870000049</v>
      </c>
      <c r="I16" s="104">
        <v>-13.113333067905032</v>
      </c>
      <c r="J16" s="104">
        <v>6.4534535385600735</v>
      </c>
      <c r="K16" s="16"/>
      <c r="L16" s="20">
        <f t="shared" si="0"/>
        <v>8.323205821871273</v>
      </c>
      <c r="M16" s="20">
        <f t="shared" si="1"/>
        <v>6.9849207204238759</v>
      </c>
      <c r="N16" s="20">
        <f t="shared" si="2"/>
        <v>-13.113333067905034</v>
      </c>
      <c r="O16" s="20">
        <f t="shared" si="3"/>
        <v>6.4534535385600735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9" t="s">
        <v>256</v>
      </c>
      <c r="C17" s="117">
        <v>269.68934775999895</v>
      </c>
      <c r="D17" s="22">
        <v>345.07191282999833</v>
      </c>
      <c r="E17" s="104">
        <v>27.951628678001605</v>
      </c>
      <c r="F17" s="104">
        <v>3.2105864592958491</v>
      </c>
      <c r="G17" s="117">
        <v>23.027269030000046</v>
      </c>
      <c r="H17" s="22">
        <v>30.521411419999986</v>
      </c>
      <c r="I17" s="104">
        <v>32.544642528979594</v>
      </c>
      <c r="J17" s="104">
        <v>3.3809027033791148</v>
      </c>
      <c r="K17" s="16"/>
      <c r="L17" s="20">
        <f t="shared" si="0"/>
        <v>27.951628678001615</v>
      </c>
      <c r="M17" s="20">
        <f t="shared" si="1"/>
        <v>3.2105864592958491</v>
      </c>
      <c r="N17" s="20">
        <f t="shared" si="2"/>
        <v>32.544642528979587</v>
      </c>
      <c r="O17" s="20">
        <f t="shared" si="3"/>
        <v>3.3809027033791148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9" t="s">
        <v>257</v>
      </c>
      <c r="C18" s="117">
        <v>151.08082094999992</v>
      </c>
      <c r="D18" s="22">
        <v>256.43961080999992</v>
      </c>
      <c r="E18" s="104">
        <v>69.736707278595219</v>
      </c>
      <c r="F18" s="104">
        <v>2.3859419195885039</v>
      </c>
      <c r="G18" s="117">
        <v>13.405717779999994</v>
      </c>
      <c r="H18" s="22">
        <v>64.653668540000055</v>
      </c>
      <c r="I18" s="104">
        <v>382.28427303204109</v>
      </c>
      <c r="J18" s="104">
        <v>7.1617842223059132</v>
      </c>
      <c r="K18" s="16"/>
      <c r="L18" s="20">
        <f t="shared" si="0"/>
        <v>69.736707278595219</v>
      </c>
      <c r="M18" s="20">
        <f t="shared" si="1"/>
        <v>2.3859419195885039</v>
      </c>
      <c r="N18" s="20">
        <f t="shared" si="2"/>
        <v>382.28427303204109</v>
      </c>
      <c r="O18" s="20">
        <f t="shared" si="3"/>
        <v>7.1617842223059132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9" t="s">
        <v>258</v>
      </c>
      <c r="C19" s="117">
        <v>39.464755239999938</v>
      </c>
      <c r="D19" s="22">
        <v>60.90749525999999</v>
      </c>
      <c r="E19" s="104">
        <v>54.333898410363204</v>
      </c>
      <c r="F19" s="104">
        <v>0.56668993412894864</v>
      </c>
      <c r="G19" s="117">
        <v>4.0034046599999975</v>
      </c>
      <c r="H19" s="22">
        <v>3.6705580000000007</v>
      </c>
      <c r="I19" s="104">
        <v>-8.3140898377232038</v>
      </c>
      <c r="J19" s="104">
        <v>0.40659323693589022</v>
      </c>
      <c r="K19" s="16"/>
      <c r="L19" s="20">
        <f t="shared" si="0"/>
        <v>54.33389841036319</v>
      </c>
      <c r="M19" s="20">
        <f t="shared" si="1"/>
        <v>0.56668993412894864</v>
      </c>
      <c r="N19" s="20">
        <f t="shared" si="2"/>
        <v>-8.314089837723202</v>
      </c>
      <c r="O19" s="20">
        <f t="shared" si="3"/>
        <v>0.40659323693589022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 t="s">
        <v>259</v>
      </c>
      <c r="C20" s="117">
        <v>50.608991349999833</v>
      </c>
      <c r="D20" s="22">
        <v>52.622201760000067</v>
      </c>
      <c r="E20" s="104">
        <v>3.9779698355917548</v>
      </c>
      <c r="F20" s="104">
        <v>0.48960266584265205</v>
      </c>
      <c r="G20" s="117">
        <v>3.0144108499999991</v>
      </c>
      <c r="H20" s="22">
        <v>4.3426960599999971</v>
      </c>
      <c r="I20" s="104">
        <v>44.064504677588936</v>
      </c>
      <c r="J20" s="104">
        <v>0.48104698197498458</v>
      </c>
      <c r="K20" s="16"/>
      <c r="L20" s="20">
        <f t="shared" si="0"/>
        <v>3.9779698355917548</v>
      </c>
      <c r="M20" s="20">
        <f t="shared" si="1"/>
        <v>0.48960266584265205</v>
      </c>
      <c r="N20" s="20">
        <f t="shared" si="2"/>
        <v>44.064504677588936</v>
      </c>
      <c r="O20" s="20">
        <f t="shared" si="3"/>
        <v>0.48104698197498458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260</v>
      </c>
      <c r="C21" s="117">
        <v>50.094824879999791</v>
      </c>
      <c r="D21" s="22">
        <v>46.45364871999999</v>
      </c>
      <c r="E21" s="104">
        <v>-7.2685674991819997</v>
      </c>
      <c r="F21" s="104">
        <v>0.43220978010689121</v>
      </c>
      <c r="G21" s="117">
        <v>5.0617056099999962</v>
      </c>
      <c r="H21" s="22">
        <v>5.0594573200000008</v>
      </c>
      <c r="I21" s="104">
        <v>-4.441763652855979E-2</v>
      </c>
      <c r="J21" s="104">
        <v>0.56044370607351357</v>
      </c>
      <c r="K21" s="16"/>
      <c r="L21" s="20">
        <f t="shared" si="0"/>
        <v>-7.2685674991819962</v>
      </c>
      <c r="M21" s="20">
        <f t="shared" si="1"/>
        <v>0.43220978010689121</v>
      </c>
      <c r="N21" s="20">
        <f t="shared" si="2"/>
        <v>-4.4417636528557028E-2</v>
      </c>
      <c r="O21" s="20">
        <f t="shared" si="3"/>
        <v>0.56044370607351357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261</v>
      </c>
      <c r="C22" s="117">
        <v>11.023129499999991</v>
      </c>
      <c r="D22" s="22">
        <v>41.976583689999892</v>
      </c>
      <c r="E22" s="104">
        <v>280.80459537375413</v>
      </c>
      <c r="F22" s="104">
        <v>0.39055468205842525</v>
      </c>
      <c r="G22" s="117">
        <v>1.0849999800000008</v>
      </c>
      <c r="H22" s="22">
        <v>0.58897542000000025</v>
      </c>
      <c r="I22" s="104">
        <v>-45.716550151457156</v>
      </c>
      <c r="J22" s="104">
        <v>6.5241694176600806E-2</v>
      </c>
      <c r="K22" s="16"/>
      <c r="L22" s="20">
        <f t="shared" si="0"/>
        <v>280.80459537375413</v>
      </c>
      <c r="M22" s="20">
        <f t="shared" si="1"/>
        <v>0.39055468205842525</v>
      </c>
      <c r="N22" s="20">
        <f t="shared" si="2"/>
        <v>-45.716550151457156</v>
      </c>
      <c r="O22" s="20">
        <f t="shared" si="3"/>
        <v>6.5241694176600806E-2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262</v>
      </c>
      <c r="C23" s="117">
        <v>21.257714520000011</v>
      </c>
      <c r="D23" s="22">
        <v>33.332434730000031</v>
      </c>
      <c r="E23" s="104">
        <v>56.801591716925628</v>
      </c>
      <c r="F23" s="104">
        <v>0.3101285836967646</v>
      </c>
      <c r="G23" s="117">
        <v>1.9977346800000004</v>
      </c>
      <c r="H23" s="22">
        <v>3.3641999100000017</v>
      </c>
      <c r="I23" s="104">
        <v>68.400736277952646</v>
      </c>
      <c r="J23" s="104">
        <v>0.3726574899800878</v>
      </c>
      <c r="K23" s="16"/>
      <c r="L23" s="20">
        <f t="shared" si="0"/>
        <v>56.801591716925614</v>
      </c>
      <c r="M23" s="20">
        <f t="shared" si="1"/>
        <v>0.3101285836967646</v>
      </c>
      <c r="N23" s="20">
        <f t="shared" si="2"/>
        <v>68.400736277952632</v>
      </c>
      <c r="O23" s="20">
        <f t="shared" si="3"/>
        <v>0.3726574899800878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263</v>
      </c>
      <c r="C24" s="117">
        <v>13.182801900000019</v>
      </c>
      <c r="D24" s="22">
        <v>24.72026593</v>
      </c>
      <c r="E24" s="104">
        <v>87.519057917421677</v>
      </c>
      <c r="F24" s="104">
        <v>0.23000003220821655</v>
      </c>
      <c r="G24" s="117">
        <v>0.77968571999999969</v>
      </c>
      <c r="H24" s="22">
        <v>1.2224882300000004</v>
      </c>
      <c r="I24" s="104">
        <v>56.792435546979213</v>
      </c>
      <c r="J24" s="104">
        <v>0.13541686210971932</v>
      </c>
      <c r="K24" s="16"/>
      <c r="L24" s="20">
        <f t="shared" si="0"/>
        <v>87.519057917421677</v>
      </c>
      <c r="M24" s="20">
        <f t="shared" si="1"/>
        <v>0.23000003220821655</v>
      </c>
      <c r="N24" s="20">
        <f t="shared" si="2"/>
        <v>56.792435546979227</v>
      </c>
      <c r="O24" s="20">
        <f t="shared" si="3"/>
        <v>0.13541686210971932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264</v>
      </c>
      <c r="C25" s="117">
        <v>5.4474094400000004</v>
      </c>
      <c r="D25" s="22">
        <v>22.303457259999998</v>
      </c>
      <c r="E25" s="104">
        <v>309.43236423954204</v>
      </c>
      <c r="F25" s="104">
        <v>0.20751378252485414</v>
      </c>
      <c r="G25" s="117">
        <v>0.29233594000000002</v>
      </c>
      <c r="H25" s="22">
        <v>12.358506399999998</v>
      </c>
      <c r="I25" s="104">
        <v>4127.5015518105629</v>
      </c>
      <c r="J25" s="104">
        <v>1.3689703638708104</v>
      </c>
      <c r="K25" s="16"/>
      <c r="L25" s="20">
        <f t="shared" si="0"/>
        <v>309.43236423954204</v>
      </c>
      <c r="M25" s="20">
        <f t="shared" si="1"/>
        <v>0.20751378252485414</v>
      </c>
      <c r="N25" s="20">
        <f t="shared" si="2"/>
        <v>4127.5015518105629</v>
      </c>
      <c r="O25" s="20">
        <f t="shared" si="3"/>
        <v>1.3689703638708104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265</v>
      </c>
      <c r="C26" s="117">
        <v>6.6262293200000011</v>
      </c>
      <c r="D26" s="22">
        <v>17.017393619999993</v>
      </c>
      <c r="E26" s="104">
        <v>156.81866410261799</v>
      </c>
      <c r="F26" s="104">
        <v>0.15833167376852314</v>
      </c>
      <c r="G26" s="117">
        <v>0.51834224999999989</v>
      </c>
      <c r="H26" s="22">
        <v>3.6006986700000008</v>
      </c>
      <c r="I26" s="104">
        <v>594.65660381726582</v>
      </c>
      <c r="J26" s="104">
        <v>0.39885481375476284</v>
      </c>
      <c r="K26" s="16"/>
      <c r="L26" s="20">
        <f t="shared" si="0"/>
        <v>156.81866410261804</v>
      </c>
      <c r="M26" s="20">
        <f t="shared" si="1"/>
        <v>0.15833167376852314</v>
      </c>
      <c r="N26" s="20">
        <f t="shared" si="2"/>
        <v>594.65660381726582</v>
      </c>
      <c r="O26" s="20">
        <f t="shared" si="3"/>
        <v>0.39885481375476284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266</v>
      </c>
      <c r="C27" s="117">
        <v>20.88992746000001</v>
      </c>
      <c r="D27" s="22">
        <v>16.729999920000008</v>
      </c>
      <c r="E27" s="104">
        <v>-19.913556655308749</v>
      </c>
      <c r="F27" s="104">
        <v>0.15565773164979307</v>
      </c>
      <c r="G27" s="117">
        <v>0.71023521000000001</v>
      </c>
      <c r="H27" s="22">
        <v>0.95494897999999984</v>
      </c>
      <c r="I27" s="104">
        <v>34.455313754439153</v>
      </c>
      <c r="J27" s="104">
        <v>0.10578113651570865</v>
      </c>
      <c r="K27" s="16"/>
      <c r="L27" s="20">
        <f t="shared" si="0"/>
        <v>-19.913556655308749</v>
      </c>
      <c r="M27" s="20">
        <f t="shared" si="1"/>
        <v>0.15565773164979307</v>
      </c>
      <c r="N27" s="20">
        <f t="shared" si="2"/>
        <v>34.455313754439153</v>
      </c>
      <c r="O27" s="20">
        <f t="shared" si="3"/>
        <v>0.10578113651570865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267</v>
      </c>
      <c r="C28" s="117">
        <v>7.3300275999999958</v>
      </c>
      <c r="D28" s="22">
        <v>7.7969857700000018</v>
      </c>
      <c r="E28" s="104">
        <v>6.3704831070486856</v>
      </c>
      <c r="F28" s="104">
        <v>7.2544000267031367E-2</v>
      </c>
      <c r="G28" s="117">
        <v>0.10904279999999997</v>
      </c>
      <c r="H28" s="22">
        <v>0.98810781999999997</v>
      </c>
      <c r="I28" s="104">
        <v>806.1651204848007</v>
      </c>
      <c r="J28" s="104">
        <v>0.10945419115444188</v>
      </c>
      <c r="K28" s="16"/>
      <c r="L28" s="20">
        <f t="shared" si="0"/>
        <v>6.3704831070486874</v>
      </c>
      <c r="M28" s="20">
        <f t="shared" si="1"/>
        <v>7.2544000267031367E-2</v>
      </c>
      <c r="N28" s="20">
        <f t="shared" si="2"/>
        <v>806.1651204848007</v>
      </c>
      <c r="O28" s="20">
        <f t="shared" si="3"/>
        <v>0.10945419115444188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268</v>
      </c>
      <c r="C29" s="117">
        <v>3.3108303699999997</v>
      </c>
      <c r="D29" s="22">
        <v>5.5211966699999993</v>
      </c>
      <c r="E29" s="104">
        <v>66.761689757001946</v>
      </c>
      <c r="F29" s="104">
        <v>5.1369811939878995E-2</v>
      </c>
      <c r="G29" s="117">
        <v>9.749961E-2</v>
      </c>
      <c r="H29" s="22">
        <v>1.7505554299999999</v>
      </c>
      <c r="I29" s="104">
        <v>1695.4486484612605</v>
      </c>
      <c r="J29" s="104">
        <v>0.19391166103883906</v>
      </c>
      <c r="K29" s="16"/>
      <c r="L29" s="20">
        <f t="shared" si="0"/>
        <v>66.761689757001946</v>
      </c>
      <c r="M29" s="20">
        <f t="shared" si="1"/>
        <v>5.1369811939878995E-2</v>
      </c>
      <c r="N29" s="20">
        <f t="shared" si="2"/>
        <v>1695.4486484612603</v>
      </c>
      <c r="O29" s="20">
        <f t="shared" si="3"/>
        <v>0.19391166103883906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269</v>
      </c>
      <c r="C30" s="117">
        <v>1.9342031899999996</v>
      </c>
      <c r="D30" s="22">
        <v>4.6850221300000054</v>
      </c>
      <c r="E30" s="104">
        <v>142.21974993227087</v>
      </c>
      <c r="F30" s="104">
        <v>4.3589953435270695E-2</v>
      </c>
      <c r="G30" s="117">
        <v>8.2444769999999973E-2</v>
      </c>
      <c r="H30" s="22">
        <v>0.22145864000000004</v>
      </c>
      <c r="I30" s="104">
        <v>168.61454037654556</v>
      </c>
      <c r="J30" s="104">
        <v>2.4531307034249293E-2</v>
      </c>
      <c r="K30" s="16"/>
      <c r="L30" s="20">
        <f t="shared" si="0"/>
        <v>142.21974993227087</v>
      </c>
      <c r="M30" s="20">
        <f t="shared" si="1"/>
        <v>4.3589953435270695E-2</v>
      </c>
      <c r="N30" s="20">
        <f t="shared" si="2"/>
        <v>168.61454037654556</v>
      </c>
      <c r="O30" s="20">
        <f t="shared" si="3"/>
        <v>2.4531307034249293E-2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270</v>
      </c>
      <c r="C31" s="117">
        <v>0.26669405000000002</v>
      </c>
      <c r="D31" s="22">
        <v>4.2838374999999989</v>
      </c>
      <c r="E31" s="104">
        <v>1506.274118226484</v>
      </c>
      <c r="F31" s="104">
        <v>3.9857288176623012E-2</v>
      </c>
      <c r="G31" s="117">
        <v>0.12587561999999999</v>
      </c>
      <c r="H31" s="22">
        <v>1.0156500000000001E-2</v>
      </c>
      <c r="I31" s="104">
        <v>-91.931320775222389</v>
      </c>
      <c r="J31" s="104">
        <v>1.1250507990717945E-3</v>
      </c>
      <c r="K31" s="16"/>
      <c r="L31" s="20">
        <f t="shared" si="0"/>
        <v>1506.274118226484</v>
      </c>
      <c r="M31" s="20">
        <f t="shared" si="1"/>
        <v>3.9857288176623012E-2</v>
      </c>
      <c r="N31" s="20">
        <f t="shared" si="2"/>
        <v>-91.931320775222403</v>
      </c>
      <c r="O31" s="20">
        <f t="shared" si="3"/>
        <v>1.1250507990717945E-3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271</v>
      </c>
      <c r="C32" s="117">
        <v>11.535264329999995</v>
      </c>
      <c r="D32" s="22">
        <v>4.250396519999998</v>
      </c>
      <c r="E32" s="104">
        <v>-63.153020178775563</v>
      </c>
      <c r="F32" s="104">
        <v>3.954614967597523E-2</v>
      </c>
      <c r="G32" s="117">
        <v>0.34438220999999991</v>
      </c>
      <c r="H32" s="22">
        <v>8.0321649999999994E-2</v>
      </c>
      <c r="I32" s="104">
        <v>-76.676597202857835</v>
      </c>
      <c r="J32" s="104">
        <v>8.8973501221153942E-3</v>
      </c>
      <c r="K32" s="16"/>
      <c r="L32" s="20">
        <f t="shared" si="0"/>
        <v>-63.153020178775563</v>
      </c>
      <c r="M32" s="20">
        <f t="shared" si="1"/>
        <v>3.954614967597523E-2</v>
      </c>
      <c r="N32" s="20">
        <f t="shared" si="2"/>
        <v>-76.67659720285782</v>
      </c>
      <c r="O32" s="20">
        <f t="shared" si="3"/>
        <v>8.8973501221153942E-3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9" t="s">
        <v>272</v>
      </c>
      <c r="C33" s="117">
        <v>0.8566151500000001</v>
      </c>
      <c r="D33" s="22">
        <v>2.94990431</v>
      </c>
      <c r="E33" s="104">
        <v>244.36751556401956</v>
      </c>
      <c r="F33" s="104">
        <v>2.7446229269231685E-2</v>
      </c>
      <c r="G33" s="117">
        <v>0.37100499999999997</v>
      </c>
      <c r="H33" s="22">
        <v>0.42314845000000001</v>
      </c>
      <c r="I33" s="104">
        <v>14.054648859179796</v>
      </c>
      <c r="J33" s="104">
        <v>4.6872791000688363E-2</v>
      </c>
      <c r="K33" s="16"/>
      <c r="L33" s="20">
        <f t="shared" si="0"/>
        <v>244.36751556401956</v>
      </c>
      <c r="M33" s="20">
        <f t="shared" si="1"/>
        <v>2.7446229269231685E-2</v>
      </c>
      <c r="N33" s="20">
        <f t="shared" si="2"/>
        <v>14.054648859179805</v>
      </c>
      <c r="O33" s="20">
        <f t="shared" si="3"/>
        <v>4.6872791000688363E-2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 t="s">
        <v>273</v>
      </c>
      <c r="C34" s="117">
        <v>3.5740911900000025</v>
      </c>
      <c r="D34" s="22">
        <v>2.7223538499999984</v>
      </c>
      <c r="E34" s="104">
        <v>-23.830878808663059</v>
      </c>
      <c r="F34" s="104">
        <v>2.532907513839848E-2</v>
      </c>
      <c r="G34" s="117">
        <v>0.63829557000000003</v>
      </c>
      <c r="H34" s="22">
        <v>0.20840104000000001</v>
      </c>
      <c r="I34" s="104">
        <v>-67.350385966175509</v>
      </c>
      <c r="J34" s="104">
        <v>2.3084897019582832E-2</v>
      </c>
      <c r="K34" s="16"/>
      <c r="L34" s="20">
        <f t="shared" si="0"/>
        <v>-23.830878808663066</v>
      </c>
      <c r="M34" s="20">
        <f t="shared" si="1"/>
        <v>2.532907513839848E-2</v>
      </c>
      <c r="N34" s="20">
        <f t="shared" si="2"/>
        <v>-67.350385966175509</v>
      </c>
      <c r="O34" s="20">
        <f t="shared" si="3"/>
        <v>2.3084897019582832E-2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9" t="s">
        <v>274</v>
      </c>
      <c r="C35" s="117">
        <v>1.2425704300000009</v>
      </c>
      <c r="D35" s="22">
        <v>2.415470260000002</v>
      </c>
      <c r="E35" s="104">
        <v>94.393026075793557</v>
      </c>
      <c r="F35" s="104">
        <v>2.2473796971729812E-2</v>
      </c>
      <c r="G35" s="117">
        <v>0.10120551999999999</v>
      </c>
      <c r="H35" s="22">
        <v>0.14478368</v>
      </c>
      <c r="I35" s="104">
        <v>43.059074248124027</v>
      </c>
      <c r="J35" s="104">
        <v>1.6037906254768374E-2</v>
      </c>
      <c r="K35" s="16"/>
      <c r="L35" s="20">
        <f t="shared" si="0"/>
        <v>94.393026075793557</v>
      </c>
      <c r="M35" s="20">
        <f t="shared" si="1"/>
        <v>2.2473796971729812E-2</v>
      </c>
      <c r="N35" s="20">
        <f t="shared" si="2"/>
        <v>43.059074248124027</v>
      </c>
      <c r="O35" s="20">
        <f t="shared" si="3"/>
        <v>1.6037906254768374E-2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9" t="s">
        <v>275</v>
      </c>
      <c r="C36" s="117">
        <v>0.79762023999999987</v>
      </c>
      <c r="D36" s="22">
        <v>1.8968354400000007</v>
      </c>
      <c r="E36" s="104">
        <v>137.81184890694362</v>
      </c>
      <c r="F36" s="104">
        <v>1.7648362421709869E-2</v>
      </c>
      <c r="G36" s="117">
        <v>8.3619589999999994E-2</v>
      </c>
      <c r="H36" s="22">
        <v>0.31316121999999996</v>
      </c>
      <c r="I36" s="104">
        <v>274.50700248590067</v>
      </c>
      <c r="J36" s="104">
        <v>3.4689339910333086E-2</v>
      </c>
      <c r="K36" s="16"/>
      <c r="L36" s="20">
        <f t="shared" si="0"/>
        <v>137.8118489069436</v>
      </c>
      <c r="M36" s="20">
        <f t="shared" si="1"/>
        <v>1.7648362421709869E-2</v>
      </c>
      <c r="N36" s="20">
        <f t="shared" si="2"/>
        <v>274.50700248590067</v>
      </c>
      <c r="O36" s="20">
        <f t="shared" si="3"/>
        <v>3.4689339910333086E-2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 t="s">
        <v>276</v>
      </c>
      <c r="C37" s="117">
        <v>1.4386865400000002</v>
      </c>
      <c r="D37" s="22">
        <v>1.5613520400000001</v>
      </c>
      <c r="E37" s="104">
        <v>8.5262144733765144</v>
      </c>
      <c r="F37" s="104">
        <v>1.4526988524526954E-2</v>
      </c>
      <c r="G37" s="117">
        <v>0.6047340000000001</v>
      </c>
      <c r="H37" s="22">
        <v>0.39620358000000006</v>
      </c>
      <c r="I37" s="104">
        <v>-34.482999136810562</v>
      </c>
      <c r="J37" s="104">
        <v>4.3888067176104537E-2</v>
      </c>
      <c r="K37" s="16"/>
      <c r="L37" s="20">
        <f t="shared" si="0"/>
        <v>8.5262144733765179</v>
      </c>
      <c r="M37" s="20">
        <f t="shared" si="1"/>
        <v>1.4526988524526954E-2</v>
      </c>
      <c r="N37" s="20">
        <f t="shared" si="2"/>
        <v>-34.482999136810562</v>
      </c>
      <c r="O37" s="20">
        <f t="shared" si="3"/>
        <v>4.3888067176104537E-2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9" t="s">
        <v>277</v>
      </c>
      <c r="C38" s="117">
        <v>0.19169274000000003</v>
      </c>
      <c r="D38" s="22">
        <v>0.46027520999999988</v>
      </c>
      <c r="E38" s="104">
        <v>140.11092438868567</v>
      </c>
      <c r="F38" s="104">
        <v>4.2824504163674918E-3</v>
      </c>
      <c r="G38" s="117">
        <v>3.911543E-2</v>
      </c>
      <c r="H38" s="22">
        <v>1.66503E-2</v>
      </c>
      <c r="I38" s="104">
        <v>-57.432910746475244</v>
      </c>
      <c r="J38" s="104">
        <v>1.8443788037005957E-3</v>
      </c>
      <c r="K38" s="16"/>
      <c r="L38" s="20">
        <f t="shared" si="0"/>
        <v>140.11092438868567</v>
      </c>
      <c r="M38" s="20">
        <f t="shared" si="1"/>
        <v>4.2824504163674918E-3</v>
      </c>
      <c r="N38" s="20">
        <f t="shared" si="2"/>
        <v>-57.432910746475244</v>
      </c>
      <c r="O38" s="20">
        <f t="shared" si="3"/>
        <v>1.8443788037005957E-3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9" t="s">
        <v>278</v>
      </c>
      <c r="C39" s="117">
        <v>0.21798339999999999</v>
      </c>
      <c r="D39" s="22">
        <v>0.14014494</v>
      </c>
      <c r="E39" s="104">
        <v>-35.708434678970967</v>
      </c>
      <c r="F39" s="104">
        <v>1.3039237039396434E-3</v>
      </c>
      <c r="G39" s="117">
        <v>1.5027000000000001E-4</v>
      </c>
      <c r="H39" s="22">
        <v>0</v>
      </c>
      <c r="I39" s="104" t="s">
        <v>120</v>
      </c>
      <c r="J39" s="104">
        <v>0</v>
      </c>
      <c r="K39" s="16"/>
      <c r="L39" s="20">
        <f t="shared" si="0"/>
        <v>-35.708434678970967</v>
      </c>
      <c r="M39" s="20">
        <f t="shared" si="1"/>
        <v>1.3039237039396434E-3</v>
      </c>
      <c r="N39" s="20">
        <f t="shared" si="2"/>
        <v>-100</v>
      </c>
      <c r="O39" s="20">
        <f t="shared" si="3"/>
        <v>0</v>
      </c>
      <c r="P39" s="20" t="b">
        <f t="shared" si="4"/>
        <v>1</v>
      </c>
      <c r="Q39" s="20" t="b">
        <f t="shared" si="5"/>
        <v>1</v>
      </c>
      <c r="R39" s="20" t="e">
        <f t="shared" si="6"/>
        <v>#VALUE!</v>
      </c>
      <c r="S39" s="20" t="b">
        <f t="shared" si="7"/>
        <v>1</v>
      </c>
    </row>
    <row r="40" spans="1:19" x14ac:dyDescent="0.25">
      <c r="A40" s="14"/>
      <c r="B40" s="9" t="s">
        <v>279</v>
      </c>
      <c r="C40" s="117">
        <v>9.8595219999999983E-2</v>
      </c>
      <c r="D40" s="22">
        <v>0.11731385999999999</v>
      </c>
      <c r="E40" s="104">
        <v>18.985342291441732</v>
      </c>
      <c r="F40" s="104">
        <v>1.0915008622834103E-3</v>
      </c>
      <c r="G40" s="117">
        <v>1.1801700000000001E-3</v>
      </c>
      <c r="H40" s="22">
        <v>1.908E-3</v>
      </c>
      <c r="I40" s="104">
        <v>61.671623579653769</v>
      </c>
      <c r="J40" s="104">
        <v>2.1135203314419181E-4</v>
      </c>
      <c r="K40" s="16"/>
      <c r="L40" s="20">
        <f t="shared" si="0"/>
        <v>18.985342291441725</v>
      </c>
      <c r="M40" s="20">
        <f t="shared" si="1"/>
        <v>1.0915008622834103E-3</v>
      </c>
      <c r="N40" s="20">
        <f t="shared" si="2"/>
        <v>61.671623579653755</v>
      </c>
      <c r="O40" s="20">
        <f t="shared" si="3"/>
        <v>2.1135203314419181E-4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9" t="s">
        <v>280</v>
      </c>
      <c r="C41" s="117">
        <v>5.8275489999999999E-2</v>
      </c>
      <c r="D41" s="22">
        <v>0.10030467000000001</v>
      </c>
      <c r="E41" s="104">
        <v>72.121538574793647</v>
      </c>
      <c r="F41" s="104">
        <v>9.3324551588408152E-4</v>
      </c>
      <c r="G41" s="117">
        <v>9.1641900000000009E-3</v>
      </c>
      <c r="H41" s="22">
        <v>1.2034700000000001E-3</v>
      </c>
      <c r="I41" s="104">
        <v>-86.867688251771284</v>
      </c>
      <c r="J41" s="104">
        <v>1.3331018413419315E-4</v>
      </c>
      <c r="K41" s="16"/>
      <c r="L41" s="20">
        <f t="shared" si="0"/>
        <v>72.121538574793647</v>
      </c>
      <c r="M41" s="20">
        <f t="shared" si="1"/>
        <v>9.3324551588408152E-4</v>
      </c>
      <c r="N41" s="20">
        <f t="shared" si="2"/>
        <v>-86.867688251771298</v>
      </c>
      <c r="O41" s="20">
        <f t="shared" si="3"/>
        <v>1.3331018413419315E-4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9" t="s">
        <v>281</v>
      </c>
      <c r="C42" s="117">
        <v>3.7686709999999998E-2</v>
      </c>
      <c r="D42" s="22">
        <v>4.0288799999999986E-2</v>
      </c>
      <c r="E42" s="104">
        <v>6.9045294747140051</v>
      </c>
      <c r="F42" s="104">
        <v>3.7485135976570751E-4</v>
      </c>
      <c r="G42" s="117">
        <v>0</v>
      </c>
      <c r="H42" s="22">
        <v>7.6360000000000002E-4</v>
      </c>
      <c r="I42" s="104" t="s">
        <v>120</v>
      </c>
      <c r="J42" s="104">
        <v>8.4585121860013038E-5</v>
      </c>
      <c r="K42" s="16"/>
      <c r="L42" s="20">
        <f t="shared" si="0"/>
        <v>6.904529474713998</v>
      </c>
      <c r="M42" s="20">
        <f t="shared" si="1"/>
        <v>3.7485135976570751E-4</v>
      </c>
      <c r="N42" s="20" t="e">
        <f t="shared" si="2"/>
        <v>#DIV/0!</v>
      </c>
      <c r="O42" s="20">
        <f t="shared" si="3"/>
        <v>8.4585121860013038E-5</v>
      </c>
      <c r="P42" s="20" t="b">
        <f t="shared" si="4"/>
        <v>1</v>
      </c>
      <c r="Q42" s="20" t="b">
        <f t="shared" si="5"/>
        <v>1</v>
      </c>
      <c r="R42" s="20" t="e">
        <f t="shared" si="6"/>
        <v>#VALUE!</v>
      </c>
      <c r="S42" s="20" t="b">
        <f t="shared" si="7"/>
        <v>1</v>
      </c>
    </row>
    <row r="43" spans="1:19" x14ac:dyDescent="0.25">
      <c r="A43" s="14"/>
      <c r="B43" s="9" t="s">
        <v>2</v>
      </c>
      <c r="C43" s="117">
        <v>0.32290087000000001</v>
      </c>
      <c r="D43" s="22">
        <v>7.0863220000000005E-2</v>
      </c>
      <c r="E43" s="104">
        <v>-78.054187342387777</v>
      </c>
      <c r="F43" s="104">
        <v>6.5931907563333955E-4</v>
      </c>
      <c r="G43" s="117">
        <v>7.9881999999999991E-3</v>
      </c>
      <c r="H43" s="22">
        <v>2.3911780000000004E-2</v>
      </c>
      <c r="I43" s="104">
        <v>199.33877469267176</v>
      </c>
      <c r="J43" s="104">
        <v>2.6487438779332411E-3</v>
      </c>
      <c r="K43" s="16"/>
      <c r="L43" s="20">
        <f t="shared" si="0"/>
        <v>-78.054187342387777</v>
      </c>
      <c r="M43" s="20">
        <f t="shared" si="1"/>
        <v>6.5931907563333955E-4</v>
      </c>
      <c r="N43" s="20">
        <f t="shared" si="2"/>
        <v>199.33877469267179</v>
      </c>
      <c r="O43" s="20">
        <f t="shared" si="3"/>
        <v>2.6487438779332411E-3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9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9" x14ac:dyDescent="0.25">
      <c r="B46" s="20"/>
      <c r="C46" s="20"/>
      <c r="D46" s="20"/>
      <c r="E46" s="20"/>
    </row>
    <row r="47" spans="1:19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ignoredErrors>
    <ignoredError sqref="N39:R42" evalError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47"/>
  <sheetViews>
    <sheetView topLeftCell="A12" zoomScaleNormal="100" zoomScaleSheetLayoutView="70" workbookViewId="0">
      <selection activeCell="B8" sqref="B8"/>
    </sheetView>
  </sheetViews>
  <sheetFormatPr baseColWidth="10" defaultColWidth="11.5703125" defaultRowHeight="15" x14ac:dyDescent="0.25"/>
  <cols>
    <col min="1" max="1" width="3.140625" style="98" customWidth="1"/>
    <col min="2" max="2" width="22.42578125" style="98" customWidth="1"/>
    <col min="3" max="4" width="15.5703125" style="98" customWidth="1"/>
    <col min="5" max="5" width="16.140625" style="98" bestFit="1" customWidth="1"/>
    <col min="6" max="6" width="2.85546875" style="98" customWidth="1"/>
    <col min="7" max="8" width="15.5703125" style="98" customWidth="1"/>
    <col min="9" max="9" width="11.5703125" style="98"/>
    <col min="10" max="10" width="12" style="98" customWidth="1"/>
    <col min="11" max="11" width="2.42578125" style="98" customWidth="1"/>
    <col min="12" max="13" width="11.5703125" style="98"/>
    <col min="14" max="14" width="14" style="98" bestFit="1" customWidth="1"/>
    <col min="15" max="15" width="14" style="98" customWidth="1"/>
    <col min="16" max="16384" width="11.5703125" style="98"/>
  </cols>
  <sheetData>
    <row r="1" spans="1:15" x14ac:dyDescent="0.25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1"/>
    </row>
    <row r="2" spans="1:15" x14ac:dyDescent="0.25">
      <c r="A2" s="132"/>
      <c r="B2" s="133"/>
      <c r="C2" s="133"/>
      <c r="D2" s="133"/>
      <c r="E2" s="133"/>
      <c r="F2" s="133"/>
      <c r="G2" s="133"/>
      <c r="H2" s="133"/>
      <c r="I2" s="133"/>
      <c r="J2" s="133"/>
      <c r="K2" s="134"/>
    </row>
    <row r="3" spans="1:15" x14ac:dyDescent="0.25">
      <c r="A3" s="132"/>
      <c r="B3" s="133"/>
      <c r="C3" s="133"/>
      <c r="D3" s="133"/>
      <c r="E3" s="133"/>
      <c r="F3" s="133"/>
      <c r="G3" s="133"/>
      <c r="H3" s="133"/>
      <c r="I3" s="133"/>
      <c r="J3" s="133"/>
      <c r="K3" s="134"/>
    </row>
    <row r="4" spans="1:15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4"/>
    </row>
    <row r="5" spans="1:15" x14ac:dyDescent="0.25">
      <c r="A5" s="132"/>
      <c r="B5" s="133"/>
      <c r="C5" s="133"/>
      <c r="D5" s="133"/>
      <c r="E5" s="133"/>
      <c r="F5" s="133"/>
      <c r="G5" s="133"/>
      <c r="H5" s="133"/>
      <c r="I5" s="133"/>
      <c r="J5" s="133"/>
      <c r="K5" s="134"/>
    </row>
    <row r="6" spans="1:15" x14ac:dyDescent="0.25">
      <c r="A6" s="132"/>
      <c r="B6" s="133"/>
      <c r="C6" s="133"/>
      <c r="D6" s="133"/>
      <c r="E6" s="133"/>
      <c r="F6" s="133"/>
      <c r="G6" s="133"/>
      <c r="H6" s="133"/>
      <c r="I6" s="133"/>
      <c r="J6" s="133"/>
      <c r="K6" s="134"/>
    </row>
    <row r="7" spans="1:15" ht="15.75" x14ac:dyDescent="0.25">
      <c r="A7" s="132"/>
      <c r="B7" s="133"/>
      <c r="C7" s="192" t="s">
        <v>158</v>
      </c>
      <c r="D7" s="192"/>
      <c r="E7" s="192"/>
      <c r="F7" s="192"/>
      <c r="G7" s="192"/>
      <c r="H7" s="192"/>
      <c r="I7" s="192"/>
      <c r="J7" s="192"/>
      <c r="K7" s="134"/>
    </row>
    <row r="8" spans="1:15" ht="15.75" x14ac:dyDescent="0.25">
      <c r="A8" s="132"/>
      <c r="B8" s="133"/>
      <c r="C8" s="192" t="s">
        <v>159</v>
      </c>
      <c r="D8" s="192"/>
      <c r="E8" s="192"/>
      <c r="F8" s="192"/>
      <c r="G8" s="192"/>
      <c r="H8" s="192"/>
      <c r="I8" s="192"/>
      <c r="J8" s="192"/>
      <c r="K8" s="134"/>
    </row>
    <row r="9" spans="1:15" ht="15.75" x14ac:dyDescent="0.25">
      <c r="A9" s="132"/>
      <c r="B9" s="133"/>
      <c r="C9" s="125"/>
      <c r="D9" s="141"/>
      <c r="E9" s="125"/>
      <c r="F9" s="125"/>
      <c r="G9" s="125"/>
      <c r="H9" s="125"/>
      <c r="I9" s="125"/>
      <c r="J9" s="126"/>
      <c r="K9" s="134"/>
    </row>
    <row r="10" spans="1:15" ht="15.75" x14ac:dyDescent="0.25">
      <c r="A10" s="132"/>
      <c r="B10" s="133"/>
      <c r="C10" s="196" t="s">
        <v>190</v>
      </c>
      <c r="D10" s="196"/>
      <c r="E10" s="196"/>
      <c r="F10" s="202"/>
      <c r="G10" s="196" t="s">
        <v>191</v>
      </c>
      <c r="H10" s="196"/>
      <c r="I10" s="196"/>
      <c r="J10" s="202" t="s">
        <v>181</v>
      </c>
      <c r="K10" s="134"/>
    </row>
    <row r="11" spans="1:15" ht="15.75" x14ac:dyDescent="0.25">
      <c r="A11" s="132"/>
      <c r="B11" s="133"/>
      <c r="C11" s="125" t="s">
        <v>155</v>
      </c>
      <c r="D11" s="125" t="s">
        <v>156</v>
      </c>
      <c r="E11" s="125" t="s">
        <v>157</v>
      </c>
      <c r="F11" s="202"/>
      <c r="G11" s="125" t="s">
        <v>155</v>
      </c>
      <c r="H11" s="125" t="s">
        <v>156</v>
      </c>
      <c r="I11" s="125" t="s">
        <v>157</v>
      </c>
      <c r="J11" s="202"/>
      <c r="K11" s="134"/>
    </row>
    <row r="12" spans="1:15" x14ac:dyDescent="0.25">
      <c r="A12" s="132"/>
      <c r="B12" s="133"/>
      <c r="C12" s="133"/>
      <c r="D12" s="133"/>
      <c r="E12" s="133"/>
      <c r="F12" s="133"/>
      <c r="G12" s="133"/>
      <c r="H12" s="133"/>
      <c r="I12" s="133"/>
      <c r="J12" s="133"/>
      <c r="K12" s="134"/>
    </row>
    <row r="13" spans="1:15" ht="15.75" x14ac:dyDescent="0.25">
      <c r="A13" s="132"/>
      <c r="B13" s="10" t="s">
        <v>163</v>
      </c>
      <c r="C13" s="116">
        <v>2472.2848244800757</v>
      </c>
      <c r="D13" s="116">
        <v>21292.760421350282</v>
      </c>
      <c r="E13" s="116">
        <v>-18820.475596870205</v>
      </c>
      <c r="F13" s="142"/>
      <c r="G13" s="116">
        <v>2599.0305966900605</v>
      </c>
      <c r="H13" s="116">
        <v>24211.356540150806</v>
      </c>
      <c r="I13" s="116">
        <v>-21612.325943460746</v>
      </c>
      <c r="J13" s="160">
        <v>-14.834111562275387</v>
      </c>
      <c r="K13" s="134"/>
      <c r="L13" s="186">
        <f>+G13-H13</f>
        <v>-21612.325943460746</v>
      </c>
      <c r="M13" s="187">
        <f>-((I13-E13)/E13)*100</f>
        <v>-14.834111562275391</v>
      </c>
      <c r="N13" s="187" t="b">
        <f>+ROUND(I13,4)=ROUND(L13,4)</f>
        <v>1</v>
      </c>
      <c r="O13" s="187" t="b">
        <f>+ROUND(J13,6)=ROUND(M13,6)</f>
        <v>1</v>
      </c>
    </row>
    <row r="14" spans="1:15" ht="15.75" x14ac:dyDescent="0.25">
      <c r="A14" s="132"/>
      <c r="B14" s="9" t="s">
        <v>136</v>
      </c>
      <c r="C14" s="21">
        <v>889.94313469999008</v>
      </c>
      <c r="D14" s="21">
        <v>5551.1490582701554</v>
      </c>
      <c r="E14" s="21">
        <v>-4661.2059235701645</v>
      </c>
      <c r="F14" s="135"/>
      <c r="G14" s="136">
        <v>894.88287539000237</v>
      </c>
      <c r="H14" s="136">
        <v>5851.0186598604168</v>
      </c>
      <c r="I14" s="136">
        <v>-4956.1357844704135</v>
      </c>
      <c r="J14" s="104">
        <v>-6.3273295738531354</v>
      </c>
      <c r="K14" s="134"/>
      <c r="L14" s="186">
        <f t="shared" ref="L14:L44" si="0">+G14-H14</f>
        <v>-4956.1357844704144</v>
      </c>
      <c r="M14" s="187">
        <f t="shared" ref="M14:M44" si="1">-((I14-E14)/E14)*100</f>
        <v>-6.327329573853131</v>
      </c>
      <c r="N14" s="187" t="b">
        <f t="shared" ref="N14:N44" si="2">+ROUND(I14,4)=ROUND(L14,4)</f>
        <v>1</v>
      </c>
      <c r="O14" s="187" t="b">
        <f t="shared" ref="O14:O44" si="3">+ROUND(J14,6)=ROUND(M14,6)</f>
        <v>1</v>
      </c>
    </row>
    <row r="15" spans="1:15" ht="15.75" x14ac:dyDescent="0.25">
      <c r="A15" s="132"/>
      <c r="B15" s="9" t="s">
        <v>224</v>
      </c>
      <c r="C15" s="21">
        <v>132.35471892000035</v>
      </c>
      <c r="D15" s="21">
        <v>2071.2712128699886</v>
      </c>
      <c r="E15" s="21">
        <v>-1938.9164939499879</v>
      </c>
      <c r="F15" s="135"/>
      <c r="G15" s="136">
        <v>163.48459701000004</v>
      </c>
      <c r="H15" s="136">
        <v>2490.5806779000059</v>
      </c>
      <c r="I15" s="136">
        <v>-2327.0960808900054</v>
      </c>
      <c r="J15" s="104">
        <v>-20.020438639377012</v>
      </c>
      <c r="K15" s="134"/>
      <c r="L15" s="186">
        <f t="shared" si="0"/>
        <v>-2327.0960808900059</v>
      </c>
      <c r="M15" s="187">
        <f t="shared" si="1"/>
        <v>-20.020438639377019</v>
      </c>
      <c r="N15" s="187" t="b">
        <f t="shared" si="2"/>
        <v>1</v>
      </c>
      <c r="O15" s="187" t="b">
        <f t="shared" si="3"/>
        <v>1</v>
      </c>
    </row>
    <row r="16" spans="1:15" ht="15.75" x14ac:dyDescent="0.25">
      <c r="A16" s="132"/>
      <c r="B16" s="9" t="s">
        <v>225</v>
      </c>
      <c r="C16" s="21">
        <v>19.377834759999988</v>
      </c>
      <c r="D16" s="21">
        <v>1057.0242558300133</v>
      </c>
      <c r="E16" s="21">
        <v>-1037.6464210700135</v>
      </c>
      <c r="F16" s="135"/>
      <c r="G16" s="136">
        <v>20.564170849999957</v>
      </c>
      <c r="H16" s="136">
        <v>1347.583056799991</v>
      </c>
      <c r="I16" s="136">
        <v>-1327.0188859499913</v>
      </c>
      <c r="J16" s="104">
        <v>-27.887386204404674</v>
      </c>
      <c r="K16" s="134"/>
      <c r="L16" s="186">
        <f t="shared" si="0"/>
        <v>-1327.018885949991</v>
      </c>
      <c r="M16" s="187">
        <f t="shared" si="1"/>
        <v>-27.887386204404674</v>
      </c>
      <c r="N16" s="187" t="b">
        <f t="shared" si="2"/>
        <v>1</v>
      </c>
      <c r="O16" s="187" t="b">
        <f t="shared" si="3"/>
        <v>1</v>
      </c>
    </row>
    <row r="17" spans="1:15" ht="15.75" x14ac:dyDescent="0.25">
      <c r="A17" s="132"/>
      <c r="B17" s="9" t="s">
        <v>226</v>
      </c>
      <c r="C17" s="21">
        <v>37.580804990000047</v>
      </c>
      <c r="D17" s="21">
        <v>895.88992230998929</v>
      </c>
      <c r="E17" s="21">
        <v>-858.30911731998935</v>
      </c>
      <c r="F17" s="135"/>
      <c r="G17" s="136">
        <v>41.464003620000049</v>
      </c>
      <c r="H17" s="136">
        <v>1206.820410190029</v>
      </c>
      <c r="I17" s="136">
        <v>-1165.3564065700289</v>
      </c>
      <c r="J17" s="104">
        <v>-35.773508990417511</v>
      </c>
      <c r="K17" s="134"/>
      <c r="L17" s="186">
        <f t="shared" si="0"/>
        <v>-1165.3564065700289</v>
      </c>
      <c r="M17" s="187">
        <f t="shared" si="1"/>
        <v>-35.773508990417504</v>
      </c>
      <c r="N17" s="187" t="b">
        <f t="shared" si="2"/>
        <v>1</v>
      </c>
      <c r="O17" s="187" t="b">
        <f t="shared" si="3"/>
        <v>1</v>
      </c>
    </row>
    <row r="18" spans="1:15" ht="15.75" x14ac:dyDescent="0.25">
      <c r="A18" s="132"/>
      <c r="B18" s="9" t="s">
        <v>227</v>
      </c>
      <c r="C18" s="21">
        <v>11.293545369999995</v>
      </c>
      <c r="D18" s="21">
        <v>497.87238381999953</v>
      </c>
      <c r="E18" s="21">
        <v>-486.57883844999952</v>
      </c>
      <c r="F18" s="135"/>
      <c r="G18" s="136">
        <v>11.146893119999998</v>
      </c>
      <c r="H18" s="136">
        <v>688.0341094299996</v>
      </c>
      <c r="I18" s="136">
        <v>-676.88721630999953</v>
      </c>
      <c r="J18" s="104">
        <v>-39.111519618532675</v>
      </c>
      <c r="K18" s="134"/>
      <c r="L18" s="186">
        <f t="shared" si="0"/>
        <v>-676.88721630999964</v>
      </c>
      <c r="M18" s="187">
        <f t="shared" si="1"/>
        <v>-39.111519618532682</v>
      </c>
      <c r="N18" s="187" t="b">
        <f t="shared" si="2"/>
        <v>1</v>
      </c>
      <c r="O18" s="187" t="b">
        <f t="shared" si="3"/>
        <v>1</v>
      </c>
    </row>
    <row r="19" spans="1:15" ht="15.75" x14ac:dyDescent="0.25">
      <c r="A19" s="132"/>
      <c r="B19" s="9" t="s">
        <v>228</v>
      </c>
      <c r="C19" s="21">
        <v>32.96244269999999</v>
      </c>
      <c r="D19" s="21">
        <v>517.01805893000198</v>
      </c>
      <c r="E19" s="21">
        <v>-484.05561623000199</v>
      </c>
      <c r="F19" s="135"/>
      <c r="G19" s="136">
        <v>32.153037990000009</v>
      </c>
      <c r="H19" s="136">
        <v>620.0937534899997</v>
      </c>
      <c r="I19" s="136">
        <v>-587.94071549999967</v>
      </c>
      <c r="J19" s="104">
        <v>-21.461397365677094</v>
      </c>
      <c r="K19" s="134"/>
      <c r="L19" s="186">
        <f t="shared" si="0"/>
        <v>-587.94071549999967</v>
      </c>
      <c r="M19" s="187">
        <f t="shared" si="1"/>
        <v>-21.461397365677097</v>
      </c>
      <c r="N19" s="187" t="b">
        <f t="shared" si="2"/>
        <v>1</v>
      </c>
      <c r="O19" s="187" t="b">
        <f t="shared" si="3"/>
        <v>1</v>
      </c>
    </row>
    <row r="20" spans="1:15" ht="15.75" x14ac:dyDescent="0.25">
      <c r="A20" s="132"/>
      <c r="B20" s="9" t="s">
        <v>229</v>
      </c>
      <c r="C20" s="21">
        <v>39.995656169999933</v>
      </c>
      <c r="D20" s="21">
        <v>425.25055701999759</v>
      </c>
      <c r="E20" s="21">
        <v>-385.25490084999768</v>
      </c>
      <c r="F20" s="135"/>
      <c r="G20" s="136">
        <v>40.064608569999969</v>
      </c>
      <c r="H20" s="136">
        <v>463.08987146999232</v>
      </c>
      <c r="I20" s="136">
        <v>-423.02526289999236</v>
      </c>
      <c r="J20" s="104">
        <v>-9.8039926206418002</v>
      </c>
      <c r="K20" s="134"/>
      <c r="L20" s="186">
        <f t="shared" si="0"/>
        <v>-423.02526289999236</v>
      </c>
      <c r="M20" s="187">
        <f t="shared" si="1"/>
        <v>-9.8039926206418055</v>
      </c>
      <c r="N20" s="187" t="b">
        <f t="shared" si="2"/>
        <v>1</v>
      </c>
      <c r="O20" s="187" t="b">
        <f t="shared" si="3"/>
        <v>1</v>
      </c>
    </row>
    <row r="21" spans="1:15" ht="15.75" x14ac:dyDescent="0.25">
      <c r="A21" s="132"/>
      <c r="B21" s="9" t="s">
        <v>230</v>
      </c>
      <c r="C21" s="21">
        <v>12.893891619999996</v>
      </c>
      <c r="D21" s="21">
        <v>375.95349882000494</v>
      </c>
      <c r="E21" s="21">
        <v>-363.05960720000496</v>
      </c>
      <c r="F21" s="135"/>
      <c r="G21" s="136">
        <v>10.178329720000008</v>
      </c>
      <c r="H21" s="136">
        <v>420.91226706999925</v>
      </c>
      <c r="I21" s="136">
        <v>-410.73393734999917</v>
      </c>
      <c r="J21" s="104">
        <v>-13.131268035480193</v>
      </c>
      <c r="K21" s="134"/>
      <c r="L21" s="186">
        <f t="shared" si="0"/>
        <v>-410.73393734999922</v>
      </c>
      <c r="M21" s="187">
        <f t="shared" si="1"/>
        <v>-13.131268035480195</v>
      </c>
      <c r="N21" s="187" t="b">
        <f t="shared" si="2"/>
        <v>1</v>
      </c>
      <c r="O21" s="187" t="b">
        <f t="shared" si="3"/>
        <v>1</v>
      </c>
    </row>
    <row r="22" spans="1:15" ht="15.75" x14ac:dyDescent="0.25">
      <c r="A22" s="132"/>
      <c r="B22" s="9" t="s">
        <v>231</v>
      </c>
      <c r="C22" s="21">
        <v>27.01188999999998</v>
      </c>
      <c r="D22" s="21">
        <v>283.7467673900004</v>
      </c>
      <c r="E22" s="21">
        <v>-256.73487739000041</v>
      </c>
      <c r="F22" s="135"/>
      <c r="G22" s="136">
        <v>27.970582160000006</v>
      </c>
      <c r="H22" s="136">
        <v>388.56240301000128</v>
      </c>
      <c r="I22" s="136">
        <v>-360.59182085000128</v>
      </c>
      <c r="J22" s="104">
        <v>-40.452993576807273</v>
      </c>
      <c r="K22" s="134"/>
      <c r="L22" s="186">
        <f t="shared" si="0"/>
        <v>-360.59182085000128</v>
      </c>
      <c r="M22" s="187">
        <f t="shared" si="1"/>
        <v>-40.452993576807266</v>
      </c>
      <c r="N22" s="187" t="b">
        <f t="shared" si="2"/>
        <v>1</v>
      </c>
      <c r="O22" s="187" t="b">
        <f t="shared" si="3"/>
        <v>1</v>
      </c>
    </row>
    <row r="23" spans="1:15" ht="15.75" x14ac:dyDescent="0.25">
      <c r="A23" s="132"/>
      <c r="B23" s="9" t="s">
        <v>232</v>
      </c>
      <c r="C23" s="21">
        <v>6.3810762799999985</v>
      </c>
      <c r="D23" s="21">
        <v>289.02181020000057</v>
      </c>
      <c r="E23" s="21">
        <v>-282.64073392000063</v>
      </c>
      <c r="F23" s="135"/>
      <c r="G23" s="136">
        <v>4.2036361799999984</v>
      </c>
      <c r="H23" s="136">
        <v>340.38398763000373</v>
      </c>
      <c r="I23" s="136">
        <v>-336.18035145000374</v>
      </c>
      <c r="J23" s="104">
        <v>-18.942640286646405</v>
      </c>
      <c r="K23" s="134"/>
      <c r="L23" s="186">
        <f t="shared" si="0"/>
        <v>-336.18035145000374</v>
      </c>
      <c r="M23" s="187">
        <f t="shared" si="1"/>
        <v>-18.942640286646405</v>
      </c>
      <c r="N23" s="187" t="b">
        <f t="shared" si="2"/>
        <v>1</v>
      </c>
      <c r="O23" s="187" t="b">
        <f t="shared" si="3"/>
        <v>1</v>
      </c>
    </row>
    <row r="24" spans="1:15" ht="15.75" x14ac:dyDescent="0.25">
      <c r="A24" s="132"/>
      <c r="B24" s="9" t="s">
        <v>233</v>
      </c>
      <c r="C24" s="21">
        <v>2.2453169199999992</v>
      </c>
      <c r="D24" s="21">
        <v>287.22933850000163</v>
      </c>
      <c r="E24" s="21">
        <v>-284.98402158000158</v>
      </c>
      <c r="F24" s="135"/>
      <c r="G24" s="136">
        <v>4.6113211500000011</v>
      </c>
      <c r="H24" s="136">
        <v>318.17642454999924</v>
      </c>
      <c r="I24" s="136">
        <v>-313.56510339999926</v>
      </c>
      <c r="J24" s="104">
        <v>-10.029012034267449</v>
      </c>
      <c r="K24" s="134"/>
      <c r="L24" s="186">
        <f t="shared" si="0"/>
        <v>-313.56510339999926</v>
      </c>
      <c r="M24" s="187">
        <f t="shared" si="1"/>
        <v>-10.02901203426744</v>
      </c>
      <c r="N24" s="187" t="b">
        <f t="shared" si="2"/>
        <v>1</v>
      </c>
      <c r="O24" s="187" t="b">
        <f t="shared" si="3"/>
        <v>1</v>
      </c>
    </row>
    <row r="25" spans="1:15" ht="15.75" x14ac:dyDescent="0.25">
      <c r="A25" s="132"/>
      <c r="B25" s="9" t="s">
        <v>234</v>
      </c>
      <c r="C25" s="21">
        <v>25.914235360000003</v>
      </c>
      <c r="D25" s="21">
        <v>293.94593552999658</v>
      </c>
      <c r="E25" s="21">
        <v>-268.03170016999655</v>
      </c>
      <c r="F25" s="135"/>
      <c r="G25" s="136">
        <v>26.689918930000015</v>
      </c>
      <c r="H25" s="136">
        <v>329.69272464000107</v>
      </c>
      <c r="I25" s="136">
        <v>-303.00280571000104</v>
      </c>
      <c r="J25" s="104">
        <v>-13.047376678887002</v>
      </c>
      <c r="K25" s="134"/>
      <c r="L25" s="186">
        <f t="shared" si="0"/>
        <v>-303.00280571000104</v>
      </c>
      <c r="M25" s="187">
        <f t="shared" si="1"/>
        <v>-13.04737667888701</v>
      </c>
      <c r="N25" s="187" t="b">
        <f t="shared" si="2"/>
        <v>1</v>
      </c>
      <c r="O25" s="187" t="b">
        <f t="shared" si="3"/>
        <v>1</v>
      </c>
    </row>
    <row r="26" spans="1:15" ht="15.75" x14ac:dyDescent="0.25">
      <c r="A26" s="132"/>
      <c r="B26" s="9" t="s">
        <v>235</v>
      </c>
      <c r="C26" s="21">
        <v>4.5141726000000011</v>
      </c>
      <c r="D26" s="21">
        <v>381.56852549999843</v>
      </c>
      <c r="E26" s="21">
        <v>-377.05435289999843</v>
      </c>
      <c r="F26" s="135"/>
      <c r="G26" s="136">
        <v>7.6579460799999985</v>
      </c>
      <c r="H26" s="136">
        <v>306.19691542999527</v>
      </c>
      <c r="I26" s="136">
        <v>-298.53896934999523</v>
      </c>
      <c r="J26" s="104">
        <v>20.823359535866935</v>
      </c>
      <c r="K26" s="134"/>
      <c r="L26" s="186">
        <f t="shared" si="0"/>
        <v>-298.53896934999528</v>
      </c>
      <c r="M26" s="187">
        <f t="shared" si="1"/>
        <v>20.823359535866938</v>
      </c>
      <c r="N26" s="187" t="b">
        <f t="shared" si="2"/>
        <v>1</v>
      </c>
      <c r="O26" s="187" t="b">
        <f t="shared" si="3"/>
        <v>1</v>
      </c>
    </row>
    <row r="27" spans="1:15" ht="15.75" x14ac:dyDescent="0.25">
      <c r="A27" s="132"/>
      <c r="B27" s="9" t="s">
        <v>236</v>
      </c>
      <c r="C27" s="21">
        <v>38.335120610000104</v>
      </c>
      <c r="D27" s="21">
        <v>319.56643059000135</v>
      </c>
      <c r="E27" s="21">
        <v>-281.23130998000119</v>
      </c>
      <c r="F27" s="135"/>
      <c r="G27" s="136">
        <v>30.391402899999981</v>
      </c>
      <c r="H27" s="136">
        <v>325.99416432999902</v>
      </c>
      <c r="I27" s="136">
        <v>-295.60276142999908</v>
      </c>
      <c r="J27" s="104">
        <v>-5.1101889938996781</v>
      </c>
      <c r="K27" s="134"/>
      <c r="L27" s="186">
        <f t="shared" si="0"/>
        <v>-295.60276142999902</v>
      </c>
      <c r="M27" s="187">
        <f t="shared" si="1"/>
        <v>-5.1101889938996727</v>
      </c>
      <c r="N27" s="187" t="b">
        <f t="shared" si="2"/>
        <v>1</v>
      </c>
      <c r="O27" s="187" t="b">
        <f t="shared" si="3"/>
        <v>1</v>
      </c>
    </row>
    <row r="28" spans="1:15" ht="15.75" x14ac:dyDescent="0.25">
      <c r="A28" s="132"/>
      <c r="B28" s="9" t="s">
        <v>237</v>
      </c>
      <c r="C28" s="21">
        <v>3.5115790500000008</v>
      </c>
      <c r="D28" s="21">
        <v>250.5297509600004</v>
      </c>
      <c r="E28" s="21">
        <v>-247.0181719100004</v>
      </c>
      <c r="F28" s="135"/>
      <c r="G28" s="136">
        <v>4.4923268599999977</v>
      </c>
      <c r="H28" s="136">
        <v>298.17215812000205</v>
      </c>
      <c r="I28" s="136">
        <v>-293.679831260002</v>
      </c>
      <c r="J28" s="104">
        <v>-18.889970316435868</v>
      </c>
      <c r="K28" s="134"/>
      <c r="L28" s="186">
        <f t="shared" si="0"/>
        <v>-293.67983126000206</v>
      </c>
      <c r="M28" s="187">
        <f t="shared" si="1"/>
        <v>-18.889970316435868</v>
      </c>
      <c r="N28" s="187" t="b">
        <f t="shared" si="2"/>
        <v>1</v>
      </c>
      <c r="O28" s="187" t="b">
        <f t="shared" si="3"/>
        <v>1</v>
      </c>
    </row>
    <row r="29" spans="1:15" ht="15.75" x14ac:dyDescent="0.25">
      <c r="A29" s="132"/>
      <c r="B29" s="9" t="s">
        <v>238</v>
      </c>
      <c r="C29" s="21">
        <v>2.4602311600000006</v>
      </c>
      <c r="D29" s="21">
        <v>288.99685455999855</v>
      </c>
      <c r="E29" s="21">
        <v>-286.53662339999852</v>
      </c>
      <c r="F29" s="135"/>
      <c r="G29" s="136">
        <v>3.5283672700000008</v>
      </c>
      <c r="H29" s="136">
        <v>280.38228808999941</v>
      </c>
      <c r="I29" s="136">
        <v>-276.85392081999942</v>
      </c>
      <c r="J29" s="104">
        <v>3.3792198934662121</v>
      </c>
      <c r="K29" s="134"/>
      <c r="L29" s="186">
        <f t="shared" si="0"/>
        <v>-276.85392081999942</v>
      </c>
      <c r="M29" s="187">
        <f t="shared" si="1"/>
        <v>3.3792198934662085</v>
      </c>
      <c r="N29" s="187" t="b">
        <f t="shared" si="2"/>
        <v>1</v>
      </c>
      <c r="O29" s="187" t="b">
        <f t="shared" si="3"/>
        <v>1</v>
      </c>
    </row>
    <row r="30" spans="1:15" ht="15.75" x14ac:dyDescent="0.25">
      <c r="A30" s="132"/>
      <c r="B30" s="9" t="s">
        <v>239</v>
      </c>
      <c r="C30" s="21">
        <v>74.121326010000033</v>
      </c>
      <c r="D30" s="21">
        <v>304.41561992000152</v>
      </c>
      <c r="E30" s="21">
        <v>-230.29429391000153</v>
      </c>
      <c r="F30" s="135"/>
      <c r="G30" s="136">
        <v>75.667684939999987</v>
      </c>
      <c r="H30" s="136">
        <v>320.31642195999893</v>
      </c>
      <c r="I30" s="136">
        <v>-244.64873701999892</v>
      </c>
      <c r="J30" s="104">
        <v>-6.2330867457823569</v>
      </c>
      <c r="K30" s="134"/>
      <c r="L30" s="186">
        <f t="shared" si="0"/>
        <v>-244.64873701999895</v>
      </c>
      <c r="M30" s="187">
        <f t="shared" si="1"/>
        <v>-6.2330867457823649</v>
      </c>
      <c r="N30" s="187" t="b">
        <f t="shared" si="2"/>
        <v>1</v>
      </c>
      <c r="O30" s="187" t="b">
        <f t="shared" si="3"/>
        <v>1</v>
      </c>
    </row>
    <row r="31" spans="1:15" ht="15.75" x14ac:dyDescent="0.25">
      <c r="A31" s="132"/>
      <c r="B31" s="9" t="s">
        <v>240</v>
      </c>
      <c r="C31" s="21">
        <v>7.212801220000002</v>
      </c>
      <c r="D31" s="21">
        <v>162.07101322000003</v>
      </c>
      <c r="E31" s="21">
        <v>-154.85821200000004</v>
      </c>
      <c r="F31" s="135"/>
      <c r="G31" s="136">
        <v>2.1827543899999995</v>
      </c>
      <c r="H31" s="136">
        <v>182.99855927999869</v>
      </c>
      <c r="I31" s="136">
        <v>-180.81580488999873</v>
      </c>
      <c r="J31" s="104">
        <v>-16.76216750455486</v>
      </c>
      <c r="K31" s="134"/>
      <c r="L31" s="186">
        <f t="shared" si="0"/>
        <v>-180.81580488999867</v>
      </c>
      <c r="M31" s="187">
        <f t="shared" si="1"/>
        <v>-16.762167504554867</v>
      </c>
      <c r="N31" s="187" t="b">
        <f t="shared" si="2"/>
        <v>1</v>
      </c>
      <c r="O31" s="187" t="b">
        <f t="shared" si="3"/>
        <v>1</v>
      </c>
    </row>
    <row r="32" spans="1:15" ht="15.75" x14ac:dyDescent="0.25">
      <c r="A32" s="132"/>
      <c r="B32" s="9" t="s">
        <v>241</v>
      </c>
      <c r="C32" s="21">
        <v>2.7968925999999987</v>
      </c>
      <c r="D32" s="21">
        <v>172.3494504199989</v>
      </c>
      <c r="E32" s="21">
        <v>-169.55255781999892</v>
      </c>
      <c r="F32" s="135"/>
      <c r="G32" s="136">
        <v>3.4101546799999976</v>
      </c>
      <c r="H32" s="136">
        <v>180.9711108799994</v>
      </c>
      <c r="I32" s="136">
        <v>-177.5609561999994</v>
      </c>
      <c r="J32" s="104">
        <v>-4.723254242205166</v>
      </c>
      <c r="K32" s="134"/>
      <c r="L32" s="186">
        <f t="shared" si="0"/>
        <v>-177.5609561999994</v>
      </c>
      <c r="M32" s="187">
        <f t="shared" si="1"/>
        <v>-4.7232542422051695</v>
      </c>
      <c r="N32" s="187" t="b">
        <f t="shared" si="2"/>
        <v>1</v>
      </c>
      <c r="O32" s="187" t="b">
        <f t="shared" si="3"/>
        <v>1</v>
      </c>
    </row>
    <row r="33" spans="1:15" ht="15.75" x14ac:dyDescent="0.25">
      <c r="A33" s="132"/>
      <c r="B33" s="9" t="s">
        <v>242</v>
      </c>
      <c r="C33" s="21">
        <v>6.4433192399999983</v>
      </c>
      <c r="D33" s="21">
        <v>146.98252816999991</v>
      </c>
      <c r="E33" s="21">
        <v>-140.53920892999989</v>
      </c>
      <c r="F33" s="135"/>
      <c r="G33" s="136">
        <v>6.1161817499999955</v>
      </c>
      <c r="H33" s="136">
        <v>154.44931439999957</v>
      </c>
      <c r="I33" s="136">
        <v>-148.33313264999956</v>
      </c>
      <c r="J33" s="104">
        <v>-5.5457290384220759</v>
      </c>
      <c r="K33" s="134"/>
      <c r="L33" s="186">
        <f t="shared" si="0"/>
        <v>-148.33313264999958</v>
      </c>
      <c r="M33" s="187">
        <f t="shared" si="1"/>
        <v>-5.5457290384220714</v>
      </c>
      <c r="N33" s="187" t="b">
        <f t="shared" si="2"/>
        <v>1</v>
      </c>
      <c r="O33" s="187" t="b">
        <f t="shared" si="3"/>
        <v>1</v>
      </c>
    </row>
    <row r="34" spans="1:15" ht="15.75" x14ac:dyDescent="0.25">
      <c r="A34" s="132"/>
      <c r="B34" s="9" t="s">
        <v>243</v>
      </c>
      <c r="C34" s="21">
        <v>0.90409290999999981</v>
      </c>
      <c r="D34" s="21">
        <v>137.73367018999977</v>
      </c>
      <c r="E34" s="21">
        <v>-136.82957727999977</v>
      </c>
      <c r="F34" s="135"/>
      <c r="G34" s="136">
        <v>0.63222279000000003</v>
      </c>
      <c r="H34" s="136">
        <v>132.09257921999986</v>
      </c>
      <c r="I34" s="136">
        <v>-131.46035642999985</v>
      </c>
      <c r="J34" s="104">
        <v>3.9240206370094066</v>
      </c>
      <c r="K34" s="134"/>
      <c r="L34" s="186">
        <f t="shared" si="0"/>
        <v>-131.46035642999988</v>
      </c>
      <c r="M34" s="187">
        <f t="shared" si="1"/>
        <v>3.9240206370094026</v>
      </c>
      <c r="N34" s="187" t="b">
        <f t="shared" si="2"/>
        <v>1</v>
      </c>
      <c r="O34" s="187" t="b">
        <f t="shared" si="3"/>
        <v>1</v>
      </c>
    </row>
    <row r="35" spans="1:15" ht="15.75" x14ac:dyDescent="0.25">
      <c r="A35" s="132"/>
      <c r="B35" s="9" t="s">
        <v>244</v>
      </c>
      <c r="C35" s="21">
        <v>2.2629593800000003</v>
      </c>
      <c r="D35" s="21">
        <v>102.41936161000045</v>
      </c>
      <c r="E35" s="21">
        <v>-100.15640223000044</v>
      </c>
      <c r="F35" s="135"/>
      <c r="G35" s="136">
        <v>2.1208820600000009</v>
      </c>
      <c r="H35" s="136">
        <v>114.30769781999932</v>
      </c>
      <c r="I35" s="136">
        <v>-112.18681575999932</v>
      </c>
      <c r="J35" s="104">
        <v>-12.011627077390497</v>
      </c>
      <c r="K35" s="134"/>
      <c r="L35" s="186">
        <f t="shared" si="0"/>
        <v>-112.18681575999932</v>
      </c>
      <c r="M35" s="187">
        <f t="shared" si="1"/>
        <v>-12.011627077390505</v>
      </c>
      <c r="N35" s="187" t="b">
        <f t="shared" si="2"/>
        <v>1</v>
      </c>
      <c r="O35" s="187" t="b">
        <f t="shared" si="3"/>
        <v>1</v>
      </c>
    </row>
    <row r="36" spans="1:15" ht="15.75" x14ac:dyDescent="0.25">
      <c r="A36" s="132"/>
      <c r="B36" s="9" t="s">
        <v>245</v>
      </c>
      <c r="C36" s="21">
        <v>1.6168253999999995</v>
      </c>
      <c r="D36" s="21">
        <v>69.726989400000221</v>
      </c>
      <c r="E36" s="21">
        <v>-68.110164000000196</v>
      </c>
      <c r="F36" s="135"/>
      <c r="G36" s="136">
        <v>0.19992156</v>
      </c>
      <c r="H36" s="136">
        <v>96.23510526000004</v>
      </c>
      <c r="I36" s="136">
        <v>-96.035183700000033</v>
      </c>
      <c r="J36" s="104">
        <v>-40.999783380347978</v>
      </c>
      <c r="K36" s="134"/>
      <c r="L36" s="186">
        <f t="shared" si="0"/>
        <v>-96.035183700000033</v>
      </c>
      <c r="M36" s="187">
        <f t="shared" si="1"/>
        <v>-40.999783380347985</v>
      </c>
      <c r="N36" s="187" t="b">
        <f t="shared" si="2"/>
        <v>1</v>
      </c>
      <c r="O36" s="187" t="b">
        <f t="shared" si="3"/>
        <v>1</v>
      </c>
    </row>
    <row r="37" spans="1:15" ht="15.75" x14ac:dyDescent="0.25">
      <c r="A37" s="132"/>
      <c r="B37" s="9" t="s">
        <v>246</v>
      </c>
      <c r="C37" s="21">
        <v>2.2912432099999998</v>
      </c>
      <c r="D37" s="21">
        <v>88.125442449999383</v>
      </c>
      <c r="E37" s="21">
        <v>-85.834199239999393</v>
      </c>
      <c r="F37" s="135"/>
      <c r="G37" s="136">
        <v>2.0008915999999992</v>
      </c>
      <c r="H37" s="136">
        <v>92.366306829999843</v>
      </c>
      <c r="I37" s="136">
        <v>-90.365415229999869</v>
      </c>
      <c r="J37" s="104">
        <v>-5.2790333341735218</v>
      </c>
      <c r="K37" s="134"/>
      <c r="L37" s="186">
        <f t="shared" si="0"/>
        <v>-90.36541522999984</v>
      </c>
      <c r="M37" s="187">
        <f t="shared" si="1"/>
        <v>-5.2790333341735129</v>
      </c>
      <c r="N37" s="187" t="b">
        <f t="shared" si="2"/>
        <v>1</v>
      </c>
      <c r="O37" s="187" t="b">
        <f t="shared" si="3"/>
        <v>1</v>
      </c>
    </row>
    <row r="38" spans="1:15" ht="15.75" x14ac:dyDescent="0.25">
      <c r="A38" s="132"/>
      <c r="B38" s="9" t="s">
        <v>247</v>
      </c>
      <c r="C38" s="21">
        <v>0.22783529000000002</v>
      </c>
      <c r="D38" s="21">
        <v>81.703745049999867</v>
      </c>
      <c r="E38" s="21">
        <v>-81.475909759999851</v>
      </c>
      <c r="F38" s="135"/>
      <c r="G38" s="136">
        <v>0.56088136000000011</v>
      </c>
      <c r="H38" s="136">
        <v>86.900253949999708</v>
      </c>
      <c r="I38" s="136">
        <v>-86.339372589999712</v>
      </c>
      <c r="J38" s="104">
        <v>-5.9692034667989002</v>
      </c>
      <c r="K38" s="134"/>
      <c r="L38" s="186">
        <f t="shared" si="0"/>
        <v>-86.339372589999712</v>
      </c>
      <c r="M38" s="187">
        <f t="shared" si="1"/>
        <v>-5.9692034667989082</v>
      </c>
      <c r="N38" s="187" t="b">
        <f t="shared" si="2"/>
        <v>1</v>
      </c>
      <c r="O38" s="187" t="b">
        <f t="shared" si="3"/>
        <v>1</v>
      </c>
    </row>
    <row r="39" spans="1:15" ht="15.75" x14ac:dyDescent="0.25">
      <c r="A39" s="132"/>
      <c r="B39" s="9" t="s">
        <v>248</v>
      </c>
      <c r="C39" s="21">
        <v>0.15370308999999999</v>
      </c>
      <c r="D39" s="21">
        <v>89.094650030000182</v>
      </c>
      <c r="E39" s="21">
        <v>-88.940946940000174</v>
      </c>
      <c r="F39" s="135"/>
      <c r="G39" s="136">
        <v>0.39859282000000001</v>
      </c>
      <c r="H39" s="136">
        <v>78.819839770000229</v>
      </c>
      <c r="I39" s="136">
        <v>-78.421246950000253</v>
      </c>
      <c r="J39" s="104">
        <v>11.827735539061146</v>
      </c>
      <c r="K39" s="134"/>
      <c r="L39" s="186">
        <f t="shared" si="0"/>
        <v>-78.421246950000224</v>
      </c>
      <c r="M39" s="187">
        <f t="shared" si="1"/>
        <v>11.82773553906115</v>
      </c>
      <c r="N39" s="187" t="b">
        <f t="shared" si="2"/>
        <v>1</v>
      </c>
      <c r="O39" s="187" t="b">
        <f t="shared" si="3"/>
        <v>1</v>
      </c>
    </row>
    <row r="40" spans="1:15" ht="15.75" x14ac:dyDescent="0.25">
      <c r="A40" s="132"/>
      <c r="B40" s="9" t="s">
        <v>249</v>
      </c>
      <c r="C40" s="21">
        <v>2.6930328400000008</v>
      </c>
      <c r="D40" s="21">
        <v>64.824162920000177</v>
      </c>
      <c r="E40" s="21">
        <v>-62.131130080000169</v>
      </c>
      <c r="F40" s="135"/>
      <c r="G40" s="136">
        <v>1.5807752200000005</v>
      </c>
      <c r="H40" s="136">
        <v>76.500778710000048</v>
      </c>
      <c r="I40" s="136">
        <v>-74.920003490000056</v>
      </c>
      <c r="J40" s="104">
        <v>-20.583680666250402</v>
      </c>
      <c r="K40" s="134"/>
      <c r="L40" s="186">
        <f t="shared" si="0"/>
        <v>-74.920003490000042</v>
      </c>
      <c r="M40" s="187">
        <f t="shared" si="1"/>
        <v>-20.583680666250409</v>
      </c>
      <c r="N40" s="187" t="b">
        <f t="shared" si="2"/>
        <v>1</v>
      </c>
      <c r="O40" s="187" t="b">
        <f t="shared" si="3"/>
        <v>1</v>
      </c>
    </row>
    <row r="41" spans="1:15" ht="15.75" x14ac:dyDescent="0.25">
      <c r="A41" s="132"/>
      <c r="B41" s="9" t="s">
        <v>250</v>
      </c>
      <c r="C41" s="21">
        <v>45.910096040000177</v>
      </c>
      <c r="D41" s="21">
        <v>162.19644249999973</v>
      </c>
      <c r="E41" s="21">
        <v>-116.28634645999955</v>
      </c>
      <c r="F41" s="135"/>
      <c r="G41" s="136">
        <v>46.264023620000053</v>
      </c>
      <c r="H41" s="136">
        <v>112.37868219000005</v>
      </c>
      <c r="I41" s="136">
        <v>-66.114658569999989</v>
      </c>
      <c r="J41" s="104">
        <v>43.144951593485423</v>
      </c>
      <c r="K41" s="134"/>
      <c r="L41" s="186">
        <f t="shared" si="0"/>
        <v>-66.114658569999989</v>
      </c>
      <c r="M41" s="187">
        <f t="shared" si="1"/>
        <v>43.144951593485423</v>
      </c>
      <c r="N41" s="187" t="b">
        <f t="shared" si="2"/>
        <v>1</v>
      </c>
      <c r="O41" s="187" t="b">
        <f t="shared" si="3"/>
        <v>1</v>
      </c>
    </row>
    <row r="42" spans="1:15" ht="15.75" x14ac:dyDescent="0.25">
      <c r="A42" s="132"/>
      <c r="B42" s="9" t="s">
        <v>251</v>
      </c>
      <c r="C42" s="21">
        <v>8.0528506800000024</v>
      </c>
      <c r="D42" s="21">
        <v>92.307973690000267</v>
      </c>
      <c r="E42" s="21">
        <v>-84.255123010000261</v>
      </c>
      <c r="F42" s="135"/>
      <c r="G42" s="136">
        <v>5.881312450000002</v>
      </c>
      <c r="H42" s="136">
        <v>66.145110859999861</v>
      </c>
      <c r="I42" s="136">
        <v>-60.263798409999858</v>
      </c>
      <c r="J42" s="104">
        <v>28.474618210637313</v>
      </c>
      <c r="K42" s="134"/>
      <c r="L42" s="186">
        <f t="shared" si="0"/>
        <v>-60.263798409999858</v>
      </c>
      <c r="M42" s="187">
        <f t="shared" si="1"/>
        <v>28.474618210637313</v>
      </c>
      <c r="N42" s="187" t="b">
        <f t="shared" si="2"/>
        <v>1</v>
      </c>
      <c r="O42" s="187" t="b">
        <f t="shared" si="3"/>
        <v>1</v>
      </c>
    </row>
    <row r="43" spans="1:15" ht="15.75" x14ac:dyDescent="0.25">
      <c r="A43" s="132"/>
      <c r="B43" s="9" t="s">
        <v>252</v>
      </c>
      <c r="C43" s="21">
        <v>17.101961419999995</v>
      </c>
      <c r="D43" s="21">
        <v>74.880251079999908</v>
      </c>
      <c r="E43" s="21">
        <v>-57.778289659999899</v>
      </c>
      <c r="F43" s="135"/>
      <c r="G43" s="136">
        <v>14.713155109999985</v>
      </c>
      <c r="H43" s="136">
        <v>69.829186809999953</v>
      </c>
      <c r="I43" s="136">
        <v>-55.116031699999951</v>
      </c>
      <c r="J43" s="104">
        <v>4.6077133395020509</v>
      </c>
      <c r="K43" s="134"/>
      <c r="L43" s="186">
        <f t="shared" si="0"/>
        <v>-55.116031699999965</v>
      </c>
      <c r="M43" s="187">
        <f t="shared" si="1"/>
        <v>4.6077133395020491</v>
      </c>
      <c r="N43" s="187" t="b">
        <f t="shared" si="2"/>
        <v>1</v>
      </c>
      <c r="O43" s="187" t="b">
        <f t="shared" si="3"/>
        <v>1</v>
      </c>
    </row>
    <row r="44" spans="1:15" ht="15.75" x14ac:dyDescent="0.25">
      <c r="A44" s="132"/>
      <c r="B44" s="9" t="s">
        <v>2</v>
      </c>
      <c r="C44" s="21">
        <v>1013.7202339400858</v>
      </c>
      <c r="D44" s="21">
        <v>5757.8947596001344</v>
      </c>
      <c r="E44" s="21">
        <v>-4744.1745256600461</v>
      </c>
      <c r="F44" s="135"/>
      <c r="G44" s="136">
        <v>1113.8171445400581</v>
      </c>
      <c r="H44" s="136">
        <v>6771.351720200375</v>
      </c>
      <c r="I44" s="136">
        <v>-5657.5345756603201</v>
      </c>
      <c r="J44" s="104">
        <v>-19.252243884792584</v>
      </c>
      <c r="K44" s="134"/>
      <c r="L44" s="186">
        <f t="shared" si="0"/>
        <v>-5657.5345756603165</v>
      </c>
      <c r="M44" s="187">
        <f t="shared" si="1"/>
        <v>-19.252243884792588</v>
      </c>
      <c r="N44" s="187" t="b">
        <f t="shared" si="2"/>
        <v>1</v>
      </c>
      <c r="O44" s="187" t="b">
        <f t="shared" si="3"/>
        <v>1</v>
      </c>
    </row>
    <row r="45" spans="1:15" x14ac:dyDescent="0.25">
      <c r="A45" s="132"/>
      <c r="B45" s="133"/>
      <c r="C45" s="133"/>
      <c r="D45" s="133"/>
      <c r="E45" s="133"/>
      <c r="F45" s="133"/>
      <c r="G45" s="133"/>
      <c r="H45" s="133"/>
      <c r="I45" s="133"/>
      <c r="J45" s="133"/>
      <c r="K45" s="134"/>
    </row>
    <row r="46" spans="1:15" x14ac:dyDescent="0.25">
      <c r="A46" s="132"/>
      <c r="B46" s="140" t="s">
        <v>118</v>
      </c>
      <c r="C46" s="133"/>
      <c r="D46" s="133"/>
      <c r="E46" s="133"/>
      <c r="F46" s="133"/>
      <c r="G46" s="133"/>
      <c r="H46" s="133"/>
      <c r="I46" s="133"/>
      <c r="J46" s="133"/>
      <c r="K46" s="134"/>
    </row>
    <row r="47" spans="1:15" x14ac:dyDescent="0.25">
      <c r="A47" s="137"/>
      <c r="B47" s="138"/>
      <c r="C47" s="138"/>
      <c r="D47" s="138"/>
      <c r="E47" s="138"/>
      <c r="F47" s="138"/>
      <c r="G47" s="138"/>
      <c r="H47" s="138"/>
      <c r="I47" s="138"/>
      <c r="J47" s="138"/>
      <c r="K47" s="139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2"/>
  <sheetViews>
    <sheetView zoomScaleNormal="100" zoomScaleSheetLayoutView="70" workbookViewId="0">
      <selection activeCell="B8" sqref="B8"/>
    </sheetView>
  </sheetViews>
  <sheetFormatPr baseColWidth="10" defaultColWidth="11.5703125" defaultRowHeight="15" x14ac:dyDescent="0.25"/>
  <cols>
    <col min="1" max="1" width="2.7109375" style="98" customWidth="1"/>
    <col min="2" max="2" width="38.7109375" style="98" bestFit="1" customWidth="1"/>
    <col min="3" max="4" width="14.42578125" style="98" customWidth="1"/>
    <col min="5" max="5" width="11.5703125" style="98"/>
    <col min="6" max="6" width="4.28515625" style="98" customWidth="1"/>
    <col min="7" max="8" width="14.42578125" style="98" customWidth="1"/>
    <col min="9" max="9" width="11.5703125" style="98"/>
    <col min="10" max="10" width="14.140625" style="98" customWidth="1"/>
    <col min="11" max="11" width="1" style="98" customWidth="1"/>
    <col min="12" max="13" width="11.5703125" style="98"/>
    <col min="14" max="15" width="15.28515625" style="98" customWidth="1"/>
    <col min="16" max="16384" width="11.5703125" style="98"/>
  </cols>
  <sheetData>
    <row r="1" spans="1:15" x14ac:dyDescent="0.25">
      <c r="A1" s="143"/>
      <c r="B1" s="144"/>
      <c r="C1" s="144"/>
      <c r="D1" s="144"/>
      <c r="E1" s="144"/>
      <c r="F1" s="144"/>
      <c r="G1" s="144"/>
      <c r="H1" s="144"/>
      <c r="I1" s="144"/>
      <c r="J1" s="144"/>
      <c r="K1" s="145"/>
    </row>
    <row r="2" spans="1:15" x14ac:dyDescent="0.25">
      <c r="A2" s="146"/>
      <c r="B2" s="147"/>
      <c r="C2" s="147"/>
      <c r="D2" s="147"/>
      <c r="E2" s="147"/>
      <c r="F2" s="147"/>
      <c r="G2" s="147"/>
      <c r="H2" s="147"/>
      <c r="I2" s="147"/>
      <c r="J2" s="147"/>
      <c r="K2" s="148"/>
    </row>
    <row r="3" spans="1:15" x14ac:dyDescent="0.25">
      <c r="A3" s="146"/>
      <c r="B3" s="147"/>
      <c r="C3" s="147"/>
      <c r="D3" s="147"/>
      <c r="E3" s="147"/>
      <c r="F3" s="147"/>
      <c r="G3" s="147"/>
      <c r="H3" s="147"/>
      <c r="I3" s="147"/>
      <c r="J3" s="147"/>
      <c r="K3" s="148"/>
    </row>
    <row r="4" spans="1:15" x14ac:dyDescent="0.25">
      <c r="A4" s="146"/>
      <c r="B4" s="147"/>
      <c r="C4" s="147"/>
      <c r="D4" s="147"/>
      <c r="E4" s="147"/>
      <c r="F4" s="147"/>
      <c r="G4" s="147"/>
      <c r="H4" s="147"/>
      <c r="I4" s="147"/>
      <c r="J4" s="147"/>
      <c r="K4" s="148"/>
    </row>
    <row r="5" spans="1:15" x14ac:dyDescent="0.25">
      <c r="A5" s="146"/>
      <c r="B5" s="147"/>
      <c r="C5" s="147"/>
      <c r="D5" s="147"/>
      <c r="E5" s="147"/>
      <c r="F5" s="147"/>
      <c r="G5" s="147"/>
      <c r="H5" s="147"/>
      <c r="I5" s="147"/>
      <c r="J5" s="147"/>
      <c r="K5" s="148"/>
    </row>
    <row r="6" spans="1:15" x14ac:dyDescent="0.25">
      <c r="A6" s="132"/>
      <c r="B6" s="133"/>
      <c r="C6" s="133"/>
      <c r="D6" s="133"/>
      <c r="E6" s="133"/>
      <c r="F6" s="133"/>
      <c r="G6" s="133"/>
      <c r="H6" s="133"/>
      <c r="I6" s="133"/>
      <c r="J6" s="133"/>
      <c r="K6" s="134"/>
    </row>
    <row r="7" spans="1:15" ht="15.75" x14ac:dyDescent="0.25">
      <c r="A7" s="132"/>
      <c r="B7" s="133"/>
      <c r="C7" s="192" t="s">
        <v>177</v>
      </c>
      <c r="D7" s="192"/>
      <c r="E7" s="192"/>
      <c r="F7" s="192"/>
      <c r="G7" s="192"/>
      <c r="H7" s="192"/>
      <c r="I7" s="192"/>
      <c r="J7" s="192"/>
      <c r="K7" s="134"/>
    </row>
    <row r="8" spans="1:15" ht="15.75" x14ac:dyDescent="0.25">
      <c r="A8" s="132"/>
      <c r="B8" s="133"/>
      <c r="C8" s="192" t="s">
        <v>159</v>
      </c>
      <c r="D8" s="192"/>
      <c r="E8" s="192"/>
      <c r="F8" s="192"/>
      <c r="G8" s="192"/>
      <c r="H8" s="192"/>
      <c r="I8" s="192"/>
      <c r="J8" s="192"/>
      <c r="K8" s="134"/>
    </row>
    <row r="9" spans="1:15" ht="15.75" x14ac:dyDescent="0.25">
      <c r="A9" s="132"/>
      <c r="B9" s="133"/>
      <c r="C9" s="127"/>
      <c r="D9" s="141"/>
      <c r="E9" s="127"/>
      <c r="F9" s="127"/>
      <c r="G9" s="127"/>
      <c r="H9" s="127"/>
      <c r="I9" s="127"/>
      <c r="J9" s="128"/>
      <c r="K9" s="134"/>
    </row>
    <row r="10" spans="1:15" ht="15.75" x14ac:dyDescent="0.25">
      <c r="A10" s="132"/>
      <c r="B10" s="133"/>
      <c r="C10" s="196" t="s">
        <v>190</v>
      </c>
      <c r="D10" s="196"/>
      <c r="E10" s="196"/>
      <c r="F10" s="202"/>
      <c r="G10" s="196" t="s">
        <v>191</v>
      </c>
      <c r="H10" s="196"/>
      <c r="I10" s="196"/>
      <c r="J10" s="202" t="s">
        <v>181</v>
      </c>
      <c r="K10" s="134"/>
    </row>
    <row r="11" spans="1:15" ht="15.75" x14ac:dyDescent="0.25">
      <c r="A11" s="132"/>
      <c r="B11" s="133"/>
      <c r="C11" s="127" t="s">
        <v>155</v>
      </c>
      <c r="D11" s="127" t="s">
        <v>156</v>
      </c>
      <c r="E11" s="127" t="s">
        <v>157</v>
      </c>
      <c r="F11" s="202"/>
      <c r="G11" s="127" t="s">
        <v>155</v>
      </c>
      <c r="H11" s="127" t="s">
        <v>156</v>
      </c>
      <c r="I11" s="127" t="s">
        <v>157</v>
      </c>
      <c r="J11" s="202"/>
      <c r="K11" s="134"/>
    </row>
    <row r="12" spans="1:15" x14ac:dyDescent="0.25">
      <c r="A12" s="132"/>
      <c r="B12" s="133"/>
      <c r="C12" s="133"/>
      <c r="D12" s="133"/>
      <c r="E12" s="133"/>
      <c r="F12" s="133"/>
      <c r="G12" s="133"/>
      <c r="H12" s="133"/>
      <c r="I12" s="133"/>
      <c r="J12" s="133"/>
      <c r="K12" s="134"/>
    </row>
    <row r="13" spans="1:15" ht="15.75" x14ac:dyDescent="0.25">
      <c r="A13" s="132"/>
      <c r="B13" s="10" t="s">
        <v>163</v>
      </c>
      <c r="C13" s="116">
        <v>2472.2848244800757</v>
      </c>
      <c r="D13" s="116">
        <v>21292.760421350282</v>
      </c>
      <c r="E13" s="116">
        <v>-18820.475596870205</v>
      </c>
      <c r="F13" s="142"/>
      <c r="G13" s="116">
        <v>2599.0305966900605</v>
      </c>
      <c r="H13" s="116">
        <v>24211.356540150806</v>
      </c>
      <c r="I13" s="116">
        <v>-21612.325943460746</v>
      </c>
      <c r="J13" s="160">
        <v>-14.834111562275387</v>
      </c>
      <c r="K13" s="134"/>
      <c r="L13" s="186">
        <f>+G13-H13</f>
        <v>-21612.325943460746</v>
      </c>
      <c r="M13" s="187">
        <f>-((I13-E13)/E13)*100</f>
        <v>-14.834111562275391</v>
      </c>
      <c r="N13" s="187" t="b">
        <f>+ROUND(I13,4)=ROUND(L13,4)</f>
        <v>1</v>
      </c>
      <c r="O13" s="187" t="b">
        <f>+ROUND(J13,6)=ROUND(M13,6)</f>
        <v>1</v>
      </c>
    </row>
    <row r="14" spans="1:15" ht="15.75" x14ac:dyDescent="0.25">
      <c r="A14" s="132"/>
      <c r="B14" s="9" t="s">
        <v>192</v>
      </c>
      <c r="C14" s="21">
        <v>85.222968440000017</v>
      </c>
      <c r="D14" s="21">
        <v>1990.691298589998</v>
      </c>
      <c r="E14" s="21">
        <v>-1905.4683301499979</v>
      </c>
      <c r="F14" s="135"/>
      <c r="G14" s="21">
        <v>153.49272615999988</v>
      </c>
      <c r="H14" s="21">
        <v>2672.6377089399657</v>
      </c>
      <c r="I14" s="21">
        <v>-2519.1449827799652</v>
      </c>
      <c r="J14" s="104">
        <v>-32.206079887019627</v>
      </c>
      <c r="K14" s="134"/>
      <c r="L14" s="186">
        <f t="shared" ref="L14:L50" si="0">+G14-H14</f>
        <v>-2519.1449827799656</v>
      </c>
      <c r="M14" s="187">
        <f t="shared" ref="M14:M50" si="1">-((I14-E14)/E14)*100</f>
        <v>-32.206079887019627</v>
      </c>
      <c r="N14" s="187" t="b">
        <f t="shared" ref="N14:N50" si="2">+ROUND(I14,4)=ROUND(L14,4)</f>
        <v>1</v>
      </c>
      <c r="O14" s="187" t="b">
        <f t="shared" ref="O14:O50" si="3">+ROUND(J14,6)=ROUND(M14,6)</f>
        <v>1</v>
      </c>
    </row>
    <row r="15" spans="1:15" ht="15.75" x14ac:dyDescent="0.25">
      <c r="A15" s="132"/>
      <c r="B15" s="9" t="s">
        <v>193</v>
      </c>
      <c r="C15" s="21">
        <v>15.089618329999995</v>
      </c>
      <c r="D15" s="21">
        <v>2466.1650467299937</v>
      </c>
      <c r="E15" s="21">
        <v>-2451.0754283999941</v>
      </c>
      <c r="F15" s="135"/>
      <c r="G15" s="21">
        <v>15.327012859999989</v>
      </c>
      <c r="H15" s="21">
        <v>2443.1843326900034</v>
      </c>
      <c r="I15" s="21">
        <v>-2427.8573198300032</v>
      </c>
      <c r="J15" s="104">
        <v>0.94726209976928599</v>
      </c>
      <c r="K15" s="134"/>
      <c r="L15" s="186">
        <f t="shared" si="0"/>
        <v>-2427.8573198300032</v>
      </c>
      <c r="M15" s="187">
        <f t="shared" si="1"/>
        <v>0.94726209976928655</v>
      </c>
      <c r="N15" s="187" t="b">
        <f t="shared" si="2"/>
        <v>1</v>
      </c>
      <c r="O15" s="187" t="b">
        <f t="shared" si="3"/>
        <v>1</v>
      </c>
    </row>
    <row r="16" spans="1:15" ht="15.75" x14ac:dyDescent="0.25">
      <c r="A16" s="132"/>
      <c r="B16" s="9" t="s">
        <v>194</v>
      </c>
      <c r="C16" s="21">
        <v>220.5580688700004</v>
      </c>
      <c r="D16" s="21">
        <v>1964.869225750004</v>
      </c>
      <c r="E16" s="21">
        <v>-1744.3111568800036</v>
      </c>
      <c r="F16" s="135"/>
      <c r="G16" s="21">
        <v>206.26121915000016</v>
      </c>
      <c r="H16" s="21">
        <v>2292.2522340099954</v>
      </c>
      <c r="I16" s="21">
        <v>-2085.9910148599956</v>
      </c>
      <c r="J16" s="104">
        <v>-19.588240127474975</v>
      </c>
      <c r="K16" s="134"/>
      <c r="L16" s="186">
        <f t="shared" si="0"/>
        <v>-2085.9910148599952</v>
      </c>
      <c r="M16" s="187">
        <f t="shared" si="1"/>
        <v>-19.588240127474986</v>
      </c>
      <c r="N16" s="187" t="b">
        <f t="shared" si="2"/>
        <v>1</v>
      </c>
      <c r="O16" s="187" t="b">
        <f t="shared" si="3"/>
        <v>1</v>
      </c>
    </row>
    <row r="17" spans="1:15" ht="15.75" x14ac:dyDescent="0.25">
      <c r="A17" s="132"/>
      <c r="B17" s="9" t="s">
        <v>89</v>
      </c>
      <c r="C17" s="21">
        <v>154.27048194000034</v>
      </c>
      <c r="D17" s="21">
        <v>2007.4092703099898</v>
      </c>
      <c r="E17" s="21">
        <v>-1853.1387883699897</v>
      </c>
      <c r="F17" s="135"/>
      <c r="G17" s="21">
        <v>164.64372324999883</v>
      </c>
      <c r="H17" s="21">
        <v>2200.2499602899916</v>
      </c>
      <c r="I17" s="21">
        <v>-2035.606237039992</v>
      </c>
      <c r="J17" s="104">
        <v>-9.8463995149818082</v>
      </c>
      <c r="K17" s="134"/>
      <c r="L17" s="186">
        <f t="shared" si="0"/>
        <v>-2035.6062370399927</v>
      </c>
      <c r="M17" s="187">
        <f t="shared" si="1"/>
        <v>-9.8463995149818029</v>
      </c>
      <c r="N17" s="187" t="b">
        <f t="shared" si="2"/>
        <v>1</v>
      </c>
      <c r="O17" s="187" t="b">
        <f t="shared" si="3"/>
        <v>1</v>
      </c>
    </row>
    <row r="18" spans="1:15" ht="15.75" x14ac:dyDescent="0.25">
      <c r="A18" s="132"/>
      <c r="B18" s="9" t="s">
        <v>195</v>
      </c>
      <c r="C18" s="21">
        <v>131.03590024999988</v>
      </c>
      <c r="D18" s="21">
        <v>1563.590875590018</v>
      </c>
      <c r="E18" s="21">
        <v>-1432.554975340018</v>
      </c>
      <c r="F18" s="135"/>
      <c r="G18" s="21">
        <v>107.07622020999968</v>
      </c>
      <c r="H18" s="21">
        <v>1632.8039708700476</v>
      </c>
      <c r="I18" s="21">
        <v>-1525.7277506600481</v>
      </c>
      <c r="J18" s="104">
        <v>-6.5039580975184252</v>
      </c>
      <c r="K18" s="134"/>
      <c r="L18" s="186">
        <f t="shared" si="0"/>
        <v>-1525.7277506600478</v>
      </c>
      <c r="M18" s="187">
        <f t="shared" si="1"/>
        <v>-6.5039580975184155</v>
      </c>
      <c r="N18" s="187" t="b">
        <f t="shared" si="2"/>
        <v>1</v>
      </c>
      <c r="O18" s="187" t="b">
        <f t="shared" si="3"/>
        <v>1</v>
      </c>
    </row>
    <row r="19" spans="1:15" ht="15.75" x14ac:dyDescent="0.25">
      <c r="A19" s="132"/>
      <c r="B19" s="9" t="s">
        <v>196</v>
      </c>
      <c r="C19" s="21">
        <v>243.59563974000068</v>
      </c>
      <c r="D19" s="21">
        <v>982.44987200000207</v>
      </c>
      <c r="E19" s="21">
        <v>-738.85423226000137</v>
      </c>
      <c r="F19" s="135"/>
      <c r="G19" s="21">
        <v>206.0280406100004</v>
      </c>
      <c r="H19" s="21">
        <v>1098.4580021399947</v>
      </c>
      <c r="I19" s="21">
        <v>-892.42996152999422</v>
      </c>
      <c r="J19" s="104">
        <v>-20.785660088896929</v>
      </c>
      <c r="K19" s="134"/>
      <c r="L19" s="186">
        <f t="shared" si="0"/>
        <v>-892.42996152999433</v>
      </c>
      <c r="M19" s="187">
        <f t="shared" si="1"/>
        <v>-20.785660088896918</v>
      </c>
      <c r="N19" s="187" t="b">
        <f t="shared" si="2"/>
        <v>1</v>
      </c>
      <c r="O19" s="187" t="b">
        <f t="shared" si="3"/>
        <v>1</v>
      </c>
    </row>
    <row r="20" spans="1:15" ht="15.75" x14ac:dyDescent="0.25">
      <c r="A20" s="132"/>
      <c r="B20" s="9" t="s">
        <v>197</v>
      </c>
      <c r="C20" s="21">
        <v>24.350511419999993</v>
      </c>
      <c r="D20" s="21">
        <v>649.42983993000553</v>
      </c>
      <c r="E20" s="21">
        <v>-625.07932851000555</v>
      </c>
      <c r="F20" s="135"/>
      <c r="G20" s="21">
        <v>16.062349589999997</v>
      </c>
      <c r="H20" s="21">
        <v>878.67890407999698</v>
      </c>
      <c r="I20" s="21">
        <v>-862.61655448999693</v>
      </c>
      <c r="J20" s="104">
        <v>-38.001132839603912</v>
      </c>
      <c r="K20" s="134"/>
      <c r="L20" s="186">
        <f t="shared" si="0"/>
        <v>-862.61655448999704</v>
      </c>
      <c r="M20" s="187">
        <f t="shared" si="1"/>
        <v>-38.001132839603919</v>
      </c>
      <c r="N20" s="187" t="b">
        <f t="shared" si="2"/>
        <v>1</v>
      </c>
      <c r="O20" s="187" t="b">
        <f t="shared" si="3"/>
        <v>1</v>
      </c>
    </row>
    <row r="21" spans="1:15" ht="15.75" x14ac:dyDescent="0.25">
      <c r="A21" s="132"/>
      <c r="B21" s="9" t="s">
        <v>198</v>
      </c>
      <c r="C21" s="21">
        <v>59.935762370000027</v>
      </c>
      <c r="D21" s="21">
        <v>660.94458199999804</v>
      </c>
      <c r="E21" s="21">
        <v>-601.00881962999813</v>
      </c>
      <c r="F21" s="135"/>
      <c r="G21" s="21">
        <v>47.67521301999998</v>
      </c>
      <c r="H21" s="21">
        <v>904.32763597000746</v>
      </c>
      <c r="I21" s="21">
        <v>-856.65242295000735</v>
      </c>
      <c r="J21" s="104">
        <v>-42.535749055628223</v>
      </c>
      <c r="K21" s="134"/>
      <c r="L21" s="186">
        <f t="shared" si="0"/>
        <v>-856.65242295000746</v>
      </c>
      <c r="M21" s="187">
        <f t="shared" si="1"/>
        <v>-42.535749055628216</v>
      </c>
      <c r="N21" s="187" t="b">
        <f t="shared" si="2"/>
        <v>1</v>
      </c>
      <c r="O21" s="187" t="b">
        <f t="shared" si="3"/>
        <v>1</v>
      </c>
    </row>
    <row r="22" spans="1:15" ht="15.75" x14ac:dyDescent="0.25">
      <c r="A22" s="132"/>
      <c r="B22" s="9" t="s">
        <v>199</v>
      </c>
      <c r="C22" s="21">
        <v>63.166127600000102</v>
      </c>
      <c r="D22" s="21">
        <v>784.42461696998794</v>
      </c>
      <c r="E22" s="21">
        <v>-721.25848936998784</v>
      </c>
      <c r="F22" s="135"/>
      <c r="G22" s="21">
        <v>60.317862389999917</v>
      </c>
      <c r="H22" s="21">
        <v>873.59714531001055</v>
      </c>
      <c r="I22" s="21">
        <v>-813.27928292001059</v>
      </c>
      <c r="J22" s="104">
        <v>-12.758365399678272</v>
      </c>
      <c r="K22" s="134"/>
      <c r="L22" s="186">
        <f t="shared" si="0"/>
        <v>-813.27928292001059</v>
      </c>
      <c r="M22" s="187">
        <f t="shared" si="1"/>
        <v>-12.758365399678276</v>
      </c>
      <c r="N22" s="187" t="b">
        <f t="shared" si="2"/>
        <v>1</v>
      </c>
      <c r="O22" s="187" t="b">
        <f t="shared" si="3"/>
        <v>1</v>
      </c>
    </row>
    <row r="23" spans="1:15" ht="15.75" x14ac:dyDescent="0.25">
      <c r="A23" s="132"/>
      <c r="B23" s="9" t="s">
        <v>200</v>
      </c>
      <c r="C23" s="21">
        <v>31.441784159999983</v>
      </c>
      <c r="D23" s="21">
        <v>720.26661153000214</v>
      </c>
      <c r="E23" s="21">
        <v>-688.82482737000203</v>
      </c>
      <c r="F23" s="135"/>
      <c r="G23" s="21">
        <v>39.861931999999982</v>
      </c>
      <c r="H23" s="21">
        <v>779.74745983000173</v>
      </c>
      <c r="I23" s="21">
        <v>-739.88552783000171</v>
      </c>
      <c r="J23" s="104">
        <v>-7.4127264917198454</v>
      </c>
      <c r="K23" s="134"/>
      <c r="L23" s="186">
        <f t="shared" si="0"/>
        <v>-739.88552783000171</v>
      </c>
      <c r="M23" s="187">
        <f t="shared" si="1"/>
        <v>-7.4127264917198525</v>
      </c>
      <c r="N23" s="187" t="b">
        <f t="shared" si="2"/>
        <v>1</v>
      </c>
      <c r="O23" s="187" t="b">
        <f t="shared" si="3"/>
        <v>1</v>
      </c>
    </row>
    <row r="24" spans="1:15" ht="15.75" x14ac:dyDescent="0.25">
      <c r="A24" s="132"/>
      <c r="B24" s="9" t="s">
        <v>201</v>
      </c>
      <c r="C24" s="21">
        <v>204.40815690000071</v>
      </c>
      <c r="D24" s="21">
        <v>579.58835647001001</v>
      </c>
      <c r="E24" s="21">
        <v>-375.18019957000939</v>
      </c>
      <c r="F24" s="135"/>
      <c r="G24" s="21">
        <v>206.91940123999936</v>
      </c>
      <c r="H24" s="21">
        <v>636.35214977999749</v>
      </c>
      <c r="I24" s="21">
        <v>-429.43274853999816</v>
      </c>
      <c r="J24" s="104">
        <v>-14.460397705467166</v>
      </c>
      <c r="K24" s="134"/>
      <c r="L24" s="186">
        <f t="shared" si="0"/>
        <v>-429.4327485399981</v>
      </c>
      <c r="M24" s="187">
        <f t="shared" si="1"/>
        <v>-14.460397705467166</v>
      </c>
      <c r="N24" s="187" t="b">
        <f t="shared" si="2"/>
        <v>1</v>
      </c>
      <c r="O24" s="187" t="b">
        <f t="shared" si="3"/>
        <v>1</v>
      </c>
    </row>
    <row r="25" spans="1:15" ht="15.75" x14ac:dyDescent="0.25">
      <c r="A25" s="132"/>
      <c r="B25" s="9" t="s">
        <v>202</v>
      </c>
      <c r="C25" s="21">
        <v>63.751348349999979</v>
      </c>
      <c r="D25" s="21">
        <v>400.02129866999866</v>
      </c>
      <c r="E25" s="21">
        <v>-336.2699503199986</v>
      </c>
      <c r="F25" s="135"/>
      <c r="G25" s="21">
        <v>76.00290022000047</v>
      </c>
      <c r="H25" s="21">
        <v>485.31073946999891</v>
      </c>
      <c r="I25" s="21">
        <v>-409.30783924999832</v>
      </c>
      <c r="J25" s="104">
        <v>-21.720016570168088</v>
      </c>
      <c r="K25" s="134"/>
      <c r="L25" s="186">
        <f t="shared" si="0"/>
        <v>-409.30783924999844</v>
      </c>
      <c r="M25" s="187">
        <f t="shared" si="1"/>
        <v>-21.720016570168095</v>
      </c>
      <c r="N25" s="187" t="b">
        <f t="shared" si="2"/>
        <v>1</v>
      </c>
      <c r="O25" s="187" t="b">
        <f t="shared" si="3"/>
        <v>1</v>
      </c>
    </row>
    <row r="26" spans="1:15" ht="15.75" x14ac:dyDescent="0.25">
      <c r="A26" s="132"/>
      <c r="B26" s="9" t="s">
        <v>203</v>
      </c>
      <c r="C26" s="21">
        <v>54.81478218000003</v>
      </c>
      <c r="D26" s="21">
        <v>429.01678830999737</v>
      </c>
      <c r="E26" s="21">
        <v>-374.20200612999736</v>
      </c>
      <c r="F26" s="135"/>
      <c r="G26" s="21">
        <v>82.973892520000192</v>
      </c>
      <c r="H26" s="21">
        <v>446.98896461999158</v>
      </c>
      <c r="I26" s="21">
        <v>-364.01507209999141</v>
      </c>
      <c r="J26" s="104">
        <v>2.7223087698966086</v>
      </c>
      <c r="K26" s="134"/>
      <c r="L26" s="186">
        <f t="shared" si="0"/>
        <v>-364.01507209999136</v>
      </c>
      <c r="M26" s="187">
        <f t="shared" si="1"/>
        <v>2.7223087698966033</v>
      </c>
      <c r="N26" s="187" t="b">
        <f t="shared" si="2"/>
        <v>1</v>
      </c>
      <c r="O26" s="187" t="b">
        <f t="shared" si="3"/>
        <v>1</v>
      </c>
    </row>
    <row r="27" spans="1:15" ht="15.75" x14ac:dyDescent="0.25">
      <c r="A27" s="132"/>
      <c r="B27" s="9" t="s">
        <v>204</v>
      </c>
      <c r="C27" s="21">
        <v>109.31975077999989</v>
      </c>
      <c r="D27" s="21">
        <v>370.16507982999923</v>
      </c>
      <c r="E27" s="21">
        <v>-260.84532904999929</v>
      </c>
      <c r="F27" s="135"/>
      <c r="G27" s="21">
        <v>120.13951403000017</v>
      </c>
      <c r="H27" s="21">
        <v>477.5458682400016</v>
      </c>
      <c r="I27" s="21">
        <v>-357.4063542100015</v>
      </c>
      <c r="J27" s="104">
        <v>-37.018498859718221</v>
      </c>
      <c r="K27" s="134"/>
      <c r="L27" s="186">
        <f t="shared" si="0"/>
        <v>-357.40635421000144</v>
      </c>
      <c r="M27" s="187">
        <f t="shared" si="1"/>
        <v>-37.018498859718214</v>
      </c>
      <c r="N27" s="187" t="b">
        <f t="shared" si="2"/>
        <v>1</v>
      </c>
      <c r="O27" s="187" t="b">
        <f t="shared" si="3"/>
        <v>1</v>
      </c>
    </row>
    <row r="28" spans="1:15" ht="15.75" x14ac:dyDescent="0.25">
      <c r="A28" s="132"/>
      <c r="B28" s="9" t="s">
        <v>205</v>
      </c>
      <c r="C28" s="21">
        <v>61.624916940000126</v>
      </c>
      <c r="D28" s="21">
        <v>303.28970176000314</v>
      </c>
      <c r="E28" s="21">
        <v>-241.66478482000304</v>
      </c>
      <c r="F28" s="135"/>
      <c r="G28" s="21">
        <v>73.114501639999816</v>
      </c>
      <c r="H28" s="21">
        <v>345.12787492000245</v>
      </c>
      <c r="I28" s="21">
        <v>-272.01337328000272</v>
      </c>
      <c r="J28" s="104">
        <v>-12.558134393723908</v>
      </c>
      <c r="K28" s="134"/>
      <c r="L28" s="186">
        <f t="shared" si="0"/>
        <v>-272.01337328000261</v>
      </c>
      <c r="M28" s="187">
        <f t="shared" si="1"/>
        <v>-12.558134393723913</v>
      </c>
      <c r="N28" s="187" t="b">
        <f t="shared" si="2"/>
        <v>1</v>
      </c>
      <c r="O28" s="187" t="b">
        <f t="shared" si="3"/>
        <v>1</v>
      </c>
    </row>
    <row r="29" spans="1:15" ht="15.75" x14ac:dyDescent="0.25">
      <c r="A29" s="132"/>
      <c r="B29" s="9" t="s">
        <v>206</v>
      </c>
      <c r="C29" s="21">
        <v>15.132447569999997</v>
      </c>
      <c r="D29" s="21">
        <v>192.45837798999943</v>
      </c>
      <c r="E29" s="21">
        <v>-177.32593041999942</v>
      </c>
      <c r="F29" s="135"/>
      <c r="G29" s="21">
        <v>14.969795369999984</v>
      </c>
      <c r="H29" s="21">
        <v>225.91389535999843</v>
      </c>
      <c r="I29" s="21">
        <v>-210.94409998999848</v>
      </c>
      <c r="J29" s="104">
        <v>-18.958405852079196</v>
      </c>
      <c r="K29" s="134"/>
      <c r="L29" s="186">
        <f t="shared" si="0"/>
        <v>-210.94409998999845</v>
      </c>
      <c r="M29" s="187">
        <f t="shared" si="1"/>
        <v>-18.958405852079196</v>
      </c>
      <c r="N29" s="187" t="b">
        <f t="shared" si="2"/>
        <v>1</v>
      </c>
      <c r="O29" s="187" t="b">
        <f t="shared" si="3"/>
        <v>1</v>
      </c>
    </row>
    <row r="30" spans="1:15" ht="15.75" x14ac:dyDescent="0.25">
      <c r="A30" s="132"/>
      <c r="B30" s="9" t="s">
        <v>73</v>
      </c>
      <c r="C30" s="21">
        <v>3.1294208600000006</v>
      </c>
      <c r="D30" s="21">
        <v>163.86208740999987</v>
      </c>
      <c r="E30" s="21">
        <v>-160.73266654999989</v>
      </c>
      <c r="F30" s="135"/>
      <c r="G30" s="21">
        <v>17.44526603999995</v>
      </c>
      <c r="H30" s="21">
        <v>209.0553899500004</v>
      </c>
      <c r="I30" s="21">
        <v>-191.61012391000042</v>
      </c>
      <c r="J30" s="104">
        <v>-19.210443043570933</v>
      </c>
      <c r="K30" s="134"/>
      <c r="L30" s="186">
        <f t="shared" si="0"/>
        <v>-191.61012391000045</v>
      </c>
      <c r="M30" s="187">
        <f t="shared" si="1"/>
        <v>-19.210443043570944</v>
      </c>
      <c r="N30" s="187" t="b">
        <f t="shared" si="2"/>
        <v>1</v>
      </c>
      <c r="O30" s="187" t="b">
        <f t="shared" si="3"/>
        <v>1</v>
      </c>
    </row>
    <row r="31" spans="1:15" ht="15.75" x14ac:dyDescent="0.25">
      <c r="A31" s="132"/>
      <c r="B31" s="9" t="s">
        <v>207</v>
      </c>
      <c r="C31" s="21">
        <v>60.259730290000114</v>
      </c>
      <c r="D31" s="21">
        <v>242.16616561000006</v>
      </c>
      <c r="E31" s="21">
        <v>-181.90643531999999</v>
      </c>
      <c r="F31" s="135"/>
      <c r="G31" s="21">
        <v>60.342201079999981</v>
      </c>
      <c r="H31" s="21">
        <v>244.11726262999974</v>
      </c>
      <c r="I31" s="21">
        <v>-183.77506154999978</v>
      </c>
      <c r="J31" s="104">
        <v>-1.0272458072814183</v>
      </c>
      <c r="K31" s="134"/>
      <c r="L31" s="186">
        <f t="shared" si="0"/>
        <v>-183.77506154999975</v>
      </c>
      <c r="M31" s="187">
        <f t="shared" si="1"/>
        <v>-1.0272458072814215</v>
      </c>
      <c r="N31" s="187" t="b">
        <f t="shared" si="2"/>
        <v>1</v>
      </c>
      <c r="O31" s="187" t="b">
        <f t="shared" si="3"/>
        <v>1</v>
      </c>
    </row>
    <row r="32" spans="1:15" ht="15.75" x14ac:dyDescent="0.25">
      <c r="A32" s="132"/>
      <c r="B32" s="9" t="s">
        <v>208</v>
      </c>
      <c r="C32" s="21">
        <v>43.648107219999922</v>
      </c>
      <c r="D32" s="21">
        <v>176.93871930999813</v>
      </c>
      <c r="E32" s="21">
        <v>-133.29061208999821</v>
      </c>
      <c r="F32" s="135"/>
      <c r="G32" s="21">
        <v>49.338648020000171</v>
      </c>
      <c r="H32" s="21">
        <v>203.33350529000069</v>
      </c>
      <c r="I32" s="21">
        <v>-153.99485727000052</v>
      </c>
      <c r="J32" s="104">
        <v>-15.533160854586491</v>
      </c>
      <c r="K32" s="134"/>
      <c r="L32" s="186">
        <f t="shared" si="0"/>
        <v>-153.99485727000052</v>
      </c>
      <c r="M32" s="187">
        <f t="shared" si="1"/>
        <v>-15.53316085458648</v>
      </c>
      <c r="N32" s="187" t="b">
        <f t="shared" si="2"/>
        <v>1</v>
      </c>
      <c r="O32" s="187" t="b">
        <f t="shared" si="3"/>
        <v>1</v>
      </c>
    </row>
    <row r="33" spans="1:15" ht="15.75" x14ac:dyDescent="0.25">
      <c r="A33" s="132"/>
      <c r="B33" s="9" t="s">
        <v>119</v>
      </c>
      <c r="C33" s="21">
        <v>3.0354306699999989</v>
      </c>
      <c r="D33" s="21">
        <v>106.28278041000044</v>
      </c>
      <c r="E33" s="21">
        <v>-103.24734974000044</v>
      </c>
      <c r="F33" s="135"/>
      <c r="G33" s="21">
        <v>3.1688979199999991</v>
      </c>
      <c r="H33" s="21">
        <v>91.57643216000001</v>
      </c>
      <c r="I33" s="21">
        <v>-88.407534240000004</v>
      </c>
      <c r="J33" s="104">
        <v>14.373071596869424</v>
      </c>
      <c r="K33" s="134"/>
      <c r="L33" s="186">
        <f t="shared" si="0"/>
        <v>-88.407534240000018</v>
      </c>
      <c r="M33" s="187">
        <f t="shared" si="1"/>
        <v>14.373071596869424</v>
      </c>
      <c r="N33" s="187" t="b">
        <f t="shared" si="2"/>
        <v>1</v>
      </c>
      <c r="O33" s="187" t="b">
        <f t="shared" si="3"/>
        <v>1</v>
      </c>
    </row>
    <row r="34" spans="1:15" ht="15.75" x14ac:dyDescent="0.25">
      <c r="A34" s="132"/>
      <c r="B34" s="9" t="s">
        <v>209</v>
      </c>
      <c r="C34" s="21">
        <v>4.2116292899999941</v>
      </c>
      <c r="D34" s="21">
        <v>74.918100389999836</v>
      </c>
      <c r="E34" s="21">
        <v>-70.70647109999986</v>
      </c>
      <c r="F34" s="135"/>
      <c r="G34" s="21">
        <v>5.025443359999997</v>
      </c>
      <c r="H34" s="21">
        <v>90.36241369000048</v>
      </c>
      <c r="I34" s="21">
        <v>-85.336970330000469</v>
      </c>
      <c r="J34" s="104">
        <v>-20.691881524264954</v>
      </c>
      <c r="K34" s="134"/>
      <c r="L34" s="186">
        <f t="shared" si="0"/>
        <v>-85.336970330000483</v>
      </c>
      <c r="M34" s="187">
        <f t="shared" si="1"/>
        <v>-20.69188152426495</v>
      </c>
      <c r="N34" s="187" t="b">
        <f t="shared" si="2"/>
        <v>1</v>
      </c>
      <c r="O34" s="187" t="b">
        <f t="shared" si="3"/>
        <v>1</v>
      </c>
    </row>
    <row r="35" spans="1:15" ht="15.75" x14ac:dyDescent="0.25">
      <c r="A35" s="132"/>
      <c r="B35" s="9" t="s">
        <v>210</v>
      </c>
      <c r="C35" s="21">
        <v>12.111648429999995</v>
      </c>
      <c r="D35" s="21">
        <v>93.012965520000066</v>
      </c>
      <c r="E35" s="21">
        <v>-80.901317090000077</v>
      </c>
      <c r="F35" s="135"/>
      <c r="G35" s="21">
        <v>15.86339337000001</v>
      </c>
      <c r="H35" s="21">
        <v>100.8612749000004</v>
      </c>
      <c r="I35" s="21">
        <v>-84.997881530000384</v>
      </c>
      <c r="J35" s="104">
        <v>-5.0636560532667296</v>
      </c>
      <c r="K35" s="134"/>
      <c r="L35" s="186">
        <f t="shared" si="0"/>
        <v>-84.997881530000384</v>
      </c>
      <c r="M35" s="187">
        <f t="shared" si="1"/>
        <v>-5.0636560532667376</v>
      </c>
      <c r="N35" s="187" t="b">
        <f t="shared" si="2"/>
        <v>1</v>
      </c>
      <c r="O35" s="187" t="b">
        <f t="shared" si="3"/>
        <v>1</v>
      </c>
    </row>
    <row r="36" spans="1:15" ht="15.75" x14ac:dyDescent="0.25">
      <c r="A36" s="132"/>
      <c r="B36" s="9" t="s">
        <v>211</v>
      </c>
      <c r="C36" s="21">
        <v>1.4E-5</v>
      </c>
      <c r="D36" s="21">
        <v>1.9171679999999997E-2</v>
      </c>
      <c r="E36" s="21">
        <v>-1.9157679999999996E-2</v>
      </c>
      <c r="F36" s="135"/>
      <c r="G36" s="21">
        <v>0</v>
      </c>
      <c r="H36" s="21">
        <v>78.555170080000011</v>
      </c>
      <c r="I36" s="21">
        <v>-78.555170080000011</v>
      </c>
      <c r="J36" s="104">
        <v>-409945.31905742252</v>
      </c>
      <c r="K36" s="134"/>
      <c r="L36" s="186">
        <f t="shared" si="0"/>
        <v>-78.555170080000011</v>
      </c>
      <c r="M36" s="187">
        <f t="shared" si="1"/>
        <v>-409945.31905742252</v>
      </c>
      <c r="N36" s="187" t="b">
        <f t="shared" si="2"/>
        <v>1</v>
      </c>
      <c r="O36" s="187" t="b">
        <f t="shared" si="3"/>
        <v>1</v>
      </c>
    </row>
    <row r="37" spans="1:15" ht="15.75" x14ac:dyDescent="0.25">
      <c r="A37" s="132"/>
      <c r="B37" s="9" t="s">
        <v>74</v>
      </c>
      <c r="C37" s="21">
        <v>4.9855706500000005</v>
      </c>
      <c r="D37" s="21">
        <v>59.64550136999992</v>
      </c>
      <c r="E37" s="21">
        <v>-54.65993071999992</v>
      </c>
      <c r="F37" s="135"/>
      <c r="G37" s="21">
        <v>1.3065142299999994</v>
      </c>
      <c r="H37" s="21">
        <v>45.664630660000114</v>
      </c>
      <c r="I37" s="21">
        <v>-44.358116430000109</v>
      </c>
      <c r="J37" s="104">
        <v>18.847104550446137</v>
      </c>
      <c r="K37" s="134"/>
      <c r="L37" s="186">
        <f t="shared" si="0"/>
        <v>-44.358116430000116</v>
      </c>
      <c r="M37" s="187">
        <f t="shared" si="1"/>
        <v>18.847104550446137</v>
      </c>
      <c r="N37" s="187" t="b">
        <f t="shared" si="2"/>
        <v>1</v>
      </c>
      <c r="O37" s="187" t="b">
        <f t="shared" si="3"/>
        <v>1</v>
      </c>
    </row>
    <row r="38" spans="1:15" ht="15.75" x14ac:dyDescent="0.25">
      <c r="A38" s="132"/>
      <c r="B38" s="9" t="s">
        <v>212</v>
      </c>
      <c r="C38" s="21">
        <v>29.602648730000009</v>
      </c>
      <c r="D38" s="21">
        <v>51.159689839999984</v>
      </c>
      <c r="E38" s="21">
        <v>-21.557041109999979</v>
      </c>
      <c r="F38" s="135"/>
      <c r="G38" s="21">
        <v>35.29955514000001</v>
      </c>
      <c r="H38" s="21">
        <v>75.396912109999633</v>
      </c>
      <c r="I38" s="21">
        <v>-40.097356969999616</v>
      </c>
      <c r="J38" s="104">
        <v>-86.005847302481001</v>
      </c>
      <c r="K38" s="134"/>
      <c r="L38" s="186">
        <f t="shared" si="0"/>
        <v>-40.097356969999623</v>
      </c>
      <c r="M38" s="187">
        <f t="shared" si="1"/>
        <v>-86.005847302481001</v>
      </c>
      <c r="N38" s="187" t="b">
        <f t="shared" si="2"/>
        <v>1</v>
      </c>
      <c r="O38" s="187" t="b">
        <f t="shared" si="3"/>
        <v>1</v>
      </c>
    </row>
    <row r="39" spans="1:15" ht="15.75" x14ac:dyDescent="0.25">
      <c r="A39" s="132"/>
      <c r="B39" s="9" t="s">
        <v>213</v>
      </c>
      <c r="C39" s="21">
        <v>0.53837462999999985</v>
      </c>
      <c r="D39" s="21">
        <v>22.709330099999988</v>
      </c>
      <c r="E39" s="21">
        <v>-22.170955469999988</v>
      </c>
      <c r="F39" s="135"/>
      <c r="G39" s="21">
        <v>3.0565886499999988</v>
      </c>
      <c r="H39" s="21">
        <v>23.886858869999987</v>
      </c>
      <c r="I39" s="21">
        <v>-20.830270219999989</v>
      </c>
      <c r="J39" s="104">
        <v>6.0470341560791567</v>
      </c>
      <c r="K39" s="134"/>
      <c r="L39" s="186">
        <f t="shared" si="0"/>
        <v>-20.830270219999989</v>
      </c>
      <c r="M39" s="187">
        <f t="shared" si="1"/>
        <v>6.0470341560791594</v>
      </c>
      <c r="N39" s="187" t="b">
        <f t="shared" si="2"/>
        <v>1</v>
      </c>
      <c r="O39" s="187" t="b">
        <f t="shared" si="3"/>
        <v>1</v>
      </c>
    </row>
    <row r="40" spans="1:15" ht="15.75" x14ac:dyDescent="0.25">
      <c r="A40" s="132"/>
      <c r="B40" s="9" t="s">
        <v>214</v>
      </c>
      <c r="C40" s="21">
        <v>1.54300137</v>
      </c>
      <c r="D40" s="21">
        <v>17.475680750000063</v>
      </c>
      <c r="E40" s="21">
        <v>-15.93267938000006</v>
      </c>
      <c r="F40" s="135"/>
      <c r="G40" s="21">
        <v>1.1372111899999997</v>
      </c>
      <c r="H40" s="21">
        <v>18.738777870000025</v>
      </c>
      <c r="I40" s="21">
        <v>-17.60156668000003</v>
      </c>
      <c r="J40" s="104">
        <v>-10.474617986067592</v>
      </c>
      <c r="K40" s="134"/>
      <c r="L40" s="186">
        <f t="shared" si="0"/>
        <v>-17.601566680000026</v>
      </c>
      <c r="M40" s="187">
        <f t="shared" si="1"/>
        <v>-10.474617986067598</v>
      </c>
      <c r="N40" s="187" t="b">
        <f t="shared" si="2"/>
        <v>1</v>
      </c>
      <c r="O40" s="187" t="b">
        <f t="shared" si="3"/>
        <v>1</v>
      </c>
    </row>
    <row r="41" spans="1:15" ht="15.75" x14ac:dyDescent="0.25">
      <c r="A41" s="132"/>
      <c r="B41" s="9" t="s">
        <v>215</v>
      </c>
      <c r="C41" s="21">
        <v>2.5573623100000011</v>
      </c>
      <c r="D41" s="21">
        <v>5.7557108200000027</v>
      </c>
      <c r="E41" s="21">
        <v>-3.198348510000002</v>
      </c>
      <c r="F41" s="135"/>
      <c r="G41" s="21">
        <v>2.4021826500000052</v>
      </c>
      <c r="H41" s="21">
        <v>5.0666013400000196</v>
      </c>
      <c r="I41" s="21">
        <v>-2.6644186900000144</v>
      </c>
      <c r="J41" s="104">
        <v>16.69392245187149</v>
      </c>
      <c r="K41" s="134"/>
      <c r="L41" s="186">
        <f t="shared" si="0"/>
        <v>-2.6644186900000144</v>
      </c>
      <c r="M41" s="187">
        <f t="shared" si="1"/>
        <v>16.69392245187149</v>
      </c>
      <c r="N41" s="187" t="b">
        <f t="shared" si="2"/>
        <v>1</v>
      </c>
      <c r="O41" s="187" t="b">
        <f t="shared" si="3"/>
        <v>1</v>
      </c>
    </row>
    <row r="42" spans="1:15" ht="15.75" x14ac:dyDescent="0.25">
      <c r="A42" s="132"/>
      <c r="B42" s="9" t="s">
        <v>216</v>
      </c>
      <c r="C42" s="21">
        <v>0.13645740999999997</v>
      </c>
      <c r="D42" s="21">
        <v>0.88658140000000007</v>
      </c>
      <c r="E42" s="21">
        <v>-0.75012398999999996</v>
      </c>
      <c r="F42" s="135"/>
      <c r="G42" s="21">
        <v>0.19747828000000001</v>
      </c>
      <c r="H42" s="21">
        <v>1.3192429699999999</v>
      </c>
      <c r="I42" s="21">
        <v>-1.12176469</v>
      </c>
      <c r="J42" s="104">
        <v>-49.543902735333134</v>
      </c>
      <c r="K42" s="134"/>
      <c r="L42" s="186">
        <f t="shared" si="0"/>
        <v>-1.12176469</v>
      </c>
      <c r="M42" s="187">
        <f t="shared" si="1"/>
        <v>-49.543902735333134</v>
      </c>
      <c r="N42" s="187" t="b">
        <f t="shared" si="2"/>
        <v>1</v>
      </c>
      <c r="O42" s="187" t="b">
        <f t="shared" si="3"/>
        <v>1</v>
      </c>
    </row>
    <row r="43" spans="1:15" ht="15.75" x14ac:dyDescent="0.25">
      <c r="A43" s="132"/>
      <c r="B43" s="9" t="s">
        <v>217</v>
      </c>
      <c r="C43" s="21">
        <v>0.39415358</v>
      </c>
      <c r="D43" s="21">
        <v>1.29637987</v>
      </c>
      <c r="E43" s="21">
        <v>-0.90222628999999965</v>
      </c>
      <c r="F43" s="135"/>
      <c r="G43" s="21">
        <v>0.22494478000000001</v>
      </c>
      <c r="H43" s="21">
        <v>1.1658582500000001</v>
      </c>
      <c r="I43" s="21">
        <v>-0.94091346999999992</v>
      </c>
      <c r="J43" s="104">
        <v>-4.2879685982105675</v>
      </c>
      <c r="K43" s="134"/>
      <c r="L43" s="186">
        <f t="shared" si="0"/>
        <v>-0.94091347000000014</v>
      </c>
      <c r="M43" s="187">
        <f t="shared" si="1"/>
        <v>-4.2879685982105755</v>
      </c>
      <c r="N43" s="187" t="b">
        <f t="shared" si="2"/>
        <v>1</v>
      </c>
      <c r="O43" s="187" t="b">
        <f t="shared" si="3"/>
        <v>1</v>
      </c>
    </row>
    <row r="44" spans="1:15" ht="15.75" x14ac:dyDescent="0.25">
      <c r="A44" s="132"/>
      <c r="B44" s="9" t="s">
        <v>218</v>
      </c>
      <c r="C44" s="21">
        <v>0</v>
      </c>
      <c r="D44" s="21">
        <v>0</v>
      </c>
      <c r="E44" s="21">
        <v>0</v>
      </c>
      <c r="F44" s="135"/>
      <c r="G44" s="21">
        <v>0</v>
      </c>
      <c r="H44" s="21">
        <v>4.3667080000000004E-2</v>
      </c>
      <c r="I44" s="21">
        <v>-4.3667080000000004E-2</v>
      </c>
      <c r="J44" s="104" t="e">
        <v>#DIV/0!</v>
      </c>
      <c r="K44" s="134"/>
      <c r="L44" s="186">
        <f t="shared" si="0"/>
        <v>-4.3667080000000004E-2</v>
      </c>
      <c r="M44" s="187" t="e">
        <f t="shared" si="1"/>
        <v>#DIV/0!</v>
      </c>
      <c r="N44" s="187" t="b">
        <f t="shared" si="2"/>
        <v>1</v>
      </c>
      <c r="O44" s="187" t="e">
        <f t="shared" si="3"/>
        <v>#DIV/0!</v>
      </c>
    </row>
    <row r="45" spans="1:15" ht="15.75" x14ac:dyDescent="0.25">
      <c r="A45" s="132"/>
      <c r="B45" s="9" t="s">
        <v>219</v>
      </c>
      <c r="C45" s="21">
        <v>2.4238999999999999E-4</v>
      </c>
      <c r="D45" s="21">
        <v>4.6087879999999998E-2</v>
      </c>
      <c r="E45" s="21">
        <v>-4.5845489999999996E-2</v>
      </c>
      <c r="F45" s="135"/>
      <c r="G45" s="21">
        <v>8.9889999999999995E-5</v>
      </c>
      <c r="H45" s="21">
        <v>1.1539010000000001E-2</v>
      </c>
      <c r="I45" s="21">
        <v>-1.1449120000000002E-2</v>
      </c>
      <c r="J45" s="104">
        <v>75.026725638661503</v>
      </c>
      <c r="K45" s="134"/>
      <c r="L45" s="186">
        <f t="shared" si="0"/>
        <v>-1.144912E-2</v>
      </c>
      <c r="M45" s="187">
        <f t="shared" si="1"/>
        <v>75.026725638661503</v>
      </c>
      <c r="N45" s="187" t="b">
        <f t="shared" si="2"/>
        <v>1</v>
      </c>
      <c r="O45" s="187" t="b">
        <f t="shared" si="3"/>
        <v>1</v>
      </c>
    </row>
    <row r="46" spans="1:15" ht="15.75" x14ac:dyDescent="0.25">
      <c r="A46" s="132"/>
      <c r="B46" s="9" t="s">
        <v>220</v>
      </c>
      <c r="C46" s="21">
        <v>2.905E-3</v>
      </c>
      <c r="D46" s="21">
        <v>1.2584540000000003E-2</v>
      </c>
      <c r="E46" s="21">
        <v>-9.6795400000000004E-3</v>
      </c>
      <c r="F46" s="135"/>
      <c r="G46" s="21">
        <v>0</v>
      </c>
      <c r="H46" s="21">
        <v>1.3488400000000002E-3</v>
      </c>
      <c r="I46" s="21">
        <v>-1.3488400000000002E-3</v>
      </c>
      <c r="J46" s="104">
        <v>0</v>
      </c>
      <c r="K46" s="134"/>
      <c r="L46" s="186">
        <f t="shared" si="0"/>
        <v>-1.3488400000000002E-3</v>
      </c>
      <c r="M46" s="187">
        <f t="shared" si="1"/>
        <v>86.065040280839781</v>
      </c>
      <c r="N46" s="187" t="b">
        <f t="shared" si="2"/>
        <v>1</v>
      </c>
      <c r="O46" s="187" t="b">
        <f t="shared" si="3"/>
        <v>0</v>
      </c>
    </row>
    <row r="47" spans="1:15" ht="15.75" x14ac:dyDescent="0.25">
      <c r="A47" s="132"/>
      <c r="B47" s="9" t="s">
        <v>221</v>
      </c>
      <c r="C47" s="21">
        <v>8.4460000000000004E-4</v>
      </c>
      <c r="D47" s="21">
        <v>3.1104E-4</v>
      </c>
      <c r="E47" s="21">
        <v>5.3355999999999998E-4</v>
      </c>
      <c r="F47" s="135"/>
      <c r="G47" s="21">
        <v>0</v>
      </c>
      <c r="H47" s="21">
        <v>8.6457999999999978E-4</v>
      </c>
      <c r="I47" s="21">
        <v>-8.6457999999999978E-4</v>
      </c>
      <c r="J47" s="104">
        <v>262.03988304970386</v>
      </c>
      <c r="K47" s="134"/>
      <c r="L47" s="186">
        <f t="shared" si="0"/>
        <v>-8.6457999999999978E-4</v>
      </c>
      <c r="M47" s="187">
        <f t="shared" si="1"/>
        <v>262.03988304970386</v>
      </c>
      <c r="N47" s="187" t="b">
        <f t="shared" si="2"/>
        <v>1</v>
      </c>
      <c r="O47" s="187" t="b">
        <f t="shared" si="3"/>
        <v>1</v>
      </c>
    </row>
    <row r="48" spans="1:15" ht="15.75" x14ac:dyDescent="0.25">
      <c r="A48" s="132"/>
      <c r="B48" s="9" t="s">
        <v>222</v>
      </c>
      <c r="C48" s="21">
        <v>1.8406909999999999E-2</v>
      </c>
      <c r="D48" s="21">
        <v>2.234E-5</v>
      </c>
      <c r="E48" s="21">
        <v>1.8384569999999999E-2</v>
      </c>
      <c r="F48" s="135"/>
      <c r="G48" s="21">
        <v>4.8000000000000001E-4</v>
      </c>
      <c r="H48" s="21">
        <v>1.1999999999999999E-3</v>
      </c>
      <c r="I48" s="21">
        <v>-7.2000000000000005E-4</v>
      </c>
      <c r="J48" s="104">
        <v>103.91632765955363</v>
      </c>
      <c r="K48" s="134"/>
      <c r="L48" s="186">
        <f t="shared" si="0"/>
        <v>-7.1999999999999994E-4</v>
      </c>
      <c r="M48" s="187">
        <f t="shared" si="1"/>
        <v>103.91632765955363</v>
      </c>
      <c r="N48" s="187" t="b">
        <f t="shared" si="2"/>
        <v>1</v>
      </c>
      <c r="O48" s="187" t="b">
        <f t="shared" si="3"/>
        <v>1</v>
      </c>
    </row>
    <row r="49" spans="1:15" ht="15.75" x14ac:dyDescent="0.25">
      <c r="A49" s="132"/>
      <c r="B49" s="9" t="s">
        <v>223</v>
      </c>
      <c r="C49" s="21">
        <v>1.4964450000000001E-2</v>
      </c>
      <c r="D49" s="21">
        <v>0</v>
      </c>
      <c r="E49" s="21">
        <v>1.4964450000000001E-2</v>
      </c>
      <c r="F49" s="135"/>
      <c r="G49" s="21">
        <v>5.3434920000000004E-2</v>
      </c>
      <c r="H49" s="21">
        <v>2.9467200000000002E-2</v>
      </c>
      <c r="I49" s="21">
        <v>2.3967720000000008E-2</v>
      </c>
      <c r="J49" s="104"/>
      <c r="K49" s="134"/>
      <c r="L49" s="186">
        <f t="shared" si="0"/>
        <v>2.3967720000000001E-2</v>
      </c>
      <c r="M49" s="187">
        <f t="shared" si="1"/>
        <v>-60.164389603360014</v>
      </c>
      <c r="N49" s="187" t="b">
        <f t="shared" si="2"/>
        <v>1</v>
      </c>
      <c r="O49" s="187" t="b">
        <f t="shared" si="3"/>
        <v>0</v>
      </c>
    </row>
    <row r="50" spans="1:15" ht="15.75" x14ac:dyDescent="0.25">
      <c r="A50" s="132"/>
      <c r="B50" s="9" t="s">
        <v>2</v>
      </c>
      <c r="C50" s="21">
        <v>768.37564585007362</v>
      </c>
      <c r="D50" s="21">
        <v>4211.7917086402776</v>
      </c>
      <c r="E50" s="21">
        <v>-3443.4160627901983</v>
      </c>
      <c r="F50" s="135"/>
      <c r="G50" s="21">
        <v>813.30196291006177</v>
      </c>
      <c r="H50" s="21">
        <v>4628.9912761508058</v>
      </c>
      <c r="I50" s="21">
        <v>-3815.6893132407276</v>
      </c>
      <c r="J50" s="104">
        <v>-10.811160883906567</v>
      </c>
      <c r="K50" s="134"/>
      <c r="L50" s="186">
        <f t="shared" si="0"/>
        <v>-3815.689313240744</v>
      </c>
      <c r="M50" s="187">
        <f t="shared" si="1"/>
        <v>-10.811160883906561</v>
      </c>
      <c r="N50" s="187" t="b">
        <f t="shared" si="2"/>
        <v>1</v>
      </c>
      <c r="O50" s="187" t="b">
        <f t="shared" si="3"/>
        <v>1</v>
      </c>
    </row>
    <row r="51" spans="1:15" x14ac:dyDescent="0.25">
      <c r="A51" s="132"/>
      <c r="B51" s="140"/>
      <c r="C51" s="133"/>
      <c r="D51" s="133"/>
      <c r="E51" s="133"/>
      <c r="F51" s="133"/>
      <c r="G51" s="133"/>
      <c r="H51" s="133"/>
      <c r="I51" s="133"/>
      <c r="J51" s="133"/>
      <c r="K51" s="134"/>
    </row>
    <row r="52" spans="1:15" x14ac:dyDescent="0.25">
      <c r="A52" s="137"/>
      <c r="B52" s="153" t="s">
        <v>118</v>
      </c>
      <c r="C52" s="138"/>
      <c r="D52" s="138"/>
      <c r="E52" s="138"/>
      <c r="F52" s="138"/>
      <c r="G52" s="138"/>
      <c r="H52" s="138"/>
      <c r="I52" s="138"/>
      <c r="J52" s="138"/>
      <c r="K52" s="139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ignoredErrors>
    <ignoredError sqref="M44:O44" evalError="1"/>
  </ignoredError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topLeftCell="A5" zoomScaleNormal="100" zoomScaleSheetLayoutView="70" workbookViewId="0">
      <selection activeCell="B8" sqref="B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1"/>
    </row>
    <row r="7" spans="1:6" x14ac:dyDescent="0.25">
      <c r="A7" s="14"/>
      <c r="B7" s="8"/>
      <c r="C7" s="203" t="s">
        <v>132</v>
      </c>
      <c r="D7" s="204"/>
      <c r="E7" s="111"/>
    </row>
    <row r="8" spans="1:6" x14ac:dyDescent="0.25">
      <c r="A8" s="14"/>
      <c r="B8" s="8"/>
      <c r="C8" s="204"/>
      <c r="D8" s="204"/>
      <c r="E8" s="111"/>
    </row>
    <row r="9" spans="1:6" x14ac:dyDescent="0.25">
      <c r="A9" s="14"/>
      <c r="B9" s="8"/>
      <c r="C9" s="105"/>
      <c r="D9" s="105"/>
      <c r="E9" s="111"/>
    </row>
    <row r="10" spans="1:6" ht="189" x14ac:dyDescent="0.25">
      <c r="A10" s="14"/>
      <c r="B10" s="107" t="s">
        <v>123</v>
      </c>
      <c r="C10" s="108" t="s">
        <v>124</v>
      </c>
      <c r="D10" s="109" t="s">
        <v>125</v>
      </c>
      <c r="E10" s="16"/>
    </row>
    <row r="11" spans="1:6" ht="252" x14ac:dyDescent="0.25">
      <c r="A11" s="14"/>
      <c r="B11" s="107" t="s">
        <v>126</v>
      </c>
      <c r="C11" s="108" t="s">
        <v>127</v>
      </c>
      <c r="D11" s="109" t="s">
        <v>128</v>
      </c>
      <c r="E11" s="16"/>
    </row>
    <row r="12" spans="1:6" ht="173.25" x14ac:dyDescent="0.25">
      <c r="A12" s="14"/>
      <c r="B12" s="110" t="s">
        <v>129</v>
      </c>
      <c r="C12" s="108" t="s">
        <v>130</v>
      </c>
      <c r="D12" s="109" t="s">
        <v>131</v>
      </c>
      <c r="E12" s="16"/>
    </row>
    <row r="13" spans="1:6" x14ac:dyDescent="0.25">
      <c r="A13" s="14"/>
      <c r="B13" s="8"/>
      <c r="C13" s="105"/>
      <c r="D13" s="105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ciiu'!Área_de_impresión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2019-03-28T21:42:54Z</dcterms:modified>
</cp:coreProperties>
</file>