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naturales'!$A$1:$K$41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1">'Comparativa balanza países'!$A$1:$J$34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71027"/>
</workbook>
</file>

<file path=xl/calcChain.xml><?xml version="1.0" encoding="utf-8"?>
<calcChain xmlns="http://schemas.openxmlformats.org/spreadsheetml/2006/main">
  <c r="M14" i="156" l="1"/>
  <c r="L14" i="156"/>
  <c r="M13" i="156"/>
  <c r="L13" i="156"/>
  <c r="L14" i="107"/>
  <c r="P14" i="107" s="1"/>
  <c r="M14" i="107"/>
  <c r="Q14" i="107" s="1"/>
  <c r="N14" i="107"/>
  <c r="R14" i="107" s="1"/>
  <c r="O14" i="107"/>
  <c r="S14" i="107" s="1"/>
  <c r="L15" i="107"/>
  <c r="P15" i="107" s="1"/>
  <c r="M15" i="107"/>
  <c r="N15" i="107"/>
  <c r="O15" i="107"/>
  <c r="Q15" i="107"/>
  <c r="R15" i="107"/>
  <c r="S15" i="107"/>
  <c r="L16" i="107"/>
  <c r="P16" i="107" s="1"/>
  <c r="M16" i="107"/>
  <c r="Q16" i="107" s="1"/>
  <c r="N16" i="107"/>
  <c r="R16" i="107" s="1"/>
  <c r="O16" i="107"/>
  <c r="S16" i="107" s="1"/>
  <c r="L17" i="107"/>
  <c r="M17" i="107"/>
  <c r="N17" i="107"/>
  <c r="O17" i="107"/>
  <c r="P17" i="107"/>
  <c r="Q17" i="107"/>
  <c r="R17" i="107"/>
  <c r="S17" i="107"/>
  <c r="L18" i="107"/>
  <c r="P18" i="107" s="1"/>
  <c r="M18" i="107"/>
  <c r="Q18" i="107" s="1"/>
  <c r="N18" i="107"/>
  <c r="R18" i="107" s="1"/>
  <c r="O18" i="107"/>
  <c r="S18" i="107" s="1"/>
  <c r="L19" i="107"/>
  <c r="M19" i="107"/>
  <c r="N19" i="107"/>
  <c r="O19" i="107"/>
  <c r="P19" i="107"/>
  <c r="Q19" i="107"/>
  <c r="R19" i="107"/>
  <c r="S19" i="107"/>
  <c r="L20" i="107"/>
  <c r="M20" i="107"/>
  <c r="Q20" i="107" s="1"/>
  <c r="N20" i="107"/>
  <c r="R20" i="107" s="1"/>
  <c r="O20" i="107"/>
  <c r="S20" i="107" s="1"/>
  <c r="P20" i="107"/>
  <c r="L21" i="107"/>
  <c r="M21" i="107"/>
  <c r="N21" i="107"/>
  <c r="O21" i="107"/>
  <c r="P21" i="107"/>
  <c r="Q21" i="107"/>
  <c r="R21" i="107"/>
  <c r="S21" i="107"/>
  <c r="L22" i="107"/>
  <c r="M22" i="107"/>
  <c r="N22" i="107"/>
  <c r="R22" i="107" s="1"/>
  <c r="O22" i="107"/>
  <c r="S22" i="107" s="1"/>
  <c r="P22" i="107"/>
  <c r="Q22" i="107"/>
  <c r="L23" i="107"/>
  <c r="M23" i="107"/>
  <c r="N23" i="107"/>
  <c r="O23" i="107"/>
  <c r="P23" i="107"/>
  <c r="Q23" i="107"/>
  <c r="R23" i="107"/>
  <c r="S23" i="107"/>
  <c r="L24" i="107"/>
  <c r="M24" i="107"/>
  <c r="N24" i="107"/>
  <c r="O24" i="107"/>
  <c r="S24" i="107" s="1"/>
  <c r="P24" i="107"/>
  <c r="Q24" i="107"/>
  <c r="R24" i="107"/>
  <c r="L25" i="107"/>
  <c r="M25" i="107"/>
  <c r="N25" i="107"/>
  <c r="O25" i="107"/>
  <c r="P25" i="107"/>
  <c r="Q25" i="107"/>
  <c r="R25" i="107"/>
  <c r="S25" i="107"/>
  <c r="L26" i="107"/>
  <c r="M26" i="107"/>
  <c r="N26" i="107"/>
  <c r="O26" i="107"/>
  <c r="S26" i="107" s="1"/>
  <c r="P26" i="107"/>
  <c r="Q26" i="107"/>
  <c r="R26" i="107"/>
  <c r="L27" i="107"/>
  <c r="M27" i="107"/>
  <c r="N27" i="107"/>
  <c r="O27" i="107"/>
  <c r="P27" i="107"/>
  <c r="Q27" i="107"/>
  <c r="R27" i="107"/>
  <c r="S27" i="107"/>
  <c r="L28" i="107"/>
  <c r="M28" i="107"/>
  <c r="N28" i="107"/>
  <c r="O28" i="107"/>
  <c r="S28" i="107" s="1"/>
  <c r="P28" i="107"/>
  <c r="Q28" i="107"/>
  <c r="R28" i="107"/>
  <c r="L29" i="107"/>
  <c r="M29" i="107"/>
  <c r="N29" i="107"/>
  <c r="O29" i="107"/>
  <c r="P29" i="107"/>
  <c r="Q29" i="107"/>
  <c r="R29" i="107"/>
  <c r="S29" i="107"/>
  <c r="L30" i="107"/>
  <c r="P30" i="107" s="1"/>
  <c r="M30" i="107"/>
  <c r="N30" i="107"/>
  <c r="O30" i="107"/>
  <c r="S30" i="107" s="1"/>
  <c r="Q30" i="107"/>
  <c r="R30" i="107"/>
  <c r="L31" i="107"/>
  <c r="M31" i="107"/>
  <c r="N31" i="107"/>
  <c r="O31" i="107"/>
  <c r="P31" i="107"/>
  <c r="Q31" i="107"/>
  <c r="R31" i="107"/>
  <c r="S31" i="107"/>
  <c r="L32" i="107"/>
  <c r="P32" i="107" s="1"/>
  <c r="M32" i="107"/>
  <c r="Q32" i="107" s="1"/>
  <c r="N32" i="107"/>
  <c r="O32" i="107"/>
  <c r="S32" i="107" s="1"/>
  <c r="R32" i="107"/>
  <c r="L33" i="107"/>
  <c r="M33" i="107"/>
  <c r="N33" i="107"/>
  <c r="O33" i="107"/>
  <c r="P33" i="107"/>
  <c r="Q33" i="107"/>
  <c r="R33" i="107"/>
  <c r="S33" i="107"/>
  <c r="L34" i="107"/>
  <c r="P34" i="107" s="1"/>
  <c r="M34" i="107"/>
  <c r="Q34" i="107" s="1"/>
  <c r="N34" i="107"/>
  <c r="R34" i="107" s="1"/>
  <c r="O34" i="107"/>
  <c r="S34" i="107" s="1"/>
  <c r="L35" i="107"/>
  <c r="M35" i="107"/>
  <c r="N35" i="107"/>
  <c r="O35" i="107"/>
  <c r="P35" i="107"/>
  <c r="Q35" i="107"/>
  <c r="R35" i="107"/>
  <c r="S35" i="107"/>
  <c r="L36" i="107"/>
  <c r="M36" i="107"/>
  <c r="Q36" i="107" s="1"/>
  <c r="N36" i="107"/>
  <c r="R36" i="107" s="1"/>
  <c r="O36" i="107"/>
  <c r="S36" i="107" s="1"/>
  <c r="P36" i="107"/>
  <c r="L37" i="107"/>
  <c r="P37" i="107" s="1"/>
  <c r="M37" i="107"/>
  <c r="N37" i="107"/>
  <c r="O37" i="107"/>
  <c r="Q37" i="107"/>
  <c r="R37" i="107"/>
  <c r="S37" i="107"/>
  <c r="L38" i="107"/>
  <c r="M38" i="107"/>
  <c r="N38" i="107"/>
  <c r="O38" i="107"/>
  <c r="S38" i="107" s="1"/>
  <c r="P38" i="107"/>
  <c r="Q38" i="107"/>
  <c r="R38" i="107"/>
  <c r="L39" i="107"/>
  <c r="P39" i="107" s="1"/>
  <c r="M39" i="107"/>
  <c r="N39" i="107"/>
  <c r="O39" i="107"/>
  <c r="Q39" i="107"/>
  <c r="R39" i="107"/>
  <c r="S39" i="107"/>
  <c r="L40" i="107"/>
  <c r="P40" i="107" s="1"/>
  <c r="M40" i="107"/>
  <c r="N40" i="107"/>
  <c r="O40" i="107"/>
  <c r="S40" i="107" s="1"/>
  <c r="Q40" i="107"/>
  <c r="R40" i="107"/>
  <c r="L41" i="107"/>
  <c r="P41" i="107" s="1"/>
  <c r="M41" i="107"/>
  <c r="N41" i="107"/>
  <c r="O41" i="107"/>
  <c r="Q41" i="107"/>
  <c r="R41" i="107"/>
  <c r="S41" i="107"/>
  <c r="L42" i="107"/>
  <c r="P42" i="107" s="1"/>
  <c r="M42" i="107"/>
  <c r="Q42" i="107" s="1"/>
  <c r="N42" i="107"/>
  <c r="R42" i="107" s="1"/>
  <c r="O42" i="107"/>
  <c r="S42" i="107" s="1"/>
  <c r="L43" i="107"/>
  <c r="P43" i="107" s="1"/>
  <c r="M43" i="107"/>
  <c r="N43" i="107"/>
  <c r="O43" i="107"/>
  <c r="Q43" i="107"/>
  <c r="R43" i="107"/>
  <c r="S43" i="107"/>
  <c r="L44" i="107"/>
  <c r="M44" i="107"/>
  <c r="Q44" i="107" s="1"/>
  <c r="N44" i="107"/>
  <c r="R44" i="107" s="1"/>
  <c r="O44" i="107"/>
  <c r="S44" i="107" s="1"/>
  <c r="P44" i="107"/>
  <c r="L45" i="107"/>
  <c r="P45" i="107" s="1"/>
  <c r="M45" i="107"/>
  <c r="N45" i="107"/>
  <c r="O45" i="107"/>
  <c r="Q45" i="107"/>
  <c r="R45" i="107"/>
  <c r="S45" i="107"/>
  <c r="L46" i="107"/>
  <c r="M46" i="107"/>
  <c r="N46" i="107"/>
  <c r="O46" i="107"/>
  <c r="S46" i="107" s="1"/>
  <c r="P46" i="107"/>
  <c r="Q46" i="107"/>
  <c r="R46" i="107"/>
  <c r="L47" i="107"/>
  <c r="P47" i="107" s="1"/>
  <c r="M47" i="107"/>
  <c r="O47" i="107"/>
  <c r="Q47" i="107"/>
  <c r="R47" i="107"/>
  <c r="S47" i="107"/>
  <c r="L48" i="107"/>
  <c r="P48" i="107" s="1"/>
  <c r="M48" i="107"/>
  <c r="Q48" i="107" s="1"/>
  <c r="O48" i="107"/>
  <c r="R48" i="107"/>
  <c r="S48" i="107"/>
  <c r="M49" i="107"/>
  <c r="Q49" i="107" s="1"/>
  <c r="O49" i="107"/>
  <c r="P49" i="107"/>
  <c r="R49" i="107"/>
  <c r="S49" i="107"/>
  <c r="L50" i="107"/>
  <c r="M50" i="107"/>
  <c r="N50" i="107"/>
  <c r="R50" i="107" s="1"/>
  <c r="O50" i="107"/>
  <c r="S50" i="107" s="1"/>
  <c r="P50" i="107"/>
  <c r="Q50" i="107"/>
  <c r="O13" i="107"/>
  <c r="S13" i="107" s="1"/>
  <c r="N13" i="107"/>
  <c r="R13" i="107" s="1"/>
  <c r="M13" i="107"/>
  <c r="Q13" i="107" s="1"/>
  <c r="L13" i="107"/>
  <c r="P13" i="107" s="1"/>
  <c r="L14" i="160"/>
  <c r="P14" i="160" s="1"/>
  <c r="M14" i="160"/>
  <c r="N14" i="160"/>
  <c r="O14" i="160"/>
  <c r="Q14" i="160"/>
  <c r="R14" i="160"/>
  <c r="S14" i="160"/>
  <c r="L15" i="160"/>
  <c r="P15" i="160" s="1"/>
  <c r="M15" i="160"/>
  <c r="Q15" i="160" s="1"/>
  <c r="N15" i="160"/>
  <c r="R15" i="160" s="1"/>
  <c r="O15" i="160"/>
  <c r="S15" i="160" s="1"/>
  <c r="L16" i="160"/>
  <c r="P16" i="160" s="1"/>
  <c r="M16" i="160"/>
  <c r="N16" i="160"/>
  <c r="O16" i="160"/>
  <c r="Q16" i="160"/>
  <c r="R16" i="160"/>
  <c r="S16" i="160"/>
  <c r="L17" i="160"/>
  <c r="M17" i="160"/>
  <c r="Q17" i="160" s="1"/>
  <c r="N17" i="160"/>
  <c r="R17" i="160" s="1"/>
  <c r="O17" i="160"/>
  <c r="S17" i="160" s="1"/>
  <c r="P17" i="160"/>
  <c r="L18" i="160"/>
  <c r="P18" i="160" s="1"/>
  <c r="M18" i="160"/>
  <c r="N18" i="160"/>
  <c r="O18" i="160"/>
  <c r="Q18" i="160"/>
  <c r="R18" i="160"/>
  <c r="S18" i="160"/>
  <c r="L19" i="160"/>
  <c r="M19" i="160"/>
  <c r="N19" i="160"/>
  <c r="O19" i="160"/>
  <c r="S19" i="160" s="1"/>
  <c r="P19" i="160"/>
  <c r="Q19" i="160"/>
  <c r="R19" i="160"/>
  <c r="L20" i="160"/>
  <c r="P20" i="160" s="1"/>
  <c r="M20" i="160"/>
  <c r="N20" i="160"/>
  <c r="O20" i="160"/>
  <c r="Q20" i="160"/>
  <c r="R20" i="160"/>
  <c r="S20" i="160"/>
  <c r="L21" i="160"/>
  <c r="P21" i="160" s="1"/>
  <c r="M21" i="160"/>
  <c r="N21" i="160"/>
  <c r="O21" i="160"/>
  <c r="S21" i="160" s="1"/>
  <c r="Q21" i="160"/>
  <c r="R21" i="160"/>
  <c r="L22" i="160"/>
  <c r="P22" i="160" s="1"/>
  <c r="M22" i="160"/>
  <c r="N22" i="160"/>
  <c r="O22" i="160"/>
  <c r="Q22" i="160"/>
  <c r="R22" i="160"/>
  <c r="S22" i="160"/>
  <c r="L23" i="160"/>
  <c r="P23" i="160" s="1"/>
  <c r="M23" i="160"/>
  <c r="Q23" i="160" s="1"/>
  <c r="N23" i="160"/>
  <c r="R23" i="160" s="1"/>
  <c r="O23" i="160"/>
  <c r="S23" i="160" s="1"/>
  <c r="L24" i="160"/>
  <c r="P24" i="160" s="1"/>
  <c r="M24" i="160"/>
  <c r="N24" i="160"/>
  <c r="O24" i="160"/>
  <c r="Q24" i="160"/>
  <c r="R24" i="160"/>
  <c r="S24" i="160"/>
  <c r="L25" i="160"/>
  <c r="M25" i="160"/>
  <c r="Q25" i="160" s="1"/>
  <c r="N25" i="160"/>
  <c r="R25" i="160" s="1"/>
  <c r="O25" i="160"/>
  <c r="S25" i="160" s="1"/>
  <c r="P25" i="160"/>
  <c r="L26" i="160"/>
  <c r="P26" i="160" s="1"/>
  <c r="M26" i="160"/>
  <c r="N26" i="160"/>
  <c r="O26" i="160"/>
  <c r="Q26" i="160"/>
  <c r="R26" i="160"/>
  <c r="S26" i="160"/>
  <c r="L27" i="160"/>
  <c r="M27" i="160"/>
  <c r="N27" i="160"/>
  <c r="O27" i="160"/>
  <c r="S27" i="160" s="1"/>
  <c r="P27" i="160"/>
  <c r="Q27" i="160"/>
  <c r="R27" i="160"/>
  <c r="L28" i="160"/>
  <c r="P28" i="160" s="1"/>
  <c r="M28" i="160"/>
  <c r="N28" i="160"/>
  <c r="O28" i="160"/>
  <c r="Q28" i="160"/>
  <c r="R28" i="160"/>
  <c r="S28" i="160"/>
  <c r="L29" i="160"/>
  <c r="P29" i="160" s="1"/>
  <c r="M29" i="160"/>
  <c r="N29" i="160"/>
  <c r="O29" i="160"/>
  <c r="S29" i="160" s="1"/>
  <c r="Q29" i="160"/>
  <c r="R29" i="160"/>
  <c r="L30" i="160"/>
  <c r="P30" i="160" s="1"/>
  <c r="M30" i="160"/>
  <c r="N30" i="160"/>
  <c r="O30" i="160"/>
  <c r="Q30" i="160"/>
  <c r="R30" i="160"/>
  <c r="S30" i="160"/>
  <c r="L31" i="160"/>
  <c r="P31" i="160" s="1"/>
  <c r="M31" i="160"/>
  <c r="Q31" i="160" s="1"/>
  <c r="N31" i="160"/>
  <c r="R31" i="160" s="1"/>
  <c r="O31" i="160"/>
  <c r="S31" i="160" s="1"/>
  <c r="L32" i="160"/>
  <c r="P32" i="160" s="1"/>
  <c r="M32" i="160"/>
  <c r="N32" i="160"/>
  <c r="O32" i="160"/>
  <c r="Q32" i="160"/>
  <c r="R32" i="160"/>
  <c r="S32" i="160"/>
  <c r="L33" i="160"/>
  <c r="M33" i="160"/>
  <c r="Q33" i="160" s="1"/>
  <c r="N33" i="160"/>
  <c r="R33" i="160" s="1"/>
  <c r="O33" i="160"/>
  <c r="S33" i="160" s="1"/>
  <c r="P33" i="160"/>
  <c r="L34" i="160"/>
  <c r="P34" i="160" s="1"/>
  <c r="M34" i="160"/>
  <c r="N34" i="160"/>
  <c r="O34" i="160"/>
  <c r="Q34" i="160"/>
  <c r="R34" i="160"/>
  <c r="S34" i="160"/>
  <c r="L35" i="160"/>
  <c r="M35" i="160"/>
  <c r="N35" i="160"/>
  <c r="O35" i="160"/>
  <c r="S35" i="160" s="1"/>
  <c r="P35" i="160"/>
  <c r="Q35" i="160"/>
  <c r="R35" i="160"/>
  <c r="L36" i="160"/>
  <c r="P36" i="160" s="1"/>
  <c r="M36" i="160"/>
  <c r="N36" i="160"/>
  <c r="O36" i="160"/>
  <c r="Q36" i="160"/>
  <c r="R36" i="160"/>
  <c r="S36" i="160"/>
  <c r="L37" i="160"/>
  <c r="P37" i="160" s="1"/>
  <c r="M37" i="160"/>
  <c r="N37" i="160"/>
  <c r="O37" i="160"/>
  <c r="S37" i="160" s="1"/>
  <c r="Q37" i="160"/>
  <c r="R37" i="160"/>
  <c r="L38" i="160"/>
  <c r="P38" i="160" s="1"/>
  <c r="M38" i="160"/>
  <c r="N38" i="160"/>
  <c r="O38" i="160"/>
  <c r="Q38" i="160"/>
  <c r="R38" i="160"/>
  <c r="S38" i="160"/>
  <c r="L39" i="160"/>
  <c r="P39" i="160" s="1"/>
  <c r="M39" i="160"/>
  <c r="Q39" i="160" s="1"/>
  <c r="N39" i="160"/>
  <c r="R39" i="160" s="1"/>
  <c r="O39" i="160"/>
  <c r="S39" i="160" s="1"/>
  <c r="O13" i="160"/>
  <c r="S13" i="160" s="1"/>
  <c r="N13" i="160"/>
  <c r="R13" i="160" s="1"/>
  <c r="M13" i="160"/>
  <c r="Q13" i="160" s="1"/>
  <c r="L13" i="160"/>
  <c r="P13" i="160" s="1"/>
  <c r="L14" i="159"/>
  <c r="M14" i="159"/>
  <c r="N14" i="159"/>
  <c r="O14" i="159"/>
  <c r="P14" i="159"/>
  <c r="Q14" i="159"/>
  <c r="R14" i="159"/>
  <c r="S14" i="159"/>
  <c r="L15" i="159"/>
  <c r="P15" i="159" s="1"/>
  <c r="M15" i="159"/>
  <c r="Q15" i="159" s="1"/>
  <c r="N15" i="159"/>
  <c r="R15" i="159" s="1"/>
  <c r="O15" i="159"/>
  <c r="S15" i="159"/>
  <c r="L16" i="159"/>
  <c r="M16" i="159"/>
  <c r="N16" i="159"/>
  <c r="O16" i="159"/>
  <c r="P16" i="159"/>
  <c r="Q16" i="159"/>
  <c r="R16" i="159"/>
  <c r="S16" i="159"/>
  <c r="L17" i="159"/>
  <c r="P17" i="159" s="1"/>
  <c r="M17" i="159"/>
  <c r="Q17" i="159" s="1"/>
  <c r="N17" i="159"/>
  <c r="R17" i="159" s="1"/>
  <c r="O17" i="159"/>
  <c r="S17" i="159"/>
  <c r="L18" i="159"/>
  <c r="M18" i="159"/>
  <c r="N18" i="159"/>
  <c r="R18" i="159" s="1"/>
  <c r="O18" i="159"/>
  <c r="S18" i="159" s="1"/>
  <c r="P18" i="159"/>
  <c r="Q18" i="159"/>
  <c r="L19" i="159"/>
  <c r="P19" i="159" s="1"/>
  <c r="M19" i="159"/>
  <c r="Q19" i="159" s="1"/>
  <c r="N19" i="159"/>
  <c r="R19" i="159" s="1"/>
  <c r="O19" i="159"/>
  <c r="S19" i="159"/>
  <c r="L20" i="159"/>
  <c r="M20" i="159"/>
  <c r="N20" i="159"/>
  <c r="R20" i="159" s="1"/>
  <c r="O20" i="159"/>
  <c r="S20" i="159" s="1"/>
  <c r="P20" i="159"/>
  <c r="Q20" i="159"/>
  <c r="L21" i="159"/>
  <c r="M21" i="159"/>
  <c r="Q21" i="159" s="1"/>
  <c r="N21" i="159"/>
  <c r="R21" i="159" s="1"/>
  <c r="O21" i="159"/>
  <c r="P21" i="159"/>
  <c r="S21" i="159"/>
  <c r="L22" i="159"/>
  <c r="M22" i="159"/>
  <c r="N22" i="159"/>
  <c r="O22" i="159"/>
  <c r="P22" i="159"/>
  <c r="Q22" i="159"/>
  <c r="R22" i="159"/>
  <c r="S22" i="159"/>
  <c r="L23" i="159"/>
  <c r="M23" i="159"/>
  <c r="Q23" i="159" s="1"/>
  <c r="N23" i="159"/>
  <c r="R23" i="159" s="1"/>
  <c r="O23" i="159"/>
  <c r="P23" i="159"/>
  <c r="S23" i="159"/>
  <c r="L24" i="159"/>
  <c r="M24" i="159"/>
  <c r="N24" i="159"/>
  <c r="R24" i="159" s="1"/>
  <c r="O24" i="159"/>
  <c r="P24" i="159"/>
  <c r="Q24" i="159"/>
  <c r="S24" i="159"/>
  <c r="L25" i="159"/>
  <c r="P25" i="159" s="1"/>
  <c r="M25" i="159"/>
  <c r="Q25" i="159" s="1"/>
  <c r="N25" i="159"/>
  <c r="R25" i="159" s="1"/>
  <c r="O25" i="159"/>
  <c r="S25" i="159"/>
  <c r="L26" i="159"/>
  <c r="M26" i="159"/>
  <c r="N26" i="159"/>
  <c r="R26" i="159" s="1"/>
  <c r="O26" i="159"/>
  <c r="S26" i="159" s="1"/>
  <c r="P26" i="159"/>
  <c r="Q26" i="159"/>
  <c r="L27" i="159"/>
  <c r="P27" i="159" s="1"/>
  <c r="M27" i="159"/>
  <c r="Q27" i="159" s="1"/>
  <c r="N27" i="159"/>
  <c r="R27" i="159" s="1"/>
  <c r="O27" i="159"/>
  <c r="S27" i="159"/>
  <c r="L28" i="159"/>
  <c r="M28" i="159"/>
  <c r="N28" i="159"/>
  <c r="R28" i="159" s="1"/>
  <c r="O28" i="159"/>
  <c r="S28" i="159" s="1"/>
  <c r="P28" i="159"/>
  <c r="Q28" i="159"/>
  <c r="L29" i="159"/>
  <c r="M29" i="159"/>
  <c r="Q29" i="159" s="1"/>
  <c r="N29" i="159"/>
  <c r="R29" i="159" s="1"/>
  <c r="O29" i="159"/>
  <c r="P29" i="159"/>
  <c r="S29" i="159"/>
  <c r="L30" i="159"/>
  <c r="M30" i="159"/>
  <c r="N30" i="159"/>
  <c r="O30" i="159"/>
  <c r="P30" i="159"/>
  <c r="Q30" i="159"/>
  <c r="R30" i="159"/>
  <c r="S30" i="159"/>
  <c r="L31" i="159"/>
  <c r="P31" i="159" s="1"/>
  <c r="M31" i="159"/>
  <c r="Q31" i="159" s="1"/>
  <c r="N31" i="159"/>
  <c r="R31" i="159" s="1"/>
  <c r="O31" i="159"/>
  <c r="S31" i="159"/>
  <c r="L32" i="159"/>
  <c r="M32" i="159"/>
  <c r="N32" i="159"/>
  <c r="O32" i="159"/>
  <c r="P32" i="159"/>
  <c r="Q32" i="159"/>
  <c r="R32" i="159"/>
  <c r="S32" i="159"/>
  <c r="L33" i="159"/>
  <c r="P33" i="159" s="1"/>
  <c r="M33" i="159"/>
  <c r="Q33" i="159" s="1"/>
  <c r="N33" i="159"/>
  <c r="R33" i="159" s="1"/>
  <c r="O33" i="159"/>
  <c r="S33" i="159"/>
  <c r="L34" i="159"/>
  <c r="M34" i="159"/>
  <c r="N34" i="159"/>
  <c r="R34" i="159" s="1"/>
  <c r="O34" i="159"/>
  <c r="S34" i="159" s="1"/>
  <c r="P34" i="159"/>
  <c r="Q34" i="159"/>
  <c r="L35" i="159"/>
  <c r="P35" i="159" s="1"/>
  <c r="M35" i="159"/>
  <c r="Q35" i="159" s="1"/>
  <c r="N35" i="159"/>
  <c r="R35" i="159" s="1"/>
  <c r="O35" i="159"/>
  <c r="S35" i="159"/>
  <c r="L36" i="159"/>
  <c r="P36" i="159" s="1"/>
  <c r="M36" i="159"/>
  <c r="N36" i="159"/>
  <c r="R36" i="159" s="1"/>
  <c r="O36" i="159"/>
  <c r="S36" i="159" s="1"/>
  <c r="Q36" i="159"/>
  <c r="L37" i="159"/>
  <c r="P37" i="159" s="1"/>
  <c r="M37" i="159"/>
  <c r="Q37" i="159" s="1"/>
  <c r="N37" i="159"/>
  <c r="O37" i="159"/>
  <c r="S37" i="159" s="1"/>
  <c r="R37" i="159"/>
  <c r="L38" i="159"/>
  <c r="P38" i="159" s="1"/>
  <c r="M38" i="159"/>
  <c r="N38" i="159"/>
  <c r="O38" i="159"/>
  <c r="Q38" i="159"/>
  <c r="R38" i="159"/>
  <c r="S38" i="159"/>
  <c r="L39" i="159"/>
  <c r="P39" i="159" s="1"/>
  <c r="M39" i="159"/>
  <c r="Q39" i="159" s="1"/>
  <c r="N39" i="159"/>
  <c r="R39" i="159" s="1"/>
  <c r="O39" i="159"/>
  <c r="S39" i="159" s="1"/>
  <c r="O13" i="159"/>
  <c r="S13" i="159" s="1"/>
  <c r="N13" i="159"/>
  <c r="R13" i="159" s="1"/>
  <c r="M13" i="159"/>
  <c r="Q13" i="159" s="1"/>
  <c r="L13" i="159"/>
  <c r="P13" i="159" s="1"/>
  <c r="M14" i="158"/>
  <c r="M15" i="158"/>
  <c r="Q15" i="158" s="1"/>
  <c r="M16" i="158"/>
  <c r="Q16" i="158" s="1"/>
  <c r="M17" i="158"/>
  <c r="M18" i="158"/>
  <c r="Q18" i="158" s="1"/>
  <c r="M19" i="158"/>
  <c r="Q19" i="158" s="1"/>
  <c r="M20" i="158"/>
  <c r="Q20" i="158" s="1"/>
  <c r="M21" i="158"/>
  <c r="Q21" i="158" s="1"/>
  <c r="M22" i="158"/>
  <c r="Q22" i="158" s="1"/>
  <c r="M23" i="158"/>
  <c r="Q23" i="158" s="1"/>
  <c r="M24" i="158"/>
  <c r="M25" i="158"/>
  <c r="M26" i="158"/>
  <c r="Q26" i="158" s="1"/>
  <c r="M27" i="158"/>
  <c r="M28" i="158"/>
  <c r="M29" i="158"/>
  <c r="M30" i="158"/>
  <c r="Q30" i="158" s="1"/>
  <c r="M31" i="158"/>
  <c r="M32" i="158"/>
  <c r="Q32" i="158" s="1"/>
  <c r="M33" i="158"/>
  <c r="Q33" i="158" s="1"/>
  <c r="M34" i="158"/>
  <c r="M35" i="158"/>
  <c r="Q35" i="158" s="1"/>
  <c r="M36" i="158"/>
  <c r="Q36" i="158" s="1"/>
  <c r="M37" i="158"/>
  <c r="M38" i="158"/>
  <c r="Q38" i="158" s="1"/>
  <c r="M39" i="158"/>
  <c r="Q39" i="158" s="1"/>
  <c r="M13" i="158"/>
  <c r="N21" i="158"/>
  <c r="R21" i="158" s="1"/>
  <c r="L14" i="158"/>
  <c r="P14" i="158" s="1"/>
  <c r="N14" i="158"/>
  <c r="O14" i="158"/>
  <c r="Q14" i="158"/>
  <c r="R14" i="158"/>
  <c r="S14" i="158"/>
  <c r="L15" i="158"/>
  <c r="P15" i="158" s="1"/>
  <c r="N15" i="158"/>
  <c r="O15" i="158"/>
  <c r="R15" i="158"/>
  <c r="S15" i="158"/>
  <c r="L16" i="158"/>
  <c r="P16" i="158" s="1"/>
  <c r="N16" i="158"/>
  <c r="R16" i="158" s="1"/>
  <c r="O16" i="158"/>
  <c r="S16" i="158"/>
  <c r="L17" i="158"/>
  <c r="N17" i="158"/>
  <c r="O17" i="158"/>
  <c r="S17" i="158" s="1"/>
  <c r="P17" i="158"/>
  <c r="Q17" i="158"/>
  <c r="R17" i="158"/>
  <c r="L18" i="158"/>
  <c r="N18" i="158"/>
  <c r="O18" i="158"/>
  <c r="S18" i="158" s="1"/>
  <c r="P18" i="158"/>
  <c r="R18" i="158"/>
  <c r="L19" i="158"/>
  <c r="N19" i="158"/>
  <c r="O19" i="158"/>
  <c r="P19" i="158"/>
  <c r="R19" i="158"/>
  <c r="S19" i="158"/>
  <c r="L20" i="158"/>
  <c r="N20" i="158"/>
  <c r="R20" i="158" s="1"/>
  <c r="O20" i="158"/>
  <c r="S20" i="158" s="1"/>
  <c r="P20" i="158"/>
  <c r="L21" i="158"/>
  <c r="P21" i="158" s="1"/>
  <c r="O21" i="158"/>
  <c r="S21" i="158" s="1"/>
  <c r="L22" i="158"/>
  <c r="N22" i="158"/>
  <c r="O22" i="158"/>
  <c r="P22" i="158"/>
  <c r="R22" i="158"/>
  <c r="S22" i="158"/>
  <c r="L23" i="158"/>
  <c r="N23" i="158"/>
  <c r="R23" i="158" s="1"/>
  <c r="O23" i="158"/>
  <c r="S23" i="158" s="1"/>
  <c r="P23" i="158"/>
  <c r="L24" i="158"/>
  <c r="N24" i="158"/>
  <c r="O24" i="158"/>
  <c r="P24" i="158"/>
  <c r="Q24" i="158"/>
  <c r="R24" i="158"/>
  <c r="S24" i="158"/>
  <c r="L25" i="158"/>
  <c r="N25" i="158"/>
  <c r="O25" i="158"/>
  <c r="S25" i="158" s="1"/>
  <c r="P25" i="158"/>
  <c r="Q25" i="158"/>
  <c r="R25" i="158"/>
  <c r="L26" i="158"/>
  <c r="P26" i="158" s="1"/>
  <c r="N26" i="158"/>
  <c r="O26" i="158"/>
  <c r="R26" i="158"/>
  <c r="S26" i="158"/>
  <c r="L27" i="158"/>
  <c r="P27" i="158" s="1"/>
  <c r="N27" i="158"/>
  <c r="R27" i="158" s="1"/>
  <c r="O27" i="158"/>
  <c r="S27" i="158" s="1"/>
  <c r="Q27" i="158"/>
  <c r="L28" i="158"/>
  <c r="P28" i="158" s="1"/>
  <c r="N28" i="158"/>
  <c r="O28" i="158"/>
  <c r="S28" i="158" s="1"/>
  <c r="Q28" i="158"/>
  <c r="R28" i="158"/>
  <c r="L29" i="158"/>
  <c r="N29" i="158"/>
  <c r="O29" i="158"/>
  <c r="P29" i="158"/>
  <c r="Q29" i="158"/>
  <c r="R29" i="158"/>
  <c r="S29" i="158"/>
  <c r="L30" i="158"/>
  <c r="P30" i="158" s="1"/>
  <c r="N30" i="158"/>
  <c r="R30" i="158" s="1"/>
  <c r="O30" i="158"/>
  <c r="S30" i="158" s="1"/>
  <c r="L31" i="158"/>
  <c r="N31" i="158"/>
  <c r="O31" i="158"/>
  <c r="P31" i="158"/>
  <c r="Q31" i="158"/>
  <c r="R31" i="158"/>
  <c r="S31" i="158"/>
  <c r="L32" i="158"/>
  <c r="N32" i="158"/>
  <c r="O32" i="158"/>
  <c r="S32" i="158" s="1"/>
  <c r="P32" i="158"/>
  <c r="R32" i="158"/>
  <c r="L33" i="158"/>
  <c r="N33" i="158"/>
  <c r="R33" i="158" s="1"/>
  <c r="O33" i="158"/>
  <c r="P33" i="158"/>
  <c r="S33" i="158"/>
  <c r="L34" i="158"/>
  <c r="P34" i="158" s="1"/>
  <c r="N34" i="158"/>
  <c r="R34" i="158" s="1"/>
  <c r="O34" i="158"/>
  <c r="S34" i="158" s="1"/>
  <c r="Q34" i="158"/>
  <c r="L35" i="158"/>
  <c r="P35" i="158" s="1"/>
  <c r="N35" i="158"/>
  <c r="R35" i="158" s="1"/>
  <c r="O35" i="158"/>
  <c r="S35" i="158" s="1"/>
  <c r="L36" i="158"/>
  <c r="P36" i="158" s="1"/>
  <c r="N36" i="158"/>
  <c r="O36" i="158"/>
  <c r="R36" i="158"/>
  <c r="S36" i="158"/>
  <c r="L37" i="158"/>
  <c r="P37" i="158" s="1"/>
  <c r="N37" i="158"/>
  <c r="R37" i="158" s="1"/>
  <c r="O37" i="158"/>
  <c r="S37" i="158" s="1"/>
  <c r="Q37" i="158"/>
  <c r="L38" i="158"/>
  <c r="P38" i="158" s="1"/>
  <c r="N38" i="158"/>
  <c r="R38" i="158" s="1"/>
  <c r="O38" i="158"/>
  <c r="S38" i="158"/>
  <c r="L39" i="158"/>
  <c r="P39" i="158" s="1"/>
  <c r="N39" i="158"/>
  <c r="R39" i="158" s="1"/>
  <c r="O39" i="158"/>
  <c r="S39" i="158"/>
  <c r="R13" i="158"/>
  <c r="Q13" i="158"/>
  <c r="P13" i="158"/>
  <c r="O13" i="158"/>
  <c r="S13" i="158" s="1"/>
  <c r="N13" i="158"/>
  <c r="L13" i="158"/>
  <c r="L14" i="130"/>
  <c r="M14" i="130" s="1"/>
  <c r="L13" i="130"/>
  <c r="M13" i="130" s="1"/>
  <c r="L13" i="129"/>
  <c r="M13" i="129" s="1"/>
  <c r="L13" i="125"/>
  <c r="L14" i="129"/>
  <c r="M14" i="129" s="1"/>
  <c r="L14" i="128"/>
  <c r="M14" i="128" s="1"/>
  <c r="L13" i="128"/>
  <c r="M13" i="128" s="1"/>
  <c r="L14" i="125"/>
  <c r="M14" i="125" s="1"/>
  <c r="M13" i="125"/>
  <c r="L14" i="126"/>
  <c r="M14" i="126" s="1"/>
  <c r="L13" i="126"/>
  <c r="M13" i="126" s="1"/>
  <c r="L14" i="124"/>
  <c r="M14" i="124" s="1"/>
  <c r="M13" i="124"/>
  <c r="L13" i="124"/>
  <c r="L14" i="120"/>
  <c r="M14" i="120" s="1"/>
  <c r="L13" i="120"/>
  <c r="M13" i="120" s="1"/>
  <c r="L21" i="157"/>
  <c r="P21" i="157" s="1"/>
  <c r="M21" i="157"/>
  <c r="Q21" i="157" s="1"/>
  <c r="N21" i="157"/>
  <c r="O21" i="157"/>
  <c r="R21" i="157"/>
  <c r="S21" i="157"/>
  <c r="L22" i="157"/>
  <c r="P22" i="157" s="1"/>
  <c r="M22" i="157"/>
  <c r="N22" i="157"/>
  <c r="R22" i="157" s="1"/>
  <c r="O22" i="157"/>
  <c r="Q22" i="157"/>
  <c r="S22" i="157"/>
  <c r="L23" i="157"/>
  <c r="P23" i="157" s="1"/>
  <c r="M23" i="157"/>
  <c r="Q23" i="157" s="1"/>
  <c r="N23" i="157"/>
  <c r="R23" i="157" s="1"/>
  <c r="O23" i="157"/>
  <c r="S23" i="157" s="1"/>
  <c r="L24" i="157"/>
  <c r="P24" i="157" s="1"/>
  <c r="M24" i="157"/>
  <c r="N24" i="157"/>
  <c r="R24" i="157" s="1"/>
  <c r="O24" i="157"/>
  <c r="Q24" i="157"/>
  <c r="S24" i="157"/>
  <c r="L25" i="157"/>
  <c r="M25" i="157"/>
  <c r="N25" i="157"/>
  <c r="R25" i="157" s="1"/>
  <c r="O25" i="157"/>
  <c r="S25" i="157" s="1"/>
  <c r="P25" i="157"/>
  <c r="Q25" i="157"/>
  <c r="L26" i="157"/>
  <c r="P26" i="157" s="1"/>
  <c r="M26" i="157"/>
  <c r="N26" i="157"/>
  <c r="R26" i="157" s="1"/>
  <c r="O26" i="157"/>
  <c r="Q26" i="157"/>
  <c r="S26" i="157"/>
  <c r="L27" i="157"/>
  <c r="P27" i="157" s="1"/>
  <c r="M27" i="157"/>
  <c r="Q27" i="157" s="1"/>
  <c r="N27" i="157"/>
  <c r="O27" i="157"/>
  <c r="R27" i="157"/>
  <c r="S27" i="157"/>
  <c r="L28" i="157"/>
  <c r="P28" i="157" s="1"/>
  <c r="M28" i="157"/>
  <c r="N28" i="157"/>
  <c r="R28" i="157" s="1"/>
  <c r="O28" i="157"/>
  <c r="Q28" i="157"/>
  <c r="S28" i="157"/>
  <c r="L29" i="157"/>
  <c r="P29" i="157" s="1"/>
  <c r="M29" i="157"/>
  <c r="Q29" i="157" s="1"/>
  <c r="N29" i="157"/>
  <c r="R29" i="157" s="1"/>
  <c r="O29" i="157"/>
  <c r="S29" i="157" s="1"/>
  <c r="L30" i="157"/>
  <c r="P30" i="157" s="1"/>
  <c r="M30" i="157"/>
  <c r="Q30" i="157" s="1"/>
  <c r="N30" i="157"/>
  <c r="R30" i="157" s="1"/>
  <c r="O30" i="157"/>
  <c r="S30" i="157"/>
  <c r="L31" i="157"/>
  <c r="M31" i="157"/>
  <c r="N31" i="157"/>
  <c r="O31" i="157"/>
  <c r="S31" i="157" s="1"/>
  <c r="P31" i="157"/>
  <c r="Q31" i="157"/>
  <c r="R31" i="157"/>
  <c r="L32" i="157"/>
  <c r="P32" i="157" s="1"/>
  <c r="M32" i="157"/>
  <c r="Q32" i="157" s="1"/>
  <c r="N32" i="157"/>
  <c r="R32" i="157" s="1"/>
  <c r="O32" i="157"/>
  <c r="S32" i="157" s="1"/>
  <c r="L33" i="157"/>
  <c r="P33" i="157" s="1"/>
  <c r="M33" i="157"/>
  <c r="N33" i="157"/>
  <c r="O33" i="157"/>
  <c r="Q33" i="157"/>
  <c r="R33" i="157"/>
  <c r="S33" i="157"/>
  <c r="L34" i="157"/>
  <c r="P34" i="157" s="1"/>
  <c r="M34" i="157"/>
  <c r="Q34" i="157" s="1"/>
  <c r="N34" i="157"/>
  <c r="R34" i="157" s="1"/>
  <c r="O34" i="157"/>
  <c r="S34" i="157" s="1"/>
  <c r="L35" i="157"/>
  <c r="P35" i="157" s="1"/>
  <c r="M35" i="157"/>
  <c r="N35" i="157"/>
  <c r="O35" i="157"/>
  <c r="Q35" i="157"/>
  <c r="R35" i="157"/>
  <c r="S35" i="157"/>
  <c r="L36" i="157"/>
  <c r="P36" i="157" s="1"/>
  <c r="M36" i="157"/>
  <c r="Q36" i="157" s="1"/>
  <c r="N36" i="157"/>
  <c r="O36" i="157"/>
  <c r="S36" i="157" s="1"/>
  <c r="R36" i="157"/>
  <c r="L37" i="157"/>
  <c r="P37" i="157" s="1"/>
  <c r="M37" i="157"/>
  <c r="N37" i="157"/>
  <c r="R37" i="157" s="1"/>
  <c r="O37" i="157"/>
  <c r="Q37" i="157"/>
  <c r="S37" i="157"/>
  <c r="L38" i="157"/>
  <c r="P38" i="157" s="1"/>
  <c r="M38" i="157"/>
  <c r="N38" i="157"/>
  <c r="O38" i="157"/>
  <c r="Q38" i="157"/>
  <c r="R38" i="157"/>
  <c r="S38" i="157"/>
  <c r="L39" i="157"/>
  <c r="P39" i="157" s="1"/>
  <c r="M39" i="157"/>
  <c r="Q39" i="157" s="1"/>
  <c r="N39" i="157"/>
  <c r="R39" i="157" s="1"/>
  <c r="O39" i="157"/>
  <c r="S39" i="157"/>
  <c r="L40" i="157"/>
  <c r="P40" i="157" s="1"/>
  <c r="M40" i="157"/>
  <c r="N40" i="157"/>
  <c r="R40" i="157" s="1"/>
  <c r="O40" i="157"/>
  <c r="Q40" i="157"/>
  <c r="S40" i="157"/>
  <c r="L41" i="157"/>
  <c r="P41" i="157" s="1"/>
  <c r="M41" i="157"/>
  <c r="N41" i="157"/>
  <c r="R41" i="157" s="1"/>
  <c r="O41" i="157"/>
  <c r="S41" i="157" s="1"/>
  <c r="Q41" i="157"/>
  <c r="L42" i="157"/>
  <c r="P42" i="157" s="1"/>
  <c r="M42" i="157"/>
  <c r="N42" i="157"/>
  <c r="O42" i="157"/>
  <c r="Q42" i="157"/>
  <c r="R42" i="157"/>
  <c r="S42" i="157"/>
  <c r="L43" i="157"/>
  <c r="P43" i="157" s="1"/>
  <c r="M43" i="157"/>
  <c r="N43" i="157"/>
  <c r="O43" i="157"/>
  <c r="S43" i="157" s="1"/>
  <c r="Q43" i="157"/>
  <c r="R43" i="157"/>
  <c r="L44" i="157"/>
  <c r="P44" i="157" s="1"/>
  <c r="M44" i="157"/>
  <c r="Q44" i="157" s="1"/>
  <c r="N44" i="157"/>
  <c r="O44" i="157"/>
  <c r="R44" i="157"/>
  <c r="S44" i="157"/>
  <c r="L20" i="157"/>
  <c r="P20" i="157" s="1"/>
  <c r="M20" i="157"/>
  <c r="N20" i="157"/>
  <c r="O20" i="157"/>
  <c r="Q20" i="157"/>
  <c r="R20" i="157"/>
  <c r="S20" i="157"/>
  <c r="L14" i="157"/>
  <c r="P14" i="157" s="1"/>
  <c r="M14" i="157"/>
  <c r="N14" i="157"/>
  <c r="R14" i="157" s="1"/>
  <c r="O14" i="157"/>
  <c r="Q14" i="157"/>
  <c r="S14" i="157"/>
  <c r="L15" i="157"/>
  <c r="P15" i="157" s="1"/>
  <c r="M15" i="157"/>
  <c r="Q15" i="157" s="1"/>
  <c r="N15" i="157"/>
  <c r="R15" i="157" s="1"/>
  <c r="O15" i="157"/>
  <c r="S15" i="157"/>
  <c r="L16" i="157"/>
  <c r="P16" i="157" s="1"/>
  <c r="M16" i="157"/>
  <c r="N16" i="157"/>
  <c r="R16" i="157" s="1"/>
  <c r="O16" i="157"/>
  <c r="Q16" i="157"/>
  <c r="S16" i="157"/>
  <c r="L17" i="157"/>
  <c r="M17" i="157"/>
  <c r="Q17" i="157" s="1"/>
  <c r="N17" i="157"/>
  <c r="R17" i="157" s="1"/>
  <c r="O17" i="157"/>
  <c r="S17" i="157" s="1"/>
  <c r="P17" i="157"/>
  <c r="L18" i="157"/>
  <c r="P18" i="157" s="1"/>
  <c r="M18" i="157"/>
  <c r="N18" i="157"/>
  <c r="R18" i="157" s="1"/>
  <c r="O18" i="157"/>
  <c r="Q18" i="157"/>
  <c r="S18" i="157"/>
  <c r="L19" i="157"/>
  <c r="M19" i="157"/>
  <c r="N19" i="157"/>
  <c r="R19" i="157" s="1"/>
  <c r="O19" i="157"/>
  <c r="S19" i="157" s="1"/>
  <c r="P19" i="157"/>
  <c r="Q19" i="157"/>
  <c r="O13" i="157"/>
  <c r="S13" i="157" s="1"/>
  <c r="N13" i="157"/>
  <c r="R13" i="157" s="1"/>
  <c r="M13" i="157"/>
  <c r="Q13" i="157" s="1"/>
  <c r="L13" i="157"/>
  <c r="P13" i="157" s="1"/>
  <c r="L14" i="19"/>
  <c r="P14" i="19" s="1"/>
  <c r="M14" i="19"/>
  <c r="N14" i="19"/>
  <c r="R14" i="19" s="1"/>
  <c r="O14" i="19"/>
  <c r="S14" i="19" s="1"/>
  <c r="Q14" i="19"/>
  <c r="L15" i="19"/>
  <c r="P15" i="19" s="1"/>
  <c r="M15" i="19"/>
  <c r="Q15" i="19" s="1"/>
  <c r="N15" i="19"/>
  <c r="R15" i="19" s="1"/>
  <c r="O15" i="19"/>
  <c r="S15" i="19" s="1"/>
  <c r="L16" i="19"/>
  <c r="M16" i="19"/>
  <c r="N16" i="19"/>
  <c r="O16" i="19"/>
  <c r="P16" i="19"/>
  <c r="Q16" i="19"/>
  <c r="R16" i="19"/>
  <c r="S16" i="19"/>
  <c r="L17" i="19"/>
  <c r="M17" i="19"/>
  <c r="Q17" i="19" s="1"/>
  <c r="N17" i="19"/>
  <c r="R17" i="19" s="1"/>
  <c r="O17" i="19"/>
  <c r="S17" i="19" s="1"/>
  <c r="P17" i="19"/>
  <c r="L18" i="19"/>
  <c r="M18" i="19"/>
  <c r="N18" i="19"/>
  <c r="O18" i="19"/>
  <c r="P18" i="19"/>
  <c r="Q18" i="19"/>
  <c r="R18" i="19"/>
  <c r="S18" i="19"/>
  <c r="L19" i="19"/>
  <c r="M19" i="19"/>
  <c r="N19" i="19"/>
  <c r="R19" i="19" s="1"/>
  <c r="O19" i="19"/>
  <c r="S19" i="19" s="1"/>
  <c r="P19" i="19"/>
  <c r="Q19" i="19"/>
  <c r="L21" i="19"/>
  <c r="M21" i="19"/>
  <c r="N21" i="19"/>
  <c r="O21" i="19"/>
  <c r="P21" i="19"/>
  <c r="Q21" i="19"/>
  <c r="R21" i="19"/>
  <c r="S21" i="19"/>
  <c r="L22" i="19"/>
  <c r="P22" i="19" s="1"/>
  <c r="M22" i="19"/>
  <c r="N22" i="19"/>
  <c r="O22" i="19"/>
  <c r="S22" i="19" s="1"/>
  <c r="Q22" i="19"/>
  <c r="R22" i="19"/>
  <c r="L23" i="19"/>
  <c r="M23" i="19"/>
  <c r="N23" i="19"/>
  <c r="O23" i="19"/>
  <c r="P23" i="19"/>
  <c r="Q23" i="19"/>
  <c r="R23" i="19"/>
  <c r="S23" i="19"/>
  <c r="L24" i="19"/>
  <c r="P24" i="19" s="1"/>
  <c r="M24" i="19"/>
  <c r="Q24" i="19" s="1"/>
  <c r="N24" i="19"/>
  <c r="O24" i="19"/>
  <c r="S24" i="19" s="1"/>
  <c r="R24" i="19"/>
  <c r="L25" i="19"/>
  <c r="P25" i="19" s="1"/>
  <c r="M25" i="19"/>
  <c r="N25" i="19"/>
  <c r="O25" i="19"/>
  <c r="Q25" i="19"/>
  <c r="R25" i="19"/>
  <c r="S25" i="19"/>
  <c r="L26" i="19"/>
  <c r="P26" i="19" s="1"/>
  <c r="M26" i="19"/>
  <c r="Q26" i="19" s="1"/>
  <c r="N26" i="19"/>
  <c r="R26" i="19" s="1"/>
  <c r="O26" i="19"/>
  <c r="S26" i="19"/>
  <c r="L27" i="19"/>
  <c r="M27" i="19"/>
  <c r="Q27" i="19" s="1"/>
  <c r="N27" i="19"/>
  <c r="R27" i="19" s="1"/>
  <c r="O27" i="19"/>
  <c r="P27" i="19"/>
  <c r="S27" i="19"/>
  <c r="L28" i="19"/>
  <c r="P28" i="19" s="1"/>
  <c r="M28" i="19"/>
  <c r="Q28" i="19" s="1"/>
  <c r="N28" i="19"/>
  <c r="R28" i="19" s="1"/>
  <c r="O28" i="19"/>
  <c r="S28" i="19" s="1"/>
  <c r="L29" i="19"/>
  <c r="P29" i="19" s="1"/>
  <c r="M29" i="19"/>
  <c r="Q29" i="19" s="1"/>
  <c r="N29" i="19"/>
  <c r="R29" i="19" s="1"/>
  <c r="O29" i="19"/>
  <c r="S29" i="19" s="1"/>
  <c r="O13" i="19"/>
  <c r="S13" i="19" s="1"/>
  <c r="N13" i="19"/>
  <c r="R13" i="19" s="1"/>
  <c r="M13" i="19"/>
  <c r="Q13" i="19" s="1"/>
  <c r="L13" i="19"/>
  <c r="P13" i="19" s="1"/>
</calcChain>
</file>

<file path=xl/sharedStrings.xml><?xml version="1.0" encoding="utf-8"?>
<sst xmlns="http://schemas.openxmlformats.org/spreadsheetml/2006/main" count="1862" uniqueCount="456">
  <si>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</si>
  <si>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</si>
  <si>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</si>
  <si>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</si>
  <si>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</si>
  <si>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</si>
  <si>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</si>
  <si>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</si>
  <si>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</si>
  <si>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</si>
  <si>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</si>
  <si>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</si>
  <si>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</si>
  <si>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</si>
  <si>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</si>
  <si>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</si>
  <si>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</si>
  <si>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</si>
  <si>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</si>
  <si>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</si>
  <si>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</si>
  <si>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</si>
  <si>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</si>
  <si>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</si>
  <si>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</si>
  <si>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</si>
  <si>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</si>
  <si>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</si>
  <si>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</si>
  <si>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</si>
  <si>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</si>
  <si>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</si>
  <si>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</si>
  <si>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</si>
  <si>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</si>
  <si>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</si>
  <si>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</si>
  <si>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</si>
  <si>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</si>
  <si>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</si>
  <si>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</si>
  <si>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</si>
  <si>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</si>
  <si>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</si>
  <si>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</si>
  <si>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</si>
  <si>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</si>
  <si>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</si>
  <si>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</si>
  <si>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</si>
  <si>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</si>
  <si>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</si>
  <si>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</si>
  <si>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</si>
  <si>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</si>
  <si>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</si>
  <si>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</si>
  <si>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</si>
  <si>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</si>
  <si>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</si>
  <si>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</si>
  <si>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</si>
  <si>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</si>
  <si>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</si>
  <si>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</si>
  <si>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</si>
  <si>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</si>
  <si>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</si>
  <si>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</si>
  <si>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</si>
  <si>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</si>
  <si>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</si>
  <si>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</si>
  <si>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</si>
  <si>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</si>
  <si>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</si>
  <si>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</si>
  <si>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</si>
  <si>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</si>
  <si>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</si>
  <si>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</si>
  <si>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</si>
  <si>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</si>
  <si>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</si>
  <si>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</si>
  <si>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</si>
  <si>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</si>
  <si>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</si>
  <si>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</si>
  <si>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</si>
  <si>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</si>
  <si>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</si>
  <si>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</si>
  <si>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</si>
  <si>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</si>
  <si>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</si>
  <si>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</si>
  <si>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</si>
  <si>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</si>
  <si>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</si>
  <si>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</si>
  <si>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</si>
  <si>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</si>
  <si>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</si>
  <si>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</si>
  <si>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</si>
  <si>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</si>
  <si>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</si>
  <si>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</si>
  <si>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</si>
  <si>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</si>
  <si>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</si>
  <si>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</si>
  <si>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</si>
  <si>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</si>
  <si>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</si>
  <si>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</si>
  <si>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</si>
  <si>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</si>
  <si>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</si>
  <si>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</si>
  <si>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</si>
  <si>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</si>
  <si>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</si>
  <si>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</si>
  <si>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</si>
  <si>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</si>
  <si>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</si>
  <si>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</si>
  <si>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</si>
  <si>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</si>
  <si>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</si>
  <si>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</si>
  <si>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</si>
  <si>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</si>
  <si>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</si>
  <si>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</si>
  <si>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</si>
  <si>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</si>
  <si>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</si>
  <si>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</si>
  <si>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</si>
  <si>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</si>
  <si>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</si>
  <si>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</si>
  <si>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</si>
  <si>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</si>
  <si>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</si>
  <si>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</si>
  <si>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</si>
  <si>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</si>
  <si>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</si>
  <si>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</si>
  <si>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</si>
  <si>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</si>
  <si>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</si>
  <si>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</si>
  <si>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</si>
  <si>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</si>
  <si>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</si>
  <si>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</si>
  <si>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</si>
  <si>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</si>
  <si>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</si>
  <si>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</si>
  <si>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</si>
  <si>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</si>
  <si>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</si>
  <si>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</si>
  <si>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</si>
  <si>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</si>
  <si>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</si>
  <si>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</si>
  <si>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</si>
  <si>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</si>
  <si>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</si>
  <si>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</si>
  <si>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</si>
  <si>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</si>
  <si>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</si>
  <si>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 xml:space="preserve">  </t>
  </si>
  <si>
    <t>% Cambio   '18/'17</t>
  </si>
  <si>
    <t>% del total '18</t>
  </si>
  <si>
    <t xml:space="preserve"> '18 como % de '17</t>
  </si>
  <si>
    <t xml:space="preserve">Junio de 2018: Chile y Brasil. </t>
  </si>
  <si>
    <t>Fuente: The Economist. Edición impresa 21 de julio de 2018.</t>
  </si>
  <si>
    <t>Mayo de 2018: México, Japón, Argentina, China, Zona Euro, Gran Bretaña, Colombia, Canadá, Estados Unidos y Perú.</t>
  </si>
  <si>
    <t>Año corrido a mayo</t>
  </si>
  <si>
    <t>Mayo</t>
  </si>
  <si>
    <t>Porcentaje, año corrido mayo 2018</t>
  </si>
  <si>
    <t>Productos informáticos</t>
  </si>
  <si>
    <t>Vehículos automotores</t>
  </si>
  <si>
    <t>Refinación de petróleo</t>
  </si>
  <si>
    <t>Productos químicos</t>
  </si>
  <si>
    <t>Maquinaria y equipo n.c.p.</t>
  </si>
  <si>
    <t>Alimentos</t>
  </si>
  <si>
    <t>Productos metalúrgicos</t>
  </si>
  <si>
    <t>Aparatos eléctricos</t>
  </si>
  <si>
    <t>Otras manufacturas</t>
  </si>
  <si>
    <t>Equipos de transporte</t>
  </si>
  <si>
    <t>Silvicultura</t>
  </si>
  <si>
    <t>Caucho y plástico</t>
  </si>
  <si>
    <t>Productos de metal</t>
  </si>
  <si>
    <t>Textiles</t>
  </si>
  <si>
    <t>Prendas de vestir</t>
  </si>
  <si>
    <t>Papel</t>
  </si>
  <si>
    <t>Otros minerales no metálicos</t>
  </si>
  <si>
    <t>Cueros</t>
  </si>
  <si>
    <t>Edición</t>
  </si>
  <si>
    <t>Madera</t>
  </si>
  <si>
    <t>Muebles industrias</t>
  </si>
  <si>
    <t>Minas y canteras</t>
  </si>
  <si>
    <t>Actividades cinematográficas</t>
  </si>
  <si>
    <t>Impresión</t>
  </si>
  <si>
    <t>Minerales metalíferos</t>
  </si>
  <si>
    <t>Tratamiento de desechos</t>
  </si>
  <si>
    <t>Petróleo</t>
  </si>
  <si>
    <t>Bibliotecas y actividades culturales</t>
  </si>
  <si>
    <t>Otras actividades profesionales</t>
  </si>
  <si>
    <t>Correo</t>
  </si>
  <si>
    <t>Comercio</t>
  </si>
  <si>
    <t>Actividades de arquitectura e ingeniería</t>
  </si>
  <si>
    <t>China</t>
  </si>
  <si>
    <t>Mexico</t>
  </si>
  <si>
    <t>Alemania</t>
  </si>
  <si>
    <t>Brasil</t>
  </si>
  <si>
    <t>Japon</t>
  </si>
  <si>
    <t>Italia</t>
  </si>
  <si>
    <t>Reino Unido</t>
  </si>
  <si>
    <t>España</t>
  </si>
  <si>
    <t>Francia</t>
  </si>
  <si>
    <t>Viet Nam</t>
  </si>
  <si>
    <t>Suiza</t>
  </si>
  <si>
    <t>Corea Sur</t>
  </si>
  <si>
    <t>India</t>
  </si>
  <si>
    <t>Argentina</t>
  </si>
  <si>
    <t>Canada</t>
  </si>
  <si>
    <t>Colombia</t>
  </si>
  <si>
    <t>Chile</t>
  </si>
  <si>
    <t>Tailandia</t>
  </si>
  <si>
    <t>Taiwan</t>
  </si>
  <si>
    <t>Belgica</t>
  </si>
  <si>
    <t>Irlanda</t>
  </si>
  <si>
    <t>Dinamarca</t>
  </si>
  <si>
    <t>Malaysia</t>
  </si>
  <si>
    <t>Suecia</t>
  </si>
  <si>
    <t>Austria</t>
  </si>
  <si>
    <t>Turquia</t>
  </si>
  <si>
    <t>Indonesia</t>
  </si>
  <si>
    <t>Curazao</t>
  </si>
  <si>
    <t>Paises Bajos</t>
  </si>
  <si>
    <t>Bogotá</t>
  </si>
  <si>
    <t>Antioquia</t>
  </si>
  <si>
    <t>Cundinamarca</t>
  </si>
  <si>
    <t>Valle del Cauca</t>
  </si>
  <si>
    <t>Atlántico</t>
  </si>
  <si>
    <t>Bolívar</t>
  </si>
  <si>
    <t>Risaralda</t>
  </si>
  <si>
    <t>Guajira</t>
  </si>
  <si>
    <t>Santander</t>
  </si>
  <si>
    <t>Caldas</t>
  </si>
  <si>
    <t>Cauca</t>
  </si>
  <si>
    <t>Cesar</t>
  </si>
  <si>
    <t>Boyacá</t>
  </si>
  <si>
    <t>Magdalena</t>
  </si>
  <si>
    <t>Meta</t>
  </si>
  <si>
    <t>Casanare</t>
  </si>
  <si>
    <t>Norte de Santander</t>
  </si>
  <si>
    <t>Sin definir</t>
  </si>
  <si>
    <t>Córdoba</t>
  </si>
  <si>
    <t>Tolima</t>
  </si>
  <si>
    <t>Huila</t>
  </si>
  <si>
    <t>Nariño</t>
  </si>
  <si>
    <t>Quindío</t>
  </si>
  <si>
    <t>Putumayo</t>
  </si>
  <si>
    <t>Sucre</t>
  </si>
  <si>
    <t>Aráuca</t>
  </si>
  <si>
    <t>Amazonas</t>
  </si>
  <si>
    <t>Caquetá</t>
  </si>
  <si>
    <t>Chocó</t>
  </si>
  <si>
    <t>San Andrés</t>
  </si>
  <si>
    <t>Vichada</t>
  </si>
  <si>
    <t>Guaviare</t>
  </si>
  <si>
    <t>Teléfonos móviles</t>
  </si>
  <si>
    <t>Aceites livianos</t>
  </si>
  <si>
    <t>Medicamentos uso humano</t>
  </si>
  <si>
    <t>Gasolinas sin tetraetilo</t>
  </si>
  <si>
    <t>Vehículos   1.500 cm3 a 3.000 cm3</t>
  </si>
  <si>
    <t>TV tecnología LED</t>
  </si>
  <si>
    <t>Portátiles</t>
  </si>
  <si>
    <t>Aviones &gt; 15 mil Kg</t>
  </si>
  <si>
    <t>Vehículos   1.000 cm3 a 1.500 cm3</t>
  </si>
  <si>
    <t>Aparatos de telecomunicación</t>
  </si>
  <si>
    <t>Vehículos diesel &lt; 4,537 ton</t>
  </si>
  <si>
    <t>Maíz duro amarillo</t>
  </si>
  <si>
    <t>Demás medicamentos VIH</t>
  </si>
  <si>
    <t>Camperos 1.500 cm3 a 3.000 cm3</t>
  </si>
  <si>
    <t>Medicamentos VIH</t>
  </si>
  <si>
    <t>Tortas de soya</t>
  </si>
  <si>
    <t>Barras de hierro o de acero sin alear</t>
  </si>
  <si>
    <t>Agricultura</t>
  </si>
  <si>
    <t>Pesca</t>
  </si>
  <si>
    <t>Actividades creativas y de entretenimiento</t>
  </si>
  <si>
    <t>Carbón</t>
  </si>
  <si>
    <t>Vehículos 1.500 y 3.000 cm3</t>
  </si>
  <si>
    <t>Preparaciones para bebidas</t>
  </si>
  <si>
    <t>Vehículos 1.000 y 1.500 cm3</t>
  </si>
  <si>
    <t>Llantas para buses</t>
  </si>
  <si>
    <t>Estampas, grabados y fotografías</t>
  </si>
  <si>
    <t>Productos de hierro sin alear</t>
  </si>
  <si>
    <t>Papeles y cartones</t>
  </si>
  <si>
    <t>Productos intermedios de hierro o de acero</t>
  </si>
  <si>
    <t>Maneb, zineb, mancozeb.</t>
  </si>
  <si>
    <t>Máquinas de afeitar</t>
  </si>
  <si>
    <t>Alambre de cobre</t>
  </si>
  <si>
    <t>Productos enrollados</t>
  </si>
  <si>
    <t>Los demás alambrones de acero</t>
  </si>
  <si>
    <t xml:space="preserve">Las demás bobinas de reactancia </t>
  </si>
  <si>
    <t>Barras de hierro o de acero sin aleaR</t>
  </si>
  <si>
    <t>Los demás alimentos para perros o gatos</t>
  </si>
  <si>
    <t>Transformadores de dieléctrico líquido</t>
  </si>
  <si>
    <t>Llantas para automóviles</t>
  </si>
  <si>
    <t>tereftalato de etileno</t>
  </si>
  <si>
    <t>Chasís de vehículos</t>
  </si>
  <si>
    <t>Polietileno densidad &lt; 0.94</t>
  </si>
  <si>
    <t>Vehículos &gt; 20 ton</t>
  </si>
  <si>
    <t>Medicamentos para uso veterinario</t>
  </si>
  <si>
    <t>Vehículos 9,3 y 20 ton</t>
  </si>
  <si>
    <t>Aviones &gt; 15 mil kg</t>
  </si>
  <si>
    <t>Demás vacunas</t>
  </si>
  <si>
    <t>aparatos para envasar líquidos</t>
  </si>
  <si>
    <t>Demás medicamentos para VIH</t>
  </si>
  <si>
    <t>Insulina</t>
  </si>
  <si>
    <t>Reactivos de diagnóstico</t>
  </si>
  <si>
    <t>Medicamentos sin antibióticos</t>
  </si>
  <si>
    <t>Medicamentos para VIH</t>
  </si>
  <si>
    <t>Filtros aparatos médicos</t>
  </si>
  <si>
    <t>Aparatos de medicina</t>
  </si>
  <si>
    <t>Plasma humano</t>
  </si>
  <si>
    <t>Prótesis articulares</t>
  </si>
  <si>
    <t>Demás Vehículos 1.000 y 1.500 cm3</t>
  </si>
  <si>
    <t>Aceleradores de reacción</t>
  </si>
  <si>
    <t>Los demás antisueros</t>
  </si>
  <si>
    <t>Camperos 1500 y 3000 cm3</t>
  </si>
  <si>
    <t>aparatos para filtrar o depurar agua</t>
  </si>
  <si>
    <t>Camperos 1500 y 2500 cm3</t>
  </si>
  <si>
    <t>Reactivos de laboratorio o de diagnostico</t>
  </si>
  <si>
    <t>Carretillas con motor eléctrico</t>
  </si>
  <si>
    <t>Barras de hierro o acero sin alear</t>
  </si>
  <si>
    <t>Cerveza de malta</t>
  </si>
  <si>
    <t>Alambrón de hierro o de acero</t>
  </si>
  <si>
    <t>Champues para el cabello</t>
  </si>
  <si>
    <t>Unidades de proceso</t>
  </si>
  <si>
    <t>Máq. procesamiento datos</t>
  </si>
  <si>
    <t>Demás alabrón de hierro o de acero</t>
  </si>
  <si>
    <t>Aparatos telecomunicación</t>
  </si>
  <si>
    <t>Camperos 1000 y 1500 cm3</t>
  </si>
  <si>
    <t>Vehículos carga &lt; 4,537 ton</t>
  </si>
  <si>
    <t>Lavadoras</t>
  </si>
  <si>
    <t xml:space="preserve">Sustancias odoriferas para industria </t>
  </si>
  <si>
    <t>Sustancias odoriferas para bebidas</t>
  </si>
  <si>
    <t>Refrigeradores</t>
  </si>
  <si>
    <t>Formulas lácteas para niños &lt; 1 año</t>
  </si>
  <si>
    <t>Refrigeradores y congeladores</t>
  </si>
  <si>
    <t>Máquinas procesamiento datos</t>
  </si>
  <si>
    <t xml:space="preserve">Paneles de cristal líquido LCD </t>
  </si>
  <si>
    <t>Sacos de viaje</t>
  </si>
  <si>
    <t>Ascensores, montacargas</t>
  </si>
  <si>
    <t>Vagones para el transporte de mercancías</t>
  </si>
  <si>
    <t>Calzados</t>
  </si>
  <si>
    <t>Decodificadores de señales por cable</t>
  </si>
  <si>
    <t xml:space="preserve">Aparatos de grabación o de reproducción </t>
  </si>
  <si>
    <t>Placas y baldosas, de cerámica</t>
  </si>
  <si>
    <t>Manufacturas de plástico</t>
  </si>
  <si>
    <t>Partes de Teléfonos</t>
  </si>
  <si>
    <t>Antibióticos</t>
  </si>
  <si>
    <t>Hilados texturados de poliéster</t>
  </si>
  <si>
    <t xml:space="preserve">Apartos para acondicionamiento de aire </t>
  </si>
  <si>
    <t>Unidades de memoria</t>
  </si>
  <si>
    <t>Lámparas LED</t>
  </si>
  <si>
    <t>Decodificadores de señales satelitales</t>
  </si>
  <si>
    <t>aparatos receptores de radiodifusión</t>
  </si>
  <si>
    <t>Gasóleo</t>
  </si>
  <si>
    <t>Demás vacunas para humanos</t>
  </si>
  <si>
    <t>Partes de aviones</t>
  </si>
  <si>
    <t>Aceites base para lubricantes</t>
  </si>
  <si>
    <t>Polietileno</t>
  </si>
  <si>
    <t>Camperos &gt; 3 mil cm3</t>
  </si>
  <si>
    <t>Alcohol etílico</t>
  </si>
  <si>
    <t>Aceite de soja</t>
  </si>
  <si>
    <t>Las demás habas</t>
  </si>
  <si>
    <t>Carbonato de disodio.</t>
  </si>
  <si>
    <t>Juegos activados con monedas o billetes</t>
  </si>
  <si>
    <t>Copolímeros de etileno&lt; 0.94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</si>
  <si>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</si>
  <si>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</si>
  <si>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</si>
  <si>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</si>
  <si>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</si>
  <si>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</si>
  <si>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</si>
  <si>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</si>
  <si>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</si>
  <si>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</si>
  <si>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</si>
  <si>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</si>
  <si>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</si>
  <si>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</si>
  <si>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</si>
  <si>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</si>
  <si>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</si>
  <si>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</si>
  <si>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</si>
  <si>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</si>
  <si>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</si>
  <si>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</si>
  <si>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</si>
  <si>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>Venezuela</t>
  </si>
  <si>
    <t xml:space="preserve">   República Checa</t>
  </si>
  <si>
    <t xml:space="preserve">   Suecia</t>
  </si>
  <si>
    <t xml:space="preserve">   Cuba</t>
  </si>
  <si>
    <t xml:space="preserve">  Portugal</t>
  </si>
  <si>
    <t xml:space="preserve">  Reino Unido</t>
  </si>
  <si>
    <t xml:space="preserve">  Resto</t>
  </si>
  <si>
    <t xml:space="preserve">   Finlandia</t>
  </si>
  <si>
    <t xml:space="preserve"> Canadá</t>
  </si>
  <si>
    <t xml:space="preserve"> Estados Unidos</t>
  </si>
  <si>
    <t>República Checa</t>
  </si>
  <si>
    <t>México</t>
  </si>
  <si>
    <t>Ecuador</t>
  </si>
  <si>
    <t>Bélgica</t>
  </si>
  <si>
    <t>Vietnam</t>
  </si>
  <si>
    <t>Israel</t>
  </si>
  <si>
    <t>Puerto Rico</t>
  </si>
  <si>
    <t>Finlandia</t>
  </si>
  <si>
    <t>Bolivia</t>
  </si>
  <si>
    <t>Hungría</t>
  </si>
  <si>
    <t>Portugal</t>
  </si>
  <si>
    <t>Guatemala</t>
  </si>
  <si>
    <t>Camboya</t>
  </si>
  <si>
    <t>Grecia</t>
  </si>
  <si>
    <t>Eslovenia</t>
  </si>
  <si>
    <t>Noruega</t>
  </si>
  <si>
    <t>Zona Franca de Occidente (Mosquera)</t>
  </si>
  <si>
    <t>Taiwán</t>
  </si>
  <si>
    <t>Países Bajos</t>
  </si>
  <si>
    <t>Perú</t>
  </si>
  <si>
    <t>Turquía</t>
  </si>
  <si>
    <t xml:space="preserve">   Productos informáticos</t>
  </si>
  <si>
    <t xml:space="preserve">   Productos químicos</t>
  </si>
  <si>
    <t xml:space="preserve">   Vehículos automotores</t>
  </si>
  <si>
    <t xml:space="preserve">   Productos farmacéuticos</t>
  </si>
  <si>
    <t xml:space="preserve">   Refinación de petróleo</t>
  </si>
  <si>
    <t>Año corrido a mayo 2017</t>
  </si>
  <si>
    <t>Año corrido a mayo 2018</t>
  </si>
  <si>
    <t>Fecha de publicación: 30 de julio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</si>
</sst>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_(* #,##0.000_);_(* \(#,##0.000\);_(* &quot;-&quot;??_);_(@_)"/>
    <numFmt numFmtId="171" formatCode="0.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4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5" fontId="14" fillId="4" borderId="11" xfId="11" applyNumberFormat="1" applyFont="1" applyFill="1" applyBorder="1"/>
    <xf numFmtId="3" fontId="15" fillId="5" borderId="11" xfId="11" applyNumberFormat="1" applyFont="1" applyFill="1" applyBorder="1"/>
    <xf numFmtId="165" fontId="14" fillId="4" borderId="0" xfId="10" applyNumberFormat="1" applyFont="1" applyFill="1"/>
    <xf numFmtId="165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5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5" fontId="20" fillId="2" borderId="12" xfId="11" applyNumberFormat="1" applyFont="1" applyFill="1" applyBorder="1"/>
    <xf numFmtId="165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5" fontId="14" fillId="4" borderId="4" xfId="11" applyNumberFormat="1" applyFont="1" applyFill="1" applyBorder="1"/>
    <xf numFmtId="3" fontId="14" fillId="4" borderId="9" xfId="11" applyNumberFormat="1" applyFont="1" applyFill="1" applyBorder="1"/>
    <xf numFmtId="165" fontId="14" fillId="4" borderId="9" xfId="11" applyNumberFormat="1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5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5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5" fontId="14" fillId="4" borderId="7" xfId="11" applyNumberFormat="1" applyFont="1" applyFill="1" applyBorder="1"/>
    <xf numFmtId="165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165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5" fontId="15" fillId="5" borderId="13" xfId="11" applyNumberFormat="1" applyFont="1" applyFill="1" applyBorder="1"/>
    <xf numFmtId="165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70" fontId="14" fillId="4" borderId="0" xfId="15" applyNumberFormat="1" applyFont="1" applyFill="1" applyBorder="1" applyAlignment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4" fillId="4" borderId="15" xfId="10" applyFont="1" applyFill="1" applyBorder="1"/>
    <xf numFmtId="0" fontId="25" fillId="4" borderId="15" xfId="10" applyFont="1" applyFill="1" applyBorder="1" applyAlignment="1">
      <alignment horizontal="left"/>
    </xf>
    <xf numFmtId="3" fontId="14" fillId="4" borderId="15" xfId="11" applyNumberFormat="1" applyFont="1" applyFill="1" applyBorder="1"/>
    <xf numFmtId="3" fontId="13" fillId="4" borderId="15" xfId="11" applyNumberFormat="1" applyFont="1" applyFill="1" applyBorder="1"/>
    <xf numFmtId="165" fontId="14" fillId="4" borderId="15" xfId="11" applyNumberFormat="1" applyFont="1" applyFill="1" applyBorder="1"/>
    <xf numFmtId="0" fontId="14" fillId="4" borderId="16" xfId="10" applyFont="1" applyFill="1" applyBorder="1"/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69" fontId="15" fillId="2" borderId="0" xfId="10" applyNumberFormat="1" applyFont="1" applyFill="1"/>
    <xf numFmtId="171" fontId="15" fillId="4" borderId="0" xfId="10" applyNumberFormat="1" applyFont="1" applyFill="1"/>
    <xf numFmtId="165" fontId="15" fillId="4" borderId="0" xfId="1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541.49089973000173</c:v>
                </c:pt>
                <c:pt idx="1">
                  <c:v>9067.0744151299859</c:v>
                </c:pt>
                <c:pt idx="2">
                  <c:v>52.409469130000055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importaciones'!$E$79:$E$127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importaciones'!$F$79:$F$127</c:f>
              <c:numCache>
                <c:formatCode>_(* #,##0_);_(* \(#,##0\);_(* "-"??_);_(@_)</c:formatCode>
                <c:ptCount val="49"/>
                <c:pt idx="0">
                  <c:v>2559.21954525</c:v>
                </c:pt>
                <c:pt idx="1">
                  <c:v>2594.2959175000001</c:v>
                </c:pt>
                <c:pt idx="2">
                  <c:v>2642.5374674166669</c:v>
                </c:pt>
                <c:pt idx="3">
                  <c:v>2637.4308872500001</c:v>
                </c:pt>
                <c:pt idx="4">
                  <c:v>2657.9835196666668</c:v>
                </c:pt>
                <c:pt idx="5">
                  <c:v>2679.9399695000002</c:v>
                </c:pt>
                <c:pt idx="6">
                  <c:v>2705.3276695</c:v>
                </c:pt>
                <c:pt idx="7">
                  <c:v>2745.7072101666672</c:v>
                </c:pt>
                <c:pt idx="8">
                  <c:v>2739.3351151666666</c:v>
                </c:pt>
                <c:pt idx="9">
                  <c:v>2716.3158180833334</c:v>
                </c:pt>
                <c:pt idx="10">
                  <c:v>2704.7281036666668</c:v>
                </c:pt>
                <c:pt idx="11">
                  <c:v>2664.6141418333336</c:v>
                </c:pt>
                <c:pt idx="12">
                  <c:v>2613.9866773333333</c:v>
                </c:pt>
                <c:pt idx="13">
                  <c:v>2580.64729575</c:v>
                </c:pt>
                <c:pt idx="14">
                  <c:v>2532.9248067499998</c:v>
                </c:pt>
                <c:pt idx="15">
                  <c:v>2522.3391988333333</c:v>
                </c:pt>
                <c:pt idx="16">
                  <c:v>2454.7259744166663</c:v>
                </c:pt>
                <c:pt idx="17">
                  <c:v>2397.4079650833332</c:v>
                </c:pt>
                <c:pt idx="18">
                  <c:v>2340.8434313333332</c:v>
                </c:pt>
                <c:pt idx="19">
                  <c:v>2278.5573452499998</c:v>
                </c:pt>
                <c:pt idx="20">
                  <c:v>2217.8462688333334</c:v>
                </c:pt>
                <c:pt idx="21">
                  <c:v>2159.962691416667</c:v>
                </c:pt>
                <c:pt idx="22">
                  <c:v>2106.3074036666671</c:v>
                </c:pt>
                <c:pt idx="23">
                  <c:v>2060.6837809166668</c:v>
                </c:pt>
                <c:pt idx="24">
                  <c:v>2030.3021243333335</c:v>
                </c:pt>
                <c:pt idx="25">
                  <c:v>2011.2532675833334</c:v>
                </c:pt>
                <c:pt idx="26">
                  <c:v>1932.158091</c:v>
                </c:pt>
                <c:pt idx="27">
                  <c:v>1919.2065589999995</c:v>
                </c:pt>
                <c:pt idx="28">
                  <c:v>1885.2964368333332</c:v>
                </c:pt>
                <c:pt idx="29">
                  <c:v>1844.6530949166665</c:v>
                </c:pt>
                <c:pt idx="30">
                  <c:v>1833.9411681666668</c:v>
                </c:pt>
                <c:pt idx="31">
                  <c:v>1831.1781966666667</c:v>
                </c:pt>
                <c:pt idx="32">
                  <c:v>1828.3595210833334</c:v>
                </c:pt>
                <c:pt idx="33">
                  <c:v>1838.9980492499999</c:v>
                </c:pt>
                <c:pt idx="34">
                  <c:v>1856.8497873333336</c:v>
                </c:pt>
                <c:pt idx="35">
                  <c:v>1864.0627250000005</c:v>
                </c:pt>
                <c:pt idx="36">
                  <c:v>1866.8816404166671</c:v>
                </c:pt>
                <c:pt idx="37">
                  <c:v>1859.1597538333335</c:v>
                </c:pt>
                <c:pt idx="38">
                  <c:v>1883.0448562500003</c:v>
                </c:pt>
                <c:pt idx="39">
                  <c:v>1871.4061125833332</c:v>
                </c:pt>
                <c:pt idx="40">
                  <c:v>1871.8330107499996</c:v>
                </c:pt>
                <c:pt idx="41">
                  <c:v>1883.7940153333332</c:v>
                </c:pt>
                <c:pt idx="42">
                  <c:v>1871.8913513333334</c:v>
                </c:pt>
                <c:pt idx="43">
                  <c:v>1847.1675680833332</c:v>
                </c:pt>
                <c:pt idx="44">
                  <c:v>1862.8934309166668</c:v>
                </c:pt>
                <c:pt idx="45">
                  <c:v>1856.9843165833333</c:v>
                </c:pt>
                <c:pt idx="46">
                  <c:v>1848.549992</c:v>
                </c:pt>
                <c:pt idx="47">
                  <c:v>1865.3550199166668</c:v>
                </c:pt>
                <c:pt idx="48">
                  <c:v>1900.2004936666669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293376"/>
        <c:axId val="195165504"/>
      </c:lineChart>
      <c:dateAx>
        <c:axId val="16029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51655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95165504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0293376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primarios'!$E$79:$E$127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impo primarios'!$F$79:$F$127</c:f>
              <c:numCache>
                <c:formatCode>_(* #,##0_);_(* \(#,##0\);_(* "-"??_);_(@_)</c:formatCode>
                <c:ptCount val="49"/>
                <c:pt idx="0">
                  <c:v>86.65888977249999</c:v>
                </c:pt>
                <c:pt idx="1">
                  <c:v>88.880142446666653</c:v>
                </c:pt>
                <c:pt idx="2">
                  <c:v>86.992473461666634</c:v>
                </c:pt>
                <c:pt idx="3">
                  <c:v>85.183872771666643</c:v>
                </c:pt>
                <c:pt idx="4">
                  <c:v>88.324072720000004</c:v>
                </c:pt>
                <c:pt idx="5">
                  <c:v>89.092072433333328</c:v>
                </c:pt>
                <c:pt idx="6">
                  <c:v>88.983699696666648</c:v>
                </c:pt>
                <c:pt idx="7">
                  <c:v>89.801321416666653</c:v>
                </c:pt>
                <c:pt idx="8">
                  <c:v>92.267793083333331</c:v>
                </c:pt>
                <c:pt idx="9">
                  <c:v>92.205882750000001</c:v>
                </c:pt>
                <c:pt idx="10">
                  <c:v>95.229330500000003</c:v>
                </c:pt>
                <c:pt idx="11">
                  <c:v>94.979996333333318</c:v>
                </c:pt>
                <c:pt idx="12">
                  <c:v>95.193932583333336</c:v>
                </c:pt>
                <c:pt idx="13">
                  <c:v>92.719656333333333</c:v>
                </c:pt>
                <c:pt idx="14">
                  <c:v>93.252226500000006</c:v>
                </c:pt>
                <c:pt idx="15">
                  <c:v>93.933949583333344</c:v>
                </c:pt>
                <c:pt idx="16">
                  <c:v>90.901833083333329</c:v>
                </c:pt>
                <c:pt idx="17">
                  <c:v>90.121564333333325</c:v>
                </c:pt>
                <c:pt idx="18">
                  <c:v>91.267690666666667</c:v>
                </c:pt>
                <c:pt idx="19">
                  <c:v>90.387766666666678</c:v>
                </c:pt>
                <c:pt idx="20">
                  <c:v>87.741965916666643</c:v>
                </c:pt>
                <c:pt idx="21">
                  <c:v>88.678185166666665</c:v>
                </c:pt>
                <c:pt idx="22">
                  <c:v>87.238725916666667</c:v>
                </c:pt>
                <c:pt idx="23">
                  <c:v>88.777041416666677</c:v>
                </c:pt>
                <c:pt idx="24">
                  <c:v>88.958533333333335</c:v>
                </c:pt>
                <c:pt idx="25">
                  <c:v>88.46619800000002</c:v>
                </c:pt>
                <c:pt idx="26">
                  <c:v>87.591241000000011</c:v>
                </c:pt>
                <c:pt idx="27">
                  <c:v>88.709238499999984</c:v>
                </c:pt>
                <c:pt idx="28">
                  <c:v>89.107533250000003</c:v>
                </c:pt>
                <c:pt idx="29">
                  <c:v>89.098706749999977</c:v>
                </c:pt>
                <c:pt idx="30">
                  <c:v>89.560100083333325</c:v>
                </c:pt>
                <c:pt idx="31">
                  <c:v>89.99256050000001</c:v>
                </c:pt>
                <c:pt idx="32">
                  <c:v>91.60209266666665</c:v>
                </c:pt>
                <c:pt idx="33">
                  <c:v>91.949040666666647</c:v>
                </c:pt>
                <c:pt idx="34">
                  <c:v>94.933648583333351</c:v>
                </c:pt>
                <c:pt idx="35">
                  <c:v>94.003253583333333</c:v>
                </c:pt>
                <c:pt idx="36">
                  <c:v>92.672761333333327</c:v>
                </c:pt>
                <c:pt idx="37">
                  <c:v>92.692911750000007</c:v>
                </c:pt>
                <c:pt idx="38">
                  <c:v>92.44903433333333</c:v>
                </c:pt>
                <c:pt idx="39">
                  <c:v>92.075982416666662</c:v>
                </c:pt>
                <c:pt idx="40">
                  <c:v>92.735123666666652</c:v>
                </c:pt>
                <c:pt idx="41">
                  <c:v>92.954069083333323</c:v>
                </c:pt>
                <c:pt idx="42">
                  <c:v>93.855337000000006</c:v>
                </c:pt>
                <c:pt idx="43">
                  <c:v>95.770174166666663</c:v>
                </c:pt>
                <c:pt idx="44">
                  <c:v>96.314412000000004</c:v>
                </c:pt>
                <c:pt idx="45">
                  <c:v>95.575076166666676</c:v>
                </c:pt>
                <c:pt idx="46">
                  <c:v>93.988671916666689</c:v>
                </c:pt>
                <c:pt idx="47">
                  <c:v>95.081463083333333</c:v>
                </c:pt>
                <c:pt idx="48">
                  <c:v>96.770705749999991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482304"/>
        <c:axId val="160814720"/>
      </c:lineChart>
      <c:dateAx>
        <c:axId val="160482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08147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0814720"/>
        <c:scaling>
          <c:orientation val="minMax"/>
          <c:max val="1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048230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manufacturas'!$E$79:$E$127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impo manufacturas'!$F$79:$F$127</c:f>
              <c:numCache>
                <c:formatCode>_(* #,##0_);_(* \(#,##0\);_(* "-"??_);_(@_)</c:formatCode>
                <c:ptCount val="49"/>
                <c:pt idx="0">
                  <c:v>2462.9806864466696</c:v>
                </c:pt>
                <c:pt idx="1">
                  <c:v>2495.802036698336</c:v>
                </c:pt>
                <c:pt idx="2">
                  <c:v>2545.7693932716716</c:v>
                </c:pt>
                <c:pt idx="3">
                  <c:v>2542.4117903616693</c:v>
                </c:pt>
                <c:pt idx="4">
                  <c:v>2559.7048151016656</c:v>
                </c:pt>
                <c:pt idx="5">
                  <c:v>2580.8912734683336</c:v>
                </c:pt>
                <c:pt idx="6">
                  <c:v>2606.276914380835</c:v>
                </c:pt>
                <c:pt idx="7">
                  <c:v>2645.5108290000003</c:v>
                </c:pt>
                <c:pt idx="8">
                  <c:v>2636.9070934166671</c:v>
                </c:pt>
                <c:pt idx="9">
                  <c:v>2613.82365875</c:v>
                </c:pt>
                <c:pt idx="10">
                  <c:v>2599.4346379166668</c:v>
                </c:pt>
                <c:pt idx="11">
                  <c:v>2559.654063583333</c:v>
                </c:pt>
                <c:pt idx="12">
                  <c:v>2508.8460806666667</c:v>
                </c:pt>
                <c:pt idx="13">
                  <c:v>2477.730294583333</c:v>
                </c:pt>
                <c:pt idx="14">
                  <c:v>2429.5097202500001</c:v>
                </c:pt>
                <c:pt idx="15">
                  <c:v>2418.1043475833335</c:v>
                </c:pt>
                <c:pt idx="16">
                  <c:v>2353.4410465833339</c:v>
                </c:pt>
                <c:pt idx="17">
                  <c:v>2297.0279595000002</c:v>
                </c:pt>
                <c:pt idx="18">
                  <c:v>2239.3978474166665</c:v>
                </c:pt>
                <c:pt idx="19">
                  <c:v>2178.1794180000002</c:v>
                </c:pt>
                <c:pt idx="20">
                  <c:v>2119.9301858333333</c:v>
                </c:pt>
                <c:pt idx="21">
                  <c:v>2061.1233454999997</c:v>
                </c:pt>
                <c:pt idx="22">
                  <c:v>2008.9622495000001</c:v>
                </c:pt>
                <c:pt idx="23">
                  <c:v>1962.0649631666665</c:v>
                </c:pt>
                <c:pt idx="24">
                  <c:v>1931.1391689999998</c:v>
                </c:pt>
                <c:pt idx="25">
                  <c:v>1912.3745301666665</c:v>
                </c:pt>
                <c:pt idx="26">
                  <c:v>1833.8156318333333</c:v>
                </c:pt>
                <c:pt idx="27">
                  <c:v>1818.9975948333333</c:v>
                </c:pt>
                <c:pt idx="28">
                  <c:v>1784.1667698333333</c:v>
                </c:pt>
                <c:pt idx="29">
                  <c:v>1742.6511489166667</c:v>
                </c:pt>
                <c:pt idx="30">
                  <c:v>1731.1121519999999</c:v>
                </c:pt>
                <c:pt idx="31">
                  <c:v>1727.7152449166667</c:v>
                </c:pt>
                <c:pt idx="32">
                  <c:v>1717.1257360833333</c:v>
                </c:pt>
                <c:pt idx="33">
                  <c:v>1727.7347851666666</c:v>
                </c:pt>
                <c:pt idx="34">
                  <c:v>1742.7191429166667</c:v>
                </c:pt>
                <c:pt idx="35">
                  <c:v>1751.1152205000001</c:v>
                </c:pt>
                <c:pt idx="36">
                  <c:v>1756.0575100833339</c:v>
                </c:pt>
                <c:pt idx="37">
                  <c:v>1748.8237380833336</c:v>
                </c:pt>
                <c:pt idx="38">
                  <c:v>1773.3004295000001</c:v>
                </c:pt>
                <c:pt idx="39">
                  <c:v>1762.6298775833336</c:v>
                </c:pt>
                <c:pt idx="40">
                  <c:v>1762.9658722499998</c:v>
                </c:pt>
                <c:pt idx="41">
                  <c:v>1775.3251349999998</c:v>
                </c:pt>
                <c:pt idx="42">
                  <c:v>1762.7303686666667</c:v>
                </c:pt>
                <c:pt idx="43">
                  <c:v>1736.1479640833334</c:v>
                </c:pt>
                <c:pt idx="44">
                  <c:v>1757.4093976666666</c:v>
                </c:pt>
                <c:pt idx="45">
                  <c:v>1751.8385825833332</c:v>
                </c:pt>
                <c:pt idx="46">
                  <c:v>1742.8346850000005</c:v>
                </c:pt>
                <c:pt idx="47">
                  <c:v>1757.6798386666667</c:v>
                </c:pt>
                <c:pt idx="48">
                  <c:v>1790.4097449999999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4895232"/>
        <c:axId val="196759488"/>
      </c:lineChart>
      <c:dateAx>
        <c:axId val="164895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67594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96759488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4895232"/>
        <c:crosses val="autoZero"/>
        <c:crossBetween val="midCat"/>
        <c:majorUnit val="4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naturales'!$E$79:$E$127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impo rec naturales'!$F$79:$F$127</c:f>
              <c:numCache>
                <c:formatCode>_(* #,##0_);_(* \(#,##0\);_(* "-"??_);_(@_)</c:formatCode>
                <c:ptCount val="49"/>
                <c:pt idx="0">
                  <c:v>612.78917314000023</c:v>
                </c:pt>
                <c:pt idx="1">
                  <c:v>635.24870425916686</c:v>
                </c:pt>
                <c:pt idx="2">
                  <c:v>638.65343065833372</c:v>
                </c:pt>
                <c:pt idx="3">
                  <c:v>632.39805165916698</c:v>
                </c:pt>
                <c:pt idx="4">
                  <c:v>627.17092460083359</c:v>
                </c:pt>
                <c:pt idx="5">
                  <c:v>633.45377099916686</c:v>
                </c:pt>
                <c:pt idx="6">
                  <c:v>631.16838188416671</c:v>
                </c:pt>
                <c:pt idx="7">
                  <c:v>644.51496416666669</c:v>
                </c:pt>
                <c:pt idx="8">
                  <c:v>628.77581808333332</c:v>
                </c:pt>
                <c:pt idx="9">
                  <c:v>588.60552733333327</c:v>
                </c:pt>
                <c:pt idx="10">
                  <c:v>577.55660166666655</c:v>
                </c:pt>
                <c:pt idx="11">
                  <c:v>571.27570024999989</c:v>
                </c:pt>
                <c:pt idx="12">
                  <c:v>549.27035650000005</c:v>
                </c:pt>
                <c:pt idx="13">
                  <c:v>530.9056834999999</c:v>
                </c:pt>
                <c:pt idx="14">
                  <c:v>522.27388124999993</c:v>
                </c:pt>
                <c:pt idx="15">
                  <c:v>531.47911008333335</c:v>
                </c:pt>
                <c:pt idx="16">
                  <c:v>517.06340325000008</c:v>
                </c:pt>
                <c:pt idx="17">
                  <c:v>495.48651950000004</c:v>
                </c:pt>
                <c:pt idx="18">
                  <c:v>485.75348950000006</c:v>
                </c:pt>
                <c:pt idx="19">
                  <c:v>485.87926333333331</c:v>
                </c:pt>
                <c:pt idx="20">
                  <c:v>474.75603583333327</c:v>
                </c:pt>
                <c:pt idx="21">
                  <c:v>482.93019908333343</c:v>
                </c:pt>
                <c:pt idx="22">
                  <c:v>475.63304766666676</c:v>
                </c:pt>
                <c:pt idx="23">
                  <c:v>459.43483775000004</c:v>
                </c:pt>
                <c:pt idx="24">
                  <c:v>455.82452458333336</c:v>
                </c:pt>
                <c:pt idx="25">
                  <c:v>455.65547366666664</c:v>
                </c:pt>
                <c:pt idx="26">
                  <c:v>436.35534941666674</c:v>
                </c:pt>
                <c:pt idx="27">
                  <c:v>439.77988241666668</c:v>
                </c:pt>
                <c:pt idx="28">
                  <c:v>426.79189866666667</c:v>
                </c:pt>
                <c:pt idx="29">
                  <c:v>424.55023891666673</c:v>
                </c:pt>
                <c:pt idx="30">
                  <c:v>425.77366849999999</c:v>
                </c:pt>
                <c:pt idx="31">
                  <c:v>425.77320616666663</c:v>
                </c:pt>
                <c:pt idx="32">
                  <c:v>423.20568708333332</c:v>
                </c:pt>
                <c:pt idx="33">
                  <c:v>431.56331375000008</c:v>
                </c:pt>
                <c:pt idx="34">
                  <c:v>428.44259816666676</c:v>
                </c:pt>
                <c:pt idx="35">
                  <c:v>439.35959208333333</c:v>
                </c:pt>
                <c:pt idx="36">
                  <c:v>437.68646591666669</c:v>
                </c:pt>
                <c:pt idx="37">
                  <c:v>427.01511775000012</c:v>
                </c:pt>
                <c:pt idx="38">
                  <c:v>434.65816466666678</c:v>
                </c:pt>
                <c:pt idx="39">
                  <c:v>424.6052400833334</c:v>
                </c:pt>
                <c:pt idx="40">
                  <c:v>420.50143450000002</c:v>
                </c:pt>
                <c:pt idx="41">
                  <c:v>422.2903629999999</c:v>
                </c:pt>
                <c:pt idx="42">
                  <c:v>413.46448466666658</c:v>
                </c:pt>
                <c:pt idx="43">
                  <c:v>399.59309891666658</c:v>
                </c:pt>
                <c:pt idx="44">
                  <c:v>403.81885258333324</c:v>
                </c:pt>
                <c:pt idx="45">
                  <c:v>391.14764641666665</c:v>
                </c:pt>
                <c:pt idx="46">
                  <c:v>391.98246316666672</c:v>
                </c:pt>
                <c:pt idx="47">
                  <c:v>381.85795866666672</c:v>
                </c:pt>
                <c:pt idx="48">
                  <c:v>385.25319366666668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4985856"/>
        <c:axId val="196782336"/>
      </c:lineChart>
      <c:dateAx>
        <c:axId val="164985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678233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9678233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4985856"/>
        <c:crosses val="autoZero"/>
        <c:crossBetween val="midCat"/>
        <c:majorUnit val="8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tek'!$E$79:$E$127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impo baja tek'!$F$79:$F$127</c:f>
              <c:numCache>
                <c:formatCode>_(* #,##0_);_(* \(#,##0\);_(* "-"??_);_(@_)</c:formatCode>
                <c:ptCount val="49"/>
                <c:pt idx="0">
                  <c:v>314.32905856833389</c:v>
                </c:pt>
                <c:pt idx="1">
                  <c:v>315.0008420916671</c:v>
                </c:pt>
                <c:pt idx="2">
                  <c:v>319.91520277666723</c:v>
                </c:pt>
                <c:pt idx="3">
                  <c:v>322.47592897833374</c:v>
                </c:pt>
                <c:pt idx="4">
                  <c:v>316.20531046750017</c:v>
                </c:pt>
                <c:pt idx="5">
                  <c:v>313.28013905583367</c:v>
                </c:pt>
                <c:pt idx="6">
                  <c:v>314.86612725749995</c:v>
                </c:pt>
                <c:pt idx="7">
                  <c:v>317.06272383333334</c:v>
                </c:pt>
                <c:pt idx="8">
                  <c:v>313.19436049999996</c:v>
                </c:pt>
                <c:pt idx="9">
                  <c:v>313.63993966666663</c:v>
                </c:pt>
                <c:pt idx="10">
                  <c:v>312.2223519166667</c:v>
                </c:pt>
                <c:pt idx="11">
                  <c:v>306.66053733333331</c:v>
                </c:pt>
                <c:pt idx="12">
                  <c:v>298.64490599999993</c:v>
                </c:pt>
                <c:pt idx="13">
                  <c:v>296.81315699999999</c:v>
                </c:pt>
                <c:pt idx="14">
                  <c:v>291.34423291666667</c:v>
                </c:pt>
                <c:pt idx="15">
                  <c:v>286.92299974999997</c:v>
                </c:pt>
                <c:pt idx="16">
                  <c:v>284.24593250000004</c:v>
                </c:pt>
                <c:pt idx="17">
                  <c:v>278.28326358333334</c:v>
                </c:pt>
                <c:pt idx="18">
                  <c:v>272.40339975000001</c:v>
                </c:pt>
                <c:pt idx="19">
                  <c:v>263.90053975000006</c:v>
                </c:pt>
                <c:pt idx="20">
                  <c:v>259.69775850000002</c:v>
                </c:pt>
                <c:pt idx="21">
                  <c:v>253.40185208333335</c:v>
                </c:pt>
                <c:pt idx="22">
                  <c:v>248.16184591666669</c:v>
                </c:pt>
                <c:pt idx="23">
                  <c:v>242.97099349999999</c:v>
                </c:pt>
                <c:pt idx="24">
                  <c:v>238.55326899999997</c:v>
                </c:pt>
                <c:pt idx="25">
                  <c:v>236.15040675</c:v>
                </c:pt>
                <c:pt idx="26">
                  <c:v>228.37495841666669</c:v>
                </c:pt>
                <c:pt idx="27">
                  <c:v>226.90691841666663</c:v>
                </c:pt>
                <c:pt idx="28">
                  <c:v>223.18306216666664</c:v>
                </c:pt>
                <c:pt idx="29">
                  <c:v>218.56000983333331</c:v>
                </c:pt>
                <c:pt idx="30">
                  <c:v>218.50372533333328</c:v>
                </c:pt>
                <c:pt idx="31">
                  <c:v>220.97445491666659</c:v>
                </c:pt>
                <c:pt idx="32">
                  <c:v>220.64323758333339</c:v>
                </c:pt>
                <c:pt idx="33">
                  <c:v>220.83596433333332</c:v>
                </c:pt>
                <c:pt idx="34">
                  <c:v>222.91298608333332</c:v>
                </c:pt>
                <c:pt idx="35">
                  <c:v>223.18911908333337</c:v>
                </c:pt>
                <c:pt idx="36">
                  <c:v>225.5770315</c:v>
                </c:pt>
                <c:pt idx="37">
                  <c:v>227.50353741666666</c:v>
                </c:pt>
                <c:pt idx="38">
                  <c:v>230.92125558333336</c:v>
                </c:pt>
                <c:pt idx="39">
                  <c:v>230.92088125000001</c:v>
                </c:pt>
                <c:pt idx="40">
                  <c:v>231.21561658333329</c:v>
                </c:pt>
                <c:pt idx="41">
                  <c:v>233.81623966666666</c:v>
                </c:pt>
                <c:pt idx="42">
                  <c:v>233.36937283333336</c:v>
                </c:pt>
                <c:pt idx="43">
                  <c:v>230.99228533333337</c:v>
                </c:pt>
                <c:pt idx="44">
                  <c:v>233.16491633333339</c:v>
                </c:pt>
                <c:pt idx="45">
                  <c:v>234.38415266666664</c:v>
                </c:pt>
                <c:pt idx="46">
                  <c:v>233.05963133333333</c:v>
                </c:pt>
                <c:pt idx="47">
                  <c:v>237.46452058333333</c:v>
                </c:pt>
                <c:pt idx="48">
                  <c:v>242.97905341666669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319168"/>
        <c:axId val="192037440"/>
      </c:lineChart>
      <c:dateAx>
        <c:axId val="165319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203744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92037440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5319168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tek'!$E$79:$E$127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impo media tek'!$F$79:$F$127</c:f>
              <c:numCache>
                <c:formatCode>_(* #,##0_);_(* \(#,##0\);_(* "-"??_);_(@_)</c:formatCode>
                <c:ptCount val="49"/>
                <c:pt idx="0">
                  <c:v>738.53446644499718</c:v>
                </c:pt>
                <c:pt idx="1">
                  <c:v>739.15554836333001</c:v>
                </c:pt>
                <c:pt idx="2">
                  <c:v>746.16707308999776</c:v>
                </c:pt>
                <c:pt idx="3">
                  <c:v>753.17113874416475</c:v>
                </c:pt>
                <c:pt idx="4">
                  <c:v>760.08223488749707</c:v>
                </c:pt>
                <c:pt idx="5">
                  <c:v>760.75934151083129</c:v>
                </c:pt>
                <c:pt idx="6">
                  <c:v>771.13658636083176</c:v>
                </c:pt>
                <c:pt idx="7">
                  <c:v>784.24344817416431</c:v>
                </c:pt>
                <c:pt idx="8">
                  <c:v>774.54809349999744</c:v>
                </c:pt>
                <c:pt idx="9">
                  <c:v>776.83367733749765</c:v>
                </c:pt>
                <c:pt idx="10">
                  <c:v>778.76531587083298</c:v>
                </c:pt>
                <c:pt idx="11">
                  <c:v>773.02192237333281</c:v>
                </c:pt>
                <c:pt idx="12">
                  <c:v>765.3881411258335</c:v>
                </c:pt>
                <c:pt idx="13">
                  <c:v>761.61133577083331</c:v>
                </c:pt>
                <c:pt idx="14">
                  <c:v>750.4626014800001</c:v>
                </c:pt>
                <c:pt idx="15">
                  <c:v>735.62589475833283</c:v>
                </c:pt>
                <c:pt idx="16">
                  <c:v>716.01040115749993</c:v>
                </c:pt>
                <c:pt idx="17">
                  <c:v>699.84413735916598</c:v>
                </c:pt>
                <c:pt idx="18">
                  <c:v>674.14242858583293</c:v>
                </c:pt>
                <c:pt idx="19">
                  <c:v>644.61572491333357</c:v>
                </c:pt>
                <c:pt idx="20">
                  <c:v>634.97249909750019</c:v>
                </c:pt>
                <c:pt idx="21">
                  <c:v>613.23710814166623</c:v>
                </c:pt>
                <c:pt idx="22">
                  <c:v>592.98633710083175</c:v>
                </c:pt>
                <c:pt idx="23">
                  <c:v>577.81400486333155</c:v>
                </c:pt>
                <c:pt idx="24">
                  <c:v>563.86877620999803</c:v>
                </c:pt>
                <c:pt idx="25">
                  <c:v>554.83743569249839</c:v>
                </c:pt>
                <c:pt idx="26">
                  <c:v>534.58840764333138</c:v>
                </c:pt>
                <c:pt idx="27">
                  <c:v>527.81242960499856</c:v>
                </c:pt>
                <c:pt idx="28">
                  <c:v>519.306301661666</c:v>
                </c:pt>
                <c:pt idx="29">
                  <c:v>509.95010429500002</c:v>
                </c:pt>
                <c:pt idx="30">
                  <c:v>508.38852444916671</c:v>
                </c:pt>
                <c:pt idx="31">
                  <c:v>509.31826199999995</c:v>
                </c:pt>
                <c:pt idx="32">
                  <c:v>510.52302533333335</c:v>
                </c:pt>
                <c:pt idx="33">
                  <c:v>513.29524216666675</c:v>
                </c:pt>
                <c:pt idx="34">
                  <c:v>518.33938916666659</c:v>
                </c:pt>
                <c:pt idx="35">
                  <c:v>513.1668525</c:v>
                </c:pt>
                <c:pt idx="36">
                  <c:v>514.0753666666667</c:v>
                </c:pt>
                <c:pt idx="37">
                  <c:v>517.20321083333329</c:v>
                </c:pt>
                <c:pt idx="38">
                  <c:v>523.89122333333341</c:v>
                </c:pt>
                <c:pt idx="39">
                  <c:v>524.03233633333332</c:v>
                </c:pt>
                <c:pt idx="40">
                  <c:v>525.26385616666664</c:v>
                </c:pt>
                <c:pt idx="41">
                  <c:v>526.40930158333322</c:v>
                </c:pt>
                <c:pt idx="42">
                  <c:v>525.44556958333317</c:v>
                </c:pt>
                <c:pt idx="43">
                  <c:v>523.97346558333334</c:v>
                </c:pt>
                <c:pt idx="44">
                  <c:v>531.93504541666664</c:v>
                </c:pt>
                <c:pt idx="45">
                  <c:v>533.60715183333321</c:v>
                </c:pt>
                <c:pt idx="46">
                  <c:v>533.25292408333326</c:v>
                </c:pt>
                <c:pt idx="47">
                  <c:v>548.35437775000003</c:v>
                </c:pt>
                <c:pt idx="48">
                  <c:v>556.82406133333336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520384"/>
        <c:axId val="192043776"/>
      </c:lineChart>
      <c:dateAx>
        <c:axId val="165520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20437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92043776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5520384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tek'!$E$79:$E$127</c:f>
              <c:numCache>
                <c:formatCode>mmm\-yy</c:formatCode>
                <c:ptCount val="49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</c:numCache>
            </c:numRef>
          </c:cat>
          <c:val>
            <c:numRef>
              <c:f>'Histórico impo alta tek'!$F$79:$F$127</c:f>
              <c:numCache>
                <c:formatCode>_(* #,##0_);_(* \(#,##0\);_(* "-"??_);_(@_)</c:formatCode>
                <c:ptCount val="49"/>
                <c:pt idx="0">
                  <c:v>758.15754065416706</c:v>
                </c:pt>
                <c:pt idx="1">
                  <c:v>771.89530165750057</c:v>
                </c:pt>
                <c:pt idx="2">
                  <c:v>814.85506773916688</c:v>
                </c:pt>
                <c:pt idx="3">
                  <c:v>817.15797011333382</c:v>
                </c:pt>
                <c:pt idx="4">
                  <c:v>853.47669444500036</c:v>
                </c:pt>
                <c:pt idx="5">
                  <c:v>868.43277588250066</c:v>
                </c:pt>
                <c:pt idx="6">
                  <c:v>879.75269164250039</c:v>
                </c:pt>
                <c:pt idx="7">
                  <c:v>899.68969291666679</c:v>
                </c:pt>
                <c:pt idx="8">
                  <c:v>920.3888214166667</c:v>
                </c:pt>
                <c:pt idx="9">
                  <c:v>934.74451450000004</c:v>
                </c:pt>
                <c:pt idx="10">
                  <c:v>930.89036866666663</c:v>
                </c:pt>
                <c:pt idx="11">
                  <c:v>908.69590375000007</c:v>
                </c:pt>
                <c:pt idx="12">
                  <c:v>895.54267725000011</c:v>
                </c:pt>
                <c:pt idx="13">
                  <c:v>888.40011841666683</c:v>
                </c:pt>
                <c:pt idx="14">
                  <c:v>865.42900466666663</c:v>
                </c:pt>
                <c:pt idx="15">
                  <c:v>864.07634308333343</c:v>
                </c:pt>
                <c:pt idx="16">
                  <c:v>836.12130983333327</c:v>
                </c:pt>
                <c:pt idx="17">
                  <c:v>823.41403924999997</c:v>
                </c:pt>
                <c:pt idx="18">
                  <c:v>807.09852975000001</c:v>
                </c:pt>
                <c:pt idx="19">
                  <c:v>783.78389016666677</c:v>
                </c:pt>
                <c:pt idx="20">
                  <c:v>750.50389258333337</c:v>
                </c:pt>
                <c:pt idx="21">
                  <c:v>711.55418641666677</c:v>
                </c:pt>
                <c:pt idx="22">
                  <c:v>692.18101891666674</c:v>
                </c:pt>
                <c:pt idx="23">
                  <c:v>681.84512716666677</c:v>
                </c:pt>
                <c:pt idx="24">
                  <c:v>672.89259924999988</c:v>
                </c:pt>
                <c:pt idx="25">
                  <c:v>665.73121416666675</c:v>
                </c:pt>
                <c:pt idx="26">
                  <c:v>634.49691641666652</c:v>
                </c:pt>
                <c:pt idx="27">
                  <c:v>624.49836450000009</c:v>
                </c:pt>
                <c:pt idx="28">
                  <c:v>614.88550741666666</c:v>
                </c:pt>
                <c:pt idx="29">
                  <c:v>589.59079591666671</c:v>
                </c:pt>
                <c:pt idx="30">
                  <c:v>578.44623383333339</c:v>
                </c:pt>
                <c:pt idx="31">
                  <c:v>571.64932191666662</c:v>
                </c:pt>
                <c:pt idx="32">
                  <c:v>562.7537861666666</c:v>
                </c:pt>
                <c:pt idx="33">
                  <c:v>562.04026499999998</c:v>
                </c:pt>
                <c:pt idx="34">
                  <c:v>573.02416966666658</c:v>
                </c:pt>
                <c:pt idx="35">
                  <c:v>575.39965700000005</c:v>
                </c:pt>
                <c:pt idx="36">
                  <c:v>578.71864625000001</c:v>
                </c:pt>
                <c:pt idx="37">
                  <c:v>577.10187241666665</c:v>
                </c:pt>
                <c:pt idx="38">
                  <c:v>583.82978624999998</c:v>
                </c:pt>
                <c:pt idx="39">
                  <c:v>583.07142024999996</c:v>
                </c:pt>
                <c:pt idx="40">
                  <c:v>585.98496533333321</c:v>
                </c:pt>
                <c:pt idx="41">
                  <c:v>592.8092310833332</c:v>
                </c:pt>
                <c:pt idx="42">
                  <c:v>590.45094191666669</c:v>
                </c:pt>
                <c:pt idx="43">
                  <c:v>581.58911466666666</c:v>
                </c:pt>
                <c:pt idx="44">
                  <c:v>588.49058383333329</c:v>
                </c:pt>
                <c:pt idx="45">
                  <c:v>592.69963216666667</c:v>
                </c:pt>
                <c:pt idx="46">
                  <c:v>584.5396668333334</c:v>
                </c:pt>
                <c:pt idx="47">
                  <c:v>590.00298208333345</c:v>
                </c:pt>
                <c:pt idx="48">
                  <c:v>605.35343691666674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818880"/>
        <c:axId val="195105856"/>
      </c:lineChart>
      <c:dateAx>
        <c:axId val="165818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51058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95105856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5818880"/>
        <c:crosses val="autoZero"/>
        <c:crossBetween val="midCat"/>
        <c:majorUnit val="6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82 Julio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2018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-5,0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60,9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-829,8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-25,4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381,4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283,9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--185,2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-11,3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54428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5428" cy="104593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542925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54427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963" cy="104593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255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586468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196215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179916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54429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2786" cy="104593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108857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0214" cy="9525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13606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16142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41"/>
  <sheetViews>
    <sheetView tabSelected="1" zoomScaleNormal="100" zoomScaleSheetLayoutView="7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89" t="s">
        <v>0</v>
      </c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90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5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6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97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97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6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6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6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6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6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6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6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6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6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6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98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98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98"/>
      <c r="R29" s="9"/>
    </row>
    <row r="30" spans="1:18" ht="16.5" customHeight="1" x14ac:dyDescent="0.3">
      <c r="A30" s="14"/>
      <c r="B30" s="9"/>
      <c r="D30" s="87" t="s">
        <v>165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98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98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98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98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176</v>
      </c>
      <c r="M34" s="9"/>
      <c r="N34" s="9"/>
      <c r="O34" s="25"/>
      <c r="P34" s="9"/>
      <c r="Q34" s="98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98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98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98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98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98"/>
    </row>
    <row r="40" spans="1:18" ht="17.25" x14ac:dyDescent="0.25">
      <c r="A40" s="14"/>
      <c r="B40" s="166" t="s">
        <v>455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98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zoomScaleNormal="100" zoomScaleSheetLayoutView="9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99"/>
      <c r="M1" s="99"/>
    </row>
    <row r="2" spans="1:13" x14ac:dyDescent="0.25">
      <c r="A2" s="14"/>
      <c r="B2" s="167"/>
      <c r="C2" s="167"/>
      <c r="D2" s="167"/>
      <c r="E2" s="167"/>
      <c r="F2" s="167"/>
      <c r="G2" s="9"/>
      <c r="H2" s="167"/>
      <c r="I2" s="167"/>
      <c r="J2" s="15"/>
      <c r="K2" s="23"/>
      <c r="L2" s="99"/>
      <c r="M2" s="99"/>
    </row>
    <row r="3" spans="1:13" x14ac:dyDescent="0.25">
      <c r="A3" s="14"/>
      <c r="B3" s="167"/>
      <c r="C3" s="167"/>
      <c r="D3" s="167"/>
      <c r="E3" s="167"/>
      <c r="F3" s="167"/>
      <c r="G3" s="9"/>
      <c r="H3" s="167"/>
      <c r="I3" s="167"/>
      <c r="J3" s="15"/>
      <c r="K3" s="23"/>
      <c r="L3" s="99"/>
      <c r="M3" s="99"/>
    </row>
    <row r="4" spans="1:13" x14ac:dyDescent="0.25">
      <c r="A4" s="14"/>
      <c r="B4" s="167"/>
      <c r="C4" s="167"/>
      <c r="D4" s="167"/>
      <c r="E4" s="167"/>
      <c r="F4" s="167"/>
      <c r="G4" s="9"/>
      <c r="H4" s="167"/>
      <c r="I4" s="167"/>
      <c r="J4" s="16"/>
      <c r="K4" s="99"/>
      <c r="L4" s="99"/>
      <c r="M4" s="99"/>
    </row>
    <row r="5" spans="1:13" x14ac:dyDescent="0.25">
      <c r="A5" s="14"/>
      <c r="B5" s="167"/>
      <c r="C5" s="167"/>
      <c r="D5" s="167"/>
      <c r="E5" s="167"/>
      <c r="F5" s="167"/>
      <c r="G5" s="167"/>
      <c r="H5" s="167"/>
      <c r="I5" s="167"/>
      <c r="J5" s="16"/>
      <c r="K5" s="99"/>
      <c r="L5" s="99"/>
      <c r="M5" s="99"/>
    </row>
    <row r="6" spans="1:13" x14ac:dyDescent="0.25">
      <c r="A6" s="14"/>
      <c r="B6" s="167"/>
      <c r="C6" s="167"/>
      <c r="D6" s="167"/>
      <c r="E6" s="167"/>
      <c r="F6" s="167"/>
      <c r="G6" s="167"/>
      <c r="H6" s="167"/>
      <c r="I6" s="167"/>
      <c r="J6" s="16"/>
      <c r="K6" s="99"/>
      <c r="L6" s="99"/>
      <c r="M6" s="99"/>
    </row>
    <row r="7" spans="1:13" x14ac:dyDescent="0.25">
      <c r="A7" s="14"/>
      <c r="B7" s="167"/>
      <c r="C7" s="191"/>
      <c r="D7" s="191"/>
      <c r="E7" s="191"/>
      <c r="F7" s="191"/>
      <c r="G7" s="191"/>
      <c r="H7" s="191"/>
      <c r="I7" s="191"/>
      <c r="J7" s="16"/>
      <c r="K7" s="99"/>
      <c r="L7" s="99"/>
      <c r="M7" s="99"/>
    </row>
    <row r="8" spans="1:13" x14ac:dyDescent="0.25">
      <c r="A8" s="14"/>
      <c r="B8" s="191" t="s">
        <v>133</v>
      </c>
      <c r="C8" s="191"/>
      <c r="D8" s="191"/>
      <c r="E8" s="191"/>
      <c r="F8" s="191"/>
      <c r="G8" s="191"/>
      <c r="H8" s="191"/>
      <c r="I8" s="191"/>
      <c r="J8" s="16"/>
      <c r="K8" s="99"/>
      <c r="L8" s="99"/>
      <c r="M8" s="99"/>
    </row>
    <row r="9" spans="1:13" ht="15.75" customHeight="1" x14ac:dyDescent="0.25">
      <c r="A9" s="14"/>
      <c r="B9" s="191" t="s">
        <v>178</v>
      </c>
      <c r="C9" s="191"/>
      <c r="D9" s="191"/>
      <c r="E9" s="191"/>
      <c r="F9" s="191"/>
      <c r="G9" s="191"/>
      <c r="H9" s="191"/>
      <c r="I9" s="191"/>
      <c r="J9" s="16"/>
      <c r="K9" s="99"/>
      <c r="L9" s="99"/>
      <c r="M9" s="99"/>
    </row>
    <row r="10" spans="1:13" x14ac:dyDescent="0.25">
      <c r="A10" s="14"/>
      <c r="B10" s="9"/>
      <c r="C10" s="175"/>
      <c r="D10" s="175"/>
      <c r="E10" s="175"/>
      <c r="F10" s="175"/>
      <c r="G10" s="175"/>
      <c r="H10" s="175"/>
      <c r="I10" s="175"/>
      <c r="J10" s="16"/>
      <c r="K10" s="99"/>
      <c r="L10" s="99"/>
      <c r="M10" s="2"/>
    </row>
    <row r="11" spans="1:13" x14ac:dyDescent="0.25">
      <c r="A11" s="14"/>
      <c r="B11" s="9"/>
      <c r="C11" s="175"/>
      <c r="D11" s="175"/>
      <c r="E11" s="175"/>
      <c r="F11" s="175"/>
      <c r="G11" s="175"/>
      <c r="H11" s="175"/>
      <c r="I11" s="175"/>
      <c r="J11" s="16"/>
      <c r="K11" s="99"/>
      <c r="L11" s="99"/>
      <c r="M11" s="99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99"/>
      <c r="L12" s="99"/>
      <c r="M12" s="99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99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99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99"/>
      <c r="L15" s="99"/>
      <c r="M15" s="99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99"/>
      <c r="L16" s="99"/>
      <c r="M16" s="99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99"/>
      <c r="L17" s="99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99"/>
      <c r="L18" s="99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99"/>
      <c r="L19" s="99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99"/>
      <c r="L20" s="99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99"/>
      <c r="L21" s="99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99"/>
      <c r="L22" s="99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99"/>
      <c r="L23" s="99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99"/>
      <c r="L24" s="99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99"/>
      <c r="L25" s="99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99"/>
      <c r="L26" s="99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99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99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99"/>
      <c r="L29" s="7" t="s">
        <v>120</v>
      </c>
    </row>
    <row r="30" spans="1:12" x14ac:dyDescent="0.25">
      <c r="A30" s="14"/>
      <c r="B30" s="125"/>
      <c r="C30" s="4"/>
      <c r="D30" s="4"/>
      <c r="E30" s="4"/>
      <c r="F30" s="5"/>
      <c r="G30" s="6"/>
      <c r="H30" s="6"/>
      <c r="I30" s="6"/>
      <c r="J30" s="16"/>
      <c r="K30" s="99"/>
      <c r="L30" s="7" t="s">
        <v>120</v>
      </c>
    </row>
    <row r="31" spans="1:12" x14ac:dyDescent="0.25">
      <c r="A31" s="14"/>
      <c r="B31" s="125" t="s">
        <v>185</v>
      </c>
      <c r="C31" s="4"/>
      <c r="D31" s="4"/>
      <c r="E31" s="4"/>
      <c r="F31" s="5"/>
      <c r="G31" s="6"/>
      <c r="H31" s="6"/>
      <c r="I31" s="6"/>
      <c r="J31" s="16"/>
      <c r="K31" s="99"/>
      <c r="L31" s="99"/>
    </row>
    <row r="32" spans="1:12" x14ac:dyDescent="0.25">
      <c r="A32" s="14"/>
      <c r="B32" s="125" t="s">
        <v>160</v>
      </c>
      <c r="C32" s="4"/>
      <c r="D32" s="4"/>
      <c r="E32" s="4"/>
      <c r="F32" s="5"/>
      <c r="G32" s="6"/>
      <c r="H32" s="6"/>
      <c r="I32" s="6"/>
      <c r="J32" s="16"/>
      <c r="K32" s="99"/>
      <c r="L32" s="99"/>
    </row>
    <row r="33" spans="1:12" x14ac:dyDescent="0.25">
      <c r="A33" s="14"/>
      <c r="B33" s="125" t="s">
        <v>186</v>
      </c>
      <c r="D33" s="4"/>
      <c r="E33" s="4"/>
      <c r="F33" s="5"/>
      <c r="G33" s="6"/>
      <c r="H33" s="6"/>
      <c r="I33" s="6"/>
      <c r="J33" s="16"/>
      <c r="K33" s="99"/>
      <c r="L33" s="99"/>
    </row>
    <row r="34" spans="1:12" x14ac:dyDescent="0.25">
      <c r="A34" s="176"/>
      <c r="B34" s="177" t="s">
        <v>184</v>
      </c>
      <c r="C34" s="176"/>
      <c r="D34" s="178"/>
      <c r="E34" s="178"/>
      <c r="F34" s="179"/>
      <c r="G34" s="180"/>
      <c r="H34" s="180"/>
      <c r="I34" s="180"/>
      <c r="J34" s="181"/>
      <c r="K34" s="99"/>
      <c r="L34" s="99"/>
    </row>
    <row r="35" spans="1:12" x14ac:dyDescent="0.25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25"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25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25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ageMargins left="0.7" right="0.7" top="0.75" bottom="0.75" header="0.3" footer="0.3"/>
  <pageSetup paperSize="9" scale="6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S48"/>
  <sheetViews>
    <sheetView zoomScaleNormal="100" zoomScaleSheetLayoutView="10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5.7109375" style="7" customWidth="1"/>
    <col min="13" max="13" width="6" style="7" customWidth="1"/>
    <col min="14" max="14" width="9.7109375" style="7" customWidth="1"/>
    <col min="15" max="15" width="7.28515625" style="7" customWidth="1"/>
    <col min="16" max="16" width="12.85546875" style="7" bestFit="1" customWidth="1"/>
    <col min="17" max="17" width="13" style="7" customWidth="1"/>
    <col min="18" max="18" width="13" style="7" bestFit="1" customWidth="1"/>
    <col min="19" max="19" width="13.710937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1" t="s">
        <v>45</v>
      </c>
      <c r="D7" s="191"/>
      <c r="E7" s="191"/>
      <c r="F7" s="191"/>
      <c r="G7" s="191"/>
      <c r="H7" s="191"/>
      <c r="I7" s="191"/>
      <c r="J7" s="191"/>
      <c r="K7" s="16"/>
    </row>
    <row r="8" spans="1:19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9" x14ac:dyDescent="0.25">
      <c r="A9" s="14"/>
      <c r="B9" s="8"/>
      <c r="C9" s="191"/>
      <c r="D9" s="191"/>
      <c r="E9" s="191"/>
      <c r="F9" s="191"/>
      <c r="G9" s="191"/>
      <c r="H9" s="191"/>
      <c r="I9" s="191"/>
      <c r="J9" s="191"/>
      <c r="K9" s="16"/>
    </row>
    <row r="10" spans="1:19" ht="15.75" customHeight="1" x14ac:dyDescent="0.25">
      <c r="A10" s="14"/>
      <c r="B10" s="9"/>
      <c r="C10" s="195" t="s">
        <v>187</v>
      </c>
      <c r="D10" s="195"/>
      <c r="E10" s="194" t="s">
        <v>181</v>
      </c>
      <c r="F10" s="194" t="s">
        <v>182</v>
      </c>
      <c r="G10" s="195" t="s">
        <v>188</v>
      </c>
      <c r="H10" s="195"/>
      <c r="I10" s="193" t="s">
        <v>181</v>
      </c>
      <c r="J10" s="193" t="s">
        <v>182</v>
      </c>
      <c r="K10" s="16"/>
    </row>
    <row r="11" spans="1:19" x14ac:dyDescent="0.25">
      <c r="A11" s="14"/>
      <c r="B11" s="9"/>
      <c r="C11" s="33">
        <v>2017</v>
      </c>
      <c r="D11" s="33">
        <v>2018</v>
      </c>
      <c r="E11" s="194"/>
      <c r="F11" s="194"/>
      <c r="G11" s="171">
        <v>2017</v>
      </c>
      <c r="H11" s="171">
        <v>2018</v>
      </c>
      <c r="I11" s="193"/>
      <c r="J11" s="193"/>
      <c r="K11" s="16"/>
      <c r="N11" s="2"/>
    </row>
    <row r="12" spans="1:19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9" x14ac:dyDescent="0.25">
      <c r="A13" s="14"/>
      <c r="B13" s="10" t="s">
        <v>50</v>
      </c>
      <c r="C13" s="117">
        <v>9051.6191151399871</v>
      </c>
      <c r="D13" s="117">
        <v>9688.0142206499622</v>
      </c>
      <c r="E13" s="29">
        <v>7.0307322636402603</v>
      </c>
      <c r="F13" s="117">
        <v>100</v>
      </c>
      <c r="G13" s="117">
        <v>1814.826406449999</v>
      </c>
      <c r="H13" s="117">
        <v>2232.9720907499986</v>
      </c>
      <c r="I13" s="29">
        <v>23.040533398339669</v>
      </c>
      <c r="J13" s="117">
        <v>100</v>
      </c>
      <c r="K13" s="16"/>
      <c r="L13" s="187">
        <f>+((D13-C13)/C13)*100</f>
        <v>7.0307322636402496</v>
      </c>
      <c r="M13" s="20">
        <f>+D13/$D$13*100</f>
        <v>100</v>
      </c>
      <c r="N13" s="187">
        <f>+((H13-G13)/G13)*100</f>
        <v>23.040533398339669</v>
      </c>
      <c r="O13" s="20">
        <f>+H13/$H$13*100</f>
        <v>100</v>
      </c>
      <c r="P13" s="20" t="b">
        <f>+L13=E13</f>
        <v>0</v>
      </c>
      <c r="Q13" s="20" t="b">
        <f>+M13=F13</f>
        <v>1</v>
      </c>
      <c r="R13" s="20" t="b">
        <f>+N13=I13</f>
        <v>1</v>
      </c>
      <c r="S13" s="20" t="b">
        <f t="shared" ref="S13" si="0">+O13=J13</f>
        <v>1</v>
      </c>
    </row>
    <row r="14" spans="1:19" x14ac:dyDescent="0.25">
      <c r="A14" s="14" t="s">
        <v>37</v>
      </c>
      <c r="B14" s="116" t="s">
        <v>448</v>
      </c>
      <c r="C14" s="107">
        <v>1464.1338807799966</v>
      </c>
      <c r="D14" s="22">
        <v>1656.1536665199869</v>
      </c>
      <c r="E14" s="21">
        <v>13.114906243252467</v>
      </c>
      <c r="F14" s="21">
        <v>17.094872373224867</v>
      </c>
      <c r="G14" s="107">
        <v>317.58359231999805</v>
      </c>
      <c r="H14" s="22">
        <v>365.98824067999914</v>
      </c>
      <c r="I14" s="21">
        <v>15.241545700266679</v>
      </c>
      <c r="J14" s="21">
        <v>16.390184283811312</v>
      </c>
      <c r="K14" s="16"/>
      <c r="L14" s="187">
        <f t="shared" ref="L14:L29" si="1">+((D14-C14)/C14)*100</f>
        <v>13.114906243252461</v>
      </c>
      <c r="M14" s="20">
        <f t="shared" ref="M14:M29" si="2">+D14/$D$13*100</f>
        <v>17.094872373224867</v>
      </c>
      <c r="N14" s="187">
        <f t="shared" ref="N14:N29" si="3">+((H14-G14)/G14)*100</f>
        <v>15.24154570026667</v>
      </c>
      <c r="O14" s="20">
        <f t="shared" ref="O14:O29" si="4">+H14/$H$13*100</f>
        <v>16.390184283811312</v>
      </c>
      <c r="P14" s="20" t="b">
        <f t="shared" ref="P14:P29" si="5">+L14=E14</f>
        <v>1</v>
      </c>
      <c r="Q14" s="20" t="b">
        <f t="shared" ref="Q14:Q29" si="6">+M14=F14</f>
        <v>1</v>
      </c>
      <c r="R14" s="20" t="b">
        <f t="shared" ref="R14:R29" si="7">+N14=I14</f>
        <v>1</v>
      </c>
      <c r="S14" s="20" t="b">
        <f t="shared" ref="S14:S29" si="8">+O14=J14</f>
        <v>1</v>
      </c>
    </row>
    <row r="15" spans="1:19" x14ac:dyDescent="0.25">
      <c r="A15" s="14" t="s">
        <v>37</v>
      </c>
      <c r="B15" s="82" t="s">
        <v>449</v>
      </c>
      <c r="C15" s="107">
        <v>828.90036147999763</v>
      </c>
      <c r="D15" s="22">
        <v>980.61123839000095</v>
      </c>
      <c r="E15" s="21">
        <v>18.30266748094116</v>
      </c>
      <c r="F15" s="21">
        <v>10.121901310795273</v>
      </c>
      <c r="G15" s="107">
        <v>164.14730876000053</v>
      </c>
      <c r="H15" s="22">
        <v>214.11019562999948</v>
      </c>
      <c r="I15" s="21">
        <v>30.437834922441276</v>
      </c>
      <c r="J15" s="21">
        <v>9.5885746408091155</v>
      </c>
      <c r="K15" s="16"/>
      <c r="L15" s="187">
        <f t="shared" si="1"/>
        <v>18.302667480941167</v>
      </c>
      <c r="M15" s="20">
        <f t="shared" si="2"/>
        <v>10.121901310795273</v>
      </c>
      <c r="N15" s="187">
        <f t="shared" si="3"/>
        <v>30.437834922441283</v>
      </c>
      <c r="O15" s="20">
        <f t="shared" si="4"/>
        <v>9.5885746408091155</v>
      </c>
      <c r="P15" s="20" t="b">
        <f t="shared" si="5"/>
        <v>1</v>
      </c>
      <c r="Q15" s="20" t="b">
        <f t="shared" si="6"/>
        <v>1</v>
      </c>
      <c r="R15" s="20" t="b">
        <f t="shared" si="7"/>
        <v>1</v>
      </c>
      <c r="S15" s="20" t="b">
        <f t="shared" si="8"/>
        <v>1</v>
      </c>
    </row>
    <row r="16" spans="1:19" x14ac:dyDescent="0.25">
      <c r="A16" s="14" t="s">
        <v>37</v>
      </c>
      <c r="B16" s="82" t="s">
        <v>450</v>
      </c>
      <c r="C16" s="107">
        <v>788.06989294999516</v>
      </c>
      <c r="D16" s="22">
        <v>973.34773156999086</v>
      </c>
      <c r="E16" s="21">
        <v>23.510330781251156</v>
      </c>
      <c r="F16" s="21">
        <v>10.046927155570273</v>
      </c>
      <c r="G16" s="107">
        <v>154.47446857000074</v>
      </c>
      <c r="H16" s="22">
        <v>202.32813276999971</v>
      </c>
      <c r="I16" s="21">
        <v>30.978364672809278</v>
      </c>
      <c r="J16" s="21">
        <v>9.0609342413251035</v>
      </c>
      <c r="K16" s="16"/>
      <c r="L16" s="187">
        <f t="shared" si="1"/>
        <v>23.510330781251149</v>
      </c>
      <c r="M16" s="20">
        <f t="shared" si="2"/>
        <v>10.046927155570273</v>
      </c>
      <c r="N16" s="187">
        <f t="shared" si="3"/>
        <v>30.978364672809271</v>
      </c>
      <c r="O16" s="20">
        <f t="shared" si="4"/>
        <v>9.0609342413251035</v>
      </c>
      <c r="P16" s="20" t="b">
        <f t="shared" si="5"/>
        <v>0</v>
      </c>
      <c r="Q16" s="20" t="b">
        <f t="shared" si="6"/>
        <v>1</v>
      </c>
      <c r="R16" s="20" t="b">
        <f t="shared" si="7"/>
        <v>1</v>
      </c>
      <c r="S16" s="20" t="b">
        <f t="shared" si="8"/>
        <v>1</v>
      </c>
    </row>
    <row r="17" spans="1:19" x14ac:dyDescent="0.25">
      <c r="A17" s="14" t="s">
        <v>37</v>
      </c>
      <c r="B17" s="82" t="s">
        <v>451</v>
      </c>
      <c r="C17" s="107">
        <v>817.79797821000022</v>
      </c>
      <c r="D17" s="22">
        <v>952.00415343000066</v>
      </c>
      <c r="E17" s="21">
        <v>16.410675838762945</v>
      </c>
      <c r="F17" s="21">
        <v>9.8266180431569516</v>
      </c>
      <c r="G17" s="107">
        <v>186.24923761999972</v>
      </c>
      <c r="H17" s="22">
        <v>221.88639293999998</v>
      </c>
      <c r="I17" s="21">
        <v>19.134121446827066</v>
      </c>
      <c r="J17" s="21">
        <v>9.9368189087161394</v>
      </c>
      <c r="K17" s="16"/>
      <c r="L17" s="187">
        <f t="shared" si="1"/>
        <v>16.410675838762952</v>
      </c>
      <c r="M17" s="20">
        <f t="shared" si="2"/>
        <v>9.8266180431569516</v>
      </c>
      <c r="N17" s="187">
        <f t="shared" si="3"/>
        <v>19.134121446827059</v>
      </c>
      <c r="O17" s="20">
        <f t="shared" si="4"/>
        <v>9.9368189087161394</v>
      </c>
      <c r="P17" s="20" t="b">
        <f t="shared" si="5"/>
        <v>0</v>
      </c>
      <c r="Q17" s="20" t="b">
        <f t="shared" si="6"/>
        <v>1</v>
      </c>
      <c r="R17" s="20" t="b">
        <f t="shared" si="7"/>
        <v>1</v>
      </c>
      <c r="S17" s="20" t="b">
        <f t="shared" si="8"/>
        <v>1</v>
      </c>
    </row>
    <row r="18" spans="1:19" ht="15.75" customHeight="1" x14ac:dyDescent="0.25">
      <c r="A18" s="14" t="s">
        <v>37</v>
      </c>
      <c r="B18" s="82" t="s">
        <v>452</v>
      </c>
      <c r="C18" s="107">
        <v>1222.0379126099986</v>
      </c>
      <c r="D18" s="22">
        <v>916.42102963000036</v>
      </c>
      <c r="E18" s="21">
        <v>-25.008788993073804</v>
      </c>
      <c r="F18" s="21">
        <v>9.4593278741958571</v>
      </c>
      <c r="G18" s="107">
        <v>217.10503371999982</v>
      </c>
      <c r="H18" s="22">
        <v>207.57013677000015</v>
      </c>
      <c r="I18" s="21">
        <v>-4.3918359637376341</v>
      </c>
      <c r="J18" s="21">
        <v>9.2956888099878849</v>
      </c>
      <c r="K18" s="16"/>
      <c r="L18" s="187">
        <f t="shared" si="1"/>
        <v>-25.008788993073804</v>
      </c>
      <c r="M18" s="20">
        <f t="shared" si="2"/>
        <v>9.4593278741958571</v>
      </c>
      <c r="N18" s="187">
        <f t="shared" si="3"/>
        <v>-4.3918359637376367</v>
      </c>
      <c r="O18" s="20">
        <f t="shared" si="4"/>
        <v>9.2956888099878849</v>
      </c>
      <c r="P18" s="20" t="b">
        <f t="shared" si="5"/>
        <v>1</v>
      </c>
      <c r="Q18" s="20" t="b">
        <f t="shared" si="6"/>
        <v>1</v>
      </c>
      <c r="R18" s="20" t="b">
        <f t="shared" si="7"/>
        <v>0</v>
      </c>
      <c r="S18" s="20" t="b">
        <f t="shared" si="8"/>
        <v>1</v>
      </c>
    </row>
    <row r="19" spans="1:19" x14ac:dyDescent="0.25">
      <c r="A19" s="14" t="s">
        <v>37</v>
      </c>
      <c r="B19" s="9" t="s">
        <v>38</v>
      </c>
      <c r="C19" s="107">
        <v>3930.679089109999</v>
      </c>
      <c r="D19" s="22">
        <v>4209.4764011099824</v>
      </c>
      <c r="E19" s="21">
        <v>7.0928535675271798</v>
      </c>
      <c r="F19" s="21">
        <v>43.450353243056774</v>
      </c>
      <c r="G19" s="107">
        <v>775.26676546000022</v>
      </c>
      <c r="H19" s="22">
        <v>1021.0889919600002</v>
      </c>
      <c r="I19" s="21">
        <v>31.708082617748069</v>
      </c>
      <c r="J19" s="21">
        <v>45.727799115350443</v>
      </c>
      <c r="K19" s="16"/>
      <c r="L19" s="187">
        <f t="shared" si="1"/>
        <v>7.0928535675271771</v>
      </c>
      <c r="M19" s="20">
        <f t="shared" si="2"/>
        <v>43.450353243056774</v>
      </c>
      <c r="N19" s="187">
        <f t="shared" si="3"/>
        <v>31.708082617748058</v>
      </c>
      <c r="O19" s="20">
        <f t="shared" si="4"/>
        <v>45.727799115350443</v>
      </c>
      <c r="P19" s="20" t="b">
        <f t="shared" si="5"/>
        <v>1</v>
      </c>
      <c r="Q19" s="20" t="b">
        <f t="shared" si="6"/>
        <v>1</v>
      </c>
      <c r="R19" s="20" t="b">
        <f t="shared" si="7"/>
        <v>1</v>
      </c>
      <c r="S19" s="20" t="b">
        <f t="shared" si="8"/>
        <v>1</v>
      </c>
    </row>
    <row r="20" spans="1:19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L20" s="187"/>
      <c r="M20" s="20"/>
      <c r="N20" s="187"/>
      <c r="O20" s="20"/>
      <c r="P20" s="20"/>
      <c r="Q20" s="20"/>
      <c r="R20" s="20"/>
      <c r="S20" s="20"/>
    </row>
    <row r="21" spans="1:19" x14ac:dyDescent="0.25">
      <c r="A21" s="14"/>
      <c r="B21" s="10" t="s">
        <v>50</v>
      </c>
      <c r="C21" s="117">
        <v>9051.6191151399871</v>
      </c>
      <c r="D21" s="117">
        <v>9688.0142206499622</v>
      </c>
      <c r="E21" s="29">
        <v>7.0307322636402603</v>
      </c>
      <c r="F21" s="117">
        <v>100</v>
      </c>
      <c r="G21" s="117">
        <v>1814.826406449999</v>
      </c>
      <c r="H21" s="117">
        <v>2232.9720907499986</v>
      </c>
      <c r="I21" s="29">
        <v>23.040533398339669</v>
      </c>
      <c r="J21" s="117">
        <v>100</v>
      </c>
      <c r="K21" s="16"/>
      <c r="L21" s="187">
        <f t="shared" si="1"/>
        <v>7.0307322636402496</v>
      </c>
      <c r="M21" s="20">
        <f t="shared" si="2"/>
        <v>100</v>
      </c>
      <c r="N21" s="187">
        <f t="shared" si="3"/>
        <v>23.040533398339669</v>
      </c>
      <c r="O21" s="20">
        <f t="shared" si="4"/>
        <v>100</v>
      </c>
      <c r="P21" s="20" t="b">
        <f t="shared" si="5"/>
        <v>0</v>
      </c>
      <c r="Q21" s="20" t="b">
        <f t="shared" si="6"/>
        <v>1</v>
      </c>
      <c r="R21" s="20" t="b">
        <f t="shared" si="7"/>
        <v>1</v>
      </c>
      <c r="S21" s="20" t="b">
        <f t="shared" si="8"/>
        <v>1</v>
      </c>
    </row>
    <row r="22" spans="1:19" x14ac:dyDescent="0.25">
      <c r="A22" s="14"/>
      <c r="B22" s="9" t="s">
        <v>23</v>
      </c>
      <c r="C22" s="107">
        <v>529.48452045000261</v>
      </c>
      <c r="D22" s="22">
        <v>541.49089973000173</v>
      </c>
      <c r="E22" s="21">
        <v>2.2675600166356169</v>
      </c>
      <c r="F22" s="21">
        <v>5.5892867970385112</v>
      </c>
      <c r="G22" s="107">
        <v>94.627550979999938</v>
      </c>
      <c r="H22" s="22">
        <v>114.89846277000001</v>
      </c>
      <c r="I22" s="21">
        <v>21.421786340306358</v>
      </c>
      <c r="J22" s="21">
        <v>5.145539581348217</v>
      </c>
      <c r="K22" s="16"/>
      <c r="L22" s="187">
        <f t="shared" si="1"/>
        <v>2.2675600166356222</v>
      </c>
      <c r="M22" s="20">
        <f t="shared" si="2"/>
        <v>5.5892867970385112</v>
      </c>
      <c r="N22" s="187">
        <f t="shared" si="3"/>
        <v>21.421786340306369</v>
      </c>
      <c r="O22" s="20">
        <f t="shared" si="4"/>
        <v>5.145539581348217</v>
      </c>
      <c r="P22" s="20" t="b">
        <f t="shared" si="5"/>
        <v>1</v>
      </c>
      <c r="Q22" s="20" t="b">
        <f t="shared" si="6"/>
        <v>1</v>
      </c>
      <c r="R22" s="20" t="b">
        <f t="shared" si="7"/>
        <v>1</v>
      </c>
      <c r="S22" s="20" t="b">
        <f t="shared" si="8"/>
        <v>1</v>
      </c>
    </row>
    <row r="23" spans="1:19" x14ac:dyDescent="0.25">
      <c r="A23" s="14"/>
      <c r="B23" s="9" t="s">
        <v>24</v>
      </c>
      <c r="C23" s="107">
        <v>8415.9330439800106</v>
      </c>
      <c r="D23" s="22">
        <v>9067.0744151299859</v>
      </c>
      <c r="E23" s="21">
        <v>7.7370075040668507</v>
      </c>
      <c r="F23" s="21">
        <v>93.590638996003477</v>
      </c>
      <c r="G23" s="107">
        <v>1715.1306247900006</v>
      </c>
      <c r="H23" s="22">
        <v>2107.8895013400033</v>
      </c>
      <c r="I23" s="21">
        <v>22.89964804273097</v>
      </c>
      <c r="J23" s="21">
        <v>94.398380977167378</v>
      </c>
      <c r="K23" s="16"/>
      <c r="L23" s="187">
        <f t="shared" si="1"/>
        <v>7.7370075040668533</v>
      </c>
      <c r="M23" s="20">
        <f t="shared" si="2"/>
        <v>93.590638996003477</v>
      </c>
      <c r="N23" s="187">
        <f t="shared" si="3"/>
        <v>22.899648042730959</v>
      </c>
      <c r="O23" s="20">
        <f t="shared" si="4"/>
        <v>94.398380977167378</v>
      </c>
      <c r="P23" s="20" t="b">
        <f t="shared" si="5"/>
        <v>1</v>
      </c>
      <c r="Q23" s="20" t="b">
        <f t="shared" si="6"/>
        <v>1</v>
      </c>
      <c r="R23" s="20" t="b">
        <f t="shared" si="7"/>
        <v>1</v>
      </c>
      <c r="S23" s="20" t="b">
        <f t="shared" si="8"/>
        <v>1</v>
      </c>
    </row>
    <row r="24" spans="1:19" x14ac:dyDescent="0.25">
      <c r="A24" s="14"/>
      <c r="B24" s="9" t="s">
        <v>33</v>
      </c>
      <c r="C24" s="107">
        <v>2072.9442613800143</v>
      </c>
      <c r="D24" s="22">
        <v>1900.8653987299983</v>
      </c>
      <c r="E24" s="21">
        <v>-8.3011813610202161</v>
      </c>
      <c r="F24" s="21">
        <v>19.62079488568784</v>
      </c>
      <c r="G24" s="107">
        <v>381.2197256199965</v>
      </c>
      <c r="H24" s="22">
        <v>421.9625463700022</v>
      </c>
      <c r="I24" s="21">
        <v>10.687490182661353</v>
      </c>
      <c r="J24" s="21">
        <v>18.896901941496083</v>
      </c>
      <c r="K24" s="16"/>
      <c r="L24" s="187">
        <f t="shared" si="1"/>
        <v>-8.3011813610202161</v>
      </c>
      <c r="M24" s="20">
        <f t="shared" si="2"/>
        <v>19.62079488568784</v>
      </c>
      <c r="N24" s="187">
        <f t="shared" si="3"/>
        <v>10.687490182661362</v>
      </c>
      <c r="O24" s="20">
        <f t="shared" si="4"/>
        <v>18.896901941496083</v>
      </c>
      <c r="P24" s="20" t="b">
        <f t="shared" si="5"/>
        <v>1</v>
      </c>
      <c r="Q24" s="20" t="b">
        <f t="shared" si="6"/>
        <v>1</v>
      </c>
      <c r="R24" s="20" t="b">
        <f t="shared" si="7"/>
        <v>1</v>
      </c>
      <c r="S24" s="20" t="b">
        <f t="shared" si="8"/>
        <v>1</v>
      </c>
    </row>
    <row r="25" spans="1:19" x14ac:dyDescent="0.25">
      <c r="A25" s="14"/>
      <c r="B25" s="9" t="s">
        <v>34</v>
      </c>
      <c r="C25" s="107">
        <v>1043.0670471500182</v>
      </c>
      <c r="D25" s="22">
        <v>1186.9082651500032</v>
      </c>
      <c r="E25" s="21">
        <v>13.790217838153707</v>
      </c>
      <c r="F25" s="21">
        <v>12.251305975791334</v>
      </c>
      <c r="G25" s="107">
        <v>216.54182679000107</v>
      </c>
      <c r="H25" s="22">
        <v>282.71622080000083</v>
      </c>
      <c r="I25" s="21">
        <v>30.559635979322675</v>
      </c>
      <c r="J25" s="21">
        <v>12.660983178927401</v>
      </c>
      <c r="K25" s="16"/>
      <c r="L25" s="187">
        <f t="shared" si="1"/>
        <v>13.790217838153715</v>
      </c>
      <c r="M25" s="20">
        <f t="shared" si="2"/>
        <v>12.251305975791334</v>
      </c>
      <c r="N25" s="187">
        <f t="shared" si="3"/>
        <v>30.559635979322682</v>
      </c>
      <c r="O25" s="20">
        <f t="shared" si="4"/>
        <v>12.660983178927401</v>
      </c>
      <c r="P25" s="20" t="b">
        <f t="shared" si="5"/>
        <v>1</v>
      </c>
      <c r="Q25" s="20" t="b">
        <f t="shared" si="6"/>
        <v>1</v>
      </c>
      <c r="R25" s="20" t="b">
        <f t="shared" si="7"/>
        <v>1</v>
      </c>
      <c r="S25" s="20" t="b">
        <f t="shared" si="8"/>
        <v>1</v>
      </c>
    </row>
    <row r="26" spans="1:19" x14ac:dyDescent="0.25">
      <c r="A26" s="14"/>
      <c r="B26" s="9" t="s">
        <v>35</v>
      </c>
      <c r="C26" s="107">
        <v>2471.8495269600221</v>
      </c>
      <c r="D26" s="22">
        <v>2866.056677619998</v>
      </c>
      <c r="E26" s="21">
        <v>15.947861969769139</v>
      </c>
      <c r="F26" s="21">
        <v>29.583530869628682</v>
      </c>
      <c r="G26" s="107">
        <v>520.38312057000235</v>
      </c>
      <c r="H26" s="22">
        <v>622.01932432999445</v>
      </c>
      <c r="I26" s="21">
        <v>19.531033913756612</v>
      </c>
      <c r="J26" s="21">
        <v>27.856117275566749</v>
      </c>
      <c r="K26" s="16"/>
      <c r="L26" s="187">
        <f t="shared" si="1"/>
        <v>15.947861969769148</v>
      </c>
      <c r="M26" s="20">
        <f t="shared" si="2"/>
        <v>29.583530869628682</v>
      </c>
      <c r="N26" s="187">
        <f t="shared" si="3"/>
        <v>19.531033913756609</v>
      </c>
      <c r="O26" s="20">
        <f t="shared" si="4"/>
        <v>27.856117275566749</v>
      </c>
      <c r="P26" s="20" t="b">
        <f t="shared" si="5"/>
        <v>1</v>
      </c>
      <c r="Q26" s="20" t="b">
        <f t="shared" si="6"/>
        <v>1</v>
      </c>
      <c r="R26" s="20" t="b">
        <f t="shared" si="7"/>
        <v>1</v>
      </c>
      <c r="S26" s="20" t="b">
        <f t="shared" si="8"/>
        <v>1</v>
      </c>
    </row>
    <row r="27" spans="1:19" x14ac:dyDescent="0.25">
      <c r="A27" s="14"/>
      <c r="B27" s="9" t="s">
        <v>36</v>
      </c>
      <c r="C27" s="107">
        <v>2828.0722084899562</v>
      </c>
      <c r="D27" s="22">
        <v>3113.2440736299868</v>
      </c>
      <c r="E27" s="21">
        <v>10.083613292614535</v>
      </c>
      <c r="F27" s="21">
        <v>32.135007264895627</v>
      </c>
      <c r="G27" s="107">
        <v>596.98595181000076</v>
      </c>
      <c r="H27" s="22">
        <v>781.19140984000592</v>
      </c>
      <c r="I27" s="21">
        <v>30.855911679581904</v>
      </c>
      <c r="J27" s="21">
        <v>34.98437858117714</v>
      </c>
      <c r="K27" s="16"/>
      <c r="L27" s="187">
        <f t="shared" si="1"/>
        <v>10.083613292614531</v>
      </c>
      <c r="M27" s="20">
        <f t="shared" si="2"/>
        <v>32.135007264895627</v>
      </c>
      <c r="N27" s="187">
        <f t="shared" si="3"/>
        <v>30.855911679581894</v>
      </c>
      <c r="O27" s="20">
        <f t="shared" si="4"/>
        <v>34.98437858117714</v>
      </c>
      <c r="P27" s="20" t="b">
        <f t="shared" si="5"/>
        <v>1</v>
      </c>
      <c r="Q27" s="20" t="b">
        <f t="shared" si="6"/>
        <v>1</v>
      </c>
      <c r="R27" s="20" t="b">
        <f t="shared" si="7"/>
        <v>1</v>
      </c>
      <c r="S27" s="20" t="b">
        <f t="shared" si="8"/>
        <v>1</v>
      </c>
    </row>
    <row r="28" spans="1:19" x14ac:dyDescent="0.25">
      <c r="A28" s="14"/>
      <c r="B28" s="9" t="s">
        <v>69</v>
      </c>
      <c r="C28" s="107">
        <v>27.6135254900001</v>
      </c>
      <c r="D28" s="22">
        <v>52.409469130000055</v>
      </c>
      <c r="E28" s="21">
        <v>89.796370438028646</v>
      </c>
      <c r="F28" s="21">
        <v>0.54097225640203417</v>
      </c>
      <c r="G28" s="107">
        <v>3.4553232399999998</v>
      </c>
      <c r="H28" s="22">
        <v>4.5189302699999914</v>
      </c>
      <c r="I28" s="21">
        <v>30.781694102806757</v>
      </c>
      <c r="J28" s="21">
        <v>0.20237289524215224</v>
      </c>
      <c r="K28" s="16"/>
      <c r="L28" s="187">
        <f t="shared" si="1"/>
        <v>89.796370438028646</v>
      </c>
      <c r="M28" s="20">
        <f t="shared" si="2"/>
        <v>0.54097225640203417</v>
      </c>
      <c r="N28" s="187">
        <f t="shared" si="3"/>
        <v>30.781694102806767</v>
      </c>
      <c r="O28" s="20">
        <f t="shared" si="4"/>
        <v>0.20237289524215224</v>
      </c>
      <c r="P28" s="20" t="b">
        <f t="shared" si="5"/>
        <v>1</v>
      </c>
      <c r="Q28" s="20" t="b">
        <f t="shared" si="6"/>
        <v>1</v>
      </c>
      <c r="R28" s="20" t="b">
        <f t="shared" si="7"/>
        <v>1</v>
      </c>
      <c r="S28" s="20" t="b">
        <f t="shared" si="8"/>
        <v>1</v>
      </c>
    </row>
    <row r="29" spans="1:19" x14ac:dyDescent="0.25">
      <c r="A29" s="14"/>
      <c r="B29" s="9" t="s">
        <v>119</v>
      </c>
      <c r="C29" s="107">
        <v>78.588025220000091</v>
      </c>
      <c r="D29" s="22">
        <v>27.03943666000011</v>
      </c>
      <c r="E29" s="21">
        <v>-65.593439223971274</v>
      </c>
      <c r="F29" s="21">
        <v>0.2791019505562416</v>
      </c>
      <c r="G29" s="107">
        <v>1.6129074399999999</v>
      </c>
      <c r="H29" s="22">
        <v>5.6651963700000048</v>
      </c>
      <c r="I29" s="21">
        <v>251.24125721684348</v>
      </c>
      <c r="J29" s="21">
        <v>0.25370654624246602</v>
      </c>
      <c r="K29" s="16"/>
      <c r="L29" s="187">
        <f t="shared" si="1"/>
        <v>-65.593439223971288</v>
      </c>
      <c r="M29" s="20">
        <f t="shared" si="2"/>
        <v>0.2791019505562416</v>
      </c>
      <c r="N29" s="187">
        <f t="shared" si="3"/>
        <v>251.24125721684348</v>
      </c>
      <c r="O29" s="20">
        <f t="shared" si="4"/>
        <v>0.25370654624246602</v>
      </c>
      <c r="P29" s="20" t="b">
        <f t="shared" si="5"/>
        <v>1</v>
      </c>
      <c r="Q29" s="20" t="b">
        <f t="shared" si="6"/>
        <v>1</v>
      </c>
      <c r="R29" s="20" t="b">
        <f t="shared" si="7"/>
        <v>1</v>
      </c>
      <c r="S29" s="20" t="b">
        <f t="shared" si="8"/>
        <v>1</v>
      </c>
    </row>
    <row r="30" spans="1:19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9" x14ac:dyDescent="0.25">
      <c r="A31" s="14"/>
      <c r="B31" s="9"/>
      <c r="C31" s="192" t="s">
        <v>137</v>
      </c>
      <c r="D31" s="192"/>
      <c r="E31" s="192"/>
      <c r="F31" s="192"/>
      <c r="G31" s="192"/>
      <c r="H31" s="192"/>
      <c r="I31" s="6"/>
      <c r="J31" s="6"/>
      <c r="K31" s="16"/>
    </row>
    <row r="32" spans="1:19" x14ac:dyDescent="0.25">
      <c r="A32" s="14"/>
      <c r="B32" s="9"/>
      <c r="C32" s="192" t="s">
        <v>189</v>
      </c>
      <c r="D32" s="192"/>
      <c r="E32" s="192"/>
      <c r="F32" s="192"/>
      <c r="G32" s="192"/>
      <c r="H32" s="192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541.49089973000173</v>
      </c>
      <c r="E43" s="20"/>
      <c r="H43" s="124"/>
    </row>
    <row r="44" spans="1:11" x14ac:dyDescent="0.25">
      <c r="B44" s="20"/>
      <c r="C44" s="20" t="s">
        <v>27</v>
      </c>
      <c r="D44" s="75">
        <v>9067.0744151299859</v>
      </c>
      <c r="E44" s="20"/>
      <c r="H44" s="124"/>
    </row>
    <row r="45" spans="1:11" x14ac:dyDescent="0.25">
      <c r="B45" s="20"/>
      <c r="C45" s="20" t="s">
        <v>69</v>
      </c>
      <c r="D45" s="75">
        <v>52.409469130000055</v>
      </c>
      <c r="E45" s="20"/>
      <c r="H45" s="124"/>
    </row>
    <row r="46" spans="1:11" x14ac:dyDescent="0.25">
      <c r="B46" s="20"/>
      <c r="C46" s="20" t="s">
        <v>119</v>
      </c>
      <c r="D46" s="75">
        <v>27.03943666000011</v>
      </c>
      <c r="E46" s="20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1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8"/>
  <sheetViews>
    <sheetView zoomScaleNormal="100" zoomScaleSheetLayoutView="8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5" width="10.85546875" style="7"/>
    <col min="16" max="16" width="13.7109375" style="7" customWidth="1"/>
    <col min="17" max="17" width="16" style="7" customWidth="1"/>
    <col min="18" max="18" width="15.28515625" style="7" customWidth="1"/>
    <col min="19" max="19" width="1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1" t="s">
        <v>109</v>
      </c>
      <c r="D7" s="191"/>
      <c r="E7" s="191"/>
      <c r="F7" s="191"/>
      <c r="G7" s="191"/>
      <c r="H7" s="191"/>
      <c r="I7" s="191"/>
      <c r="J7" s="191"/>
      <c r="K7" s="16"/>
    </row>
    <row r="8" spans="1:19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9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9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9" x14ac:dyDescent="0.25">
      <c r="A11" s="14"/>
      <c r="B11" s="9"/>
      <c r="C11" s="91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9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9" x14ac:dyDescent="0.25">
      <c r="A13" s="14"/>
      <c r="B13" s="10" t="s">
        <v>50</v>
      </c>
      <c r="C13" s="117">
        <v>9051.6191151399871</v>
      </c>
      <c r="D13" s="117">
        <v>9688.0142206499622</v>
      </c>
      <c r="E13" s="29">
        <v>7.0307322636402603</v>
      </c>
      <c r="F13" s="29">
        <v>100</v>
      </c>
      <c r="G13" s="117">
        <v>1814.826406449999</v>
      </c>
      <c r="H13" s="117">
        <v>2232.9720907499986</v>
      </c>
      <c r="I13" s="29">
        <v>23.040533398339669</v>
      </c>
      <c r="J13" s="29">
        <v>100</v>
      </c>
      <c r="K13" s="16"/>
      <c r="L13" s="187">
        <f>+((D13-C13)/C13)*100</f>
        <v>7.0307322636402496</v>
      </c>
      <c r="M13" s="20">
        <f>+D13/$D$13*100</f>
        <v>100</v>
      </c>
      <c r="N13" s="187">
        <f>+((H13-G13)/G13)*100</f>
        <v>23.040533398339669</v>
      </c>
      <c r="O13" s="20">
        <f>+H13/$H$13*100</f>
        <v>100</v>
      </c>
      <c r="P13" s="20" t="b">
        <f>+L13=E13</f>
        <v>0</v>
      </c>
      <c r="Q13" s="20" t="b">
        <f>+M13=F13</f>
        <v>1</v>
      </c>
      <c r="R13" s="20" t="b">
        <f>+N13=I13</f>
        <v>1</v>
      </c>
      <c r="S13" s="20" t="b">
        <f t="shared" ref="S13" si="0">+O13=J13</f>
        <v>1</v>
      </c>
    </row>
    <row r="14" spans="1:19" x14ac:dyDescent="0.25">
      <c r="A14" s="14"/>
      <c r="B14" s="115" t="s">
        <v>136</v>
      </c>
      <c r="C14" s="107">
        <v>2658.31651688998</v>
      </c>
      <c r="D14" s="22">
        <v>2241.8362902999743</v>
      </c>
      <c r="E14" s="21">
        <v>-15.66706688025452</v>
      </c>
      <c r="F14" s="21">
        <v>23.140307592876049</v>
      </c>
      <c r="G14" s="107">
        <v>512.15373650000163</v>
      </c>
      <c r="H14" s="22">
        <v>534.52069915999721</v>
      </c>
      <c r="I14" s="21">
        <v>4.3672360594005921</v>
      </c>
      <c r="J14" s="21">
        <v>23.937634571172147</v>
      </c>
      <c r="K14" s="16"/>
      <c r="L14" s="187">
        <f t="shared" ref="L14:L19" si="1">+((D14-C14)/C14)*100</f>
        <v>-15.667066880254524</v>
      </c>
      <c r="M14" s="20">
        <f t="shared" ref="M14:M19" si="2">+D14/$D$13*100</f>
        <v>23.140307592876049</v>
      </c>
      <c r="N14" s="187">
        <f t="shared" ref="N14:N19" si="3">+((H14-G14)/G14)*100</f>
        <v>4.3672360594005948</v>
      </c>
      <c r="O14" s="20">
        <f t="shared" ref="O14:O19" si="4">+H14/$H$13*100</f>
        <v>23.937634571172147</v>
      </c>
      <c r="P14" s="20" t="b">
        <f t="shared" ref="P14:P19" si="5">+L14=E14</f>
        <v>1</v>
      </c>
      <c r="Q14" s="20" t="b">
        <f t="shared" ref="Q14:Q19" si="6">+M14=F14</f>
        <v>1</v>
      </c>
      <c r="R14" s="20" t="b">
        <f t="shared" ref="R14:R19" si="7">+N14=I14</f>
        <v>1</v>
      </c>
      <c r="S14" s="20" t="b">
        <f t="shared" ref="S14:S21" si="8">+O14=J14</f>
        <v>1</v>
      </c>
    </row>
    <row r="15" spans="1:19" x14ac:dyDescent="0.25">
      <c r="A15" s="14"/>
      <c r="B15" s="115" t="s">
        <v>222</v>
      </c>
      <c r="C15" s="107">
        <v>1785.8374456300076</v>
      </c>
      <c r="D15" s="22">
        <v>2077.01429048003</v>
      </c>
      <c r="E15" s="21">
        <v>16.304778778300346</v>
      </c>
      <c r="F15" s="21">
        <v>21.439009513971218</v>
      </c>
      <c r="G15" s="107">
        <v>344.01784660000044</v>
      </c>
      <c r="H15" s="22">
        <v>456.20955849000131</v>
      </c>
      <c r="I15" s="21">
        <v>32.612177827056009</v>
      </c>
      <c r="J15" s="21">
        <v>20.430598321395593</v>
      </c>
      <c r="K15" s="16"/>
      <c r="L15" s="187">
        <f t="shared" si="1"/>
        <v>16.304778778300346</v>
      </c>
      <c r="M15" s="20">
        <f t="shared" si="2"/>
        <v>21.439009513971218</v>
      </c>
      <c r="N15" s="187">
        <f t="shared" si="3"/>
        <v>32.612177827056001</v>
      </c>
      <c r="O15" s="20">
        <f t="shared" si="4"/>
        <v>20.430598321395593</v>
      </c>
      <c r="P15" s="20" t="b">
        <f t="shared" si="5"/>
        <v>1</v>
      </c>
      <c r="Q15" s="20" t="b">
        <f t="shared" si="6"/>
        <v>1</v>
      </c>
      <c r="R15" s="20" t="b">
        <f t="shared" si="7"/>
        <v>1</v>
      </c>
      <c r="S15" s="20" t="b">
        <f t="shared" si="8"/>
        <v>1</v>
      </c>
    </row>
    <row r="16" spans="1:19" x14ac:dyDescent="0.25">
      <c r="A16" s="14"/>
      <c r="B16" s="115" t="s">
        <v>428</v>
      </c>
      <c r="C16" s="107">
        <v>848.81298589001551</v>
      </c>
      <c r="D16" s="22">
        <v>1066.6709676700054</v>
      </c>
      <c r="E16" s="21">
        <v>25.66619330777047</v>
      </c>
      <c r="F16" s="21">
        <v>11.010212654275431</v>
      </c>
      <c r="G16" s="107">
        <v>191.52644221999785</v>
      </c>
      <c r="H16" s="22">
        <v>223.21369257000066</v>
      </c>
      <c r="I16" s="21">
        <v>16.544582556180455</v>
      </c>
      <c r="J16" s="21">
        <v>9.9962598500292437</v>
      </c>
      <c r="K16" s="16"/>
      <c r="L16" s="187">
        <f t="shared" si="1"/>
        <v>25.666193307770481</v>
      </c>
      <c r="M16" s="20">
        <f t="shared" si="2"/>
        <v>11.010212654275431</v>
      </c>
      <c r="N16" s="187">
        <f t="shared" si="3"/>
        <v>16.544582556180462</v>
      </c>
      <c r="O16" s="20">
        <f t="shared" si="4"/>
        <v>9.9962598500292437</v>
      </c>
      <c r="P16" s="20" t="b">
        <f t="shared" si="5"/>
        <v>1</v>
      </c>
      <c r="Q16" s="20" t="b">
        <f t="shared" si="6"/>
        <v>1</v>
      </c>
      <c r="R16" s="20" t="b">
        <f t="shared" si="7"/>
        <v>1</v>
      </c>
      <c r="S16" s="20" t="b">
        <f t="shared" si="8"/>
        <v>1</v>
      </c>
    </row>
    <row r="17" spans="1:19" x14ac:dyDescent="0.25">
      <c r="A17" s="14"/>
      <c r="B17" s="115" t="s">
        <v>224</v>
      </c>
      <c r="C17" s="107">
        <v>415.3891034699999</v>
      </c>
      <c r="D17" s="22">
        <v>590.18779337000092</v>
      </c>
      <c r="E17" s="21">
        <v>42.080711419678664</v>
      </c>
      <c r="F17" s="21">
        <v>6.0919377276719731</v>
      </c>
      <c r="G17" s="107">
        <v>92.728428610000222</v>
      </c>
      <c r="H17" s="22">
        <v>223.22228135999973</v>
      </c>
      <c r="I17" s="21">
        <v>140.72691051288504</v>
      </c>
      <c r="J17" s="21">
        <v>9.9966444849306217</v>
      </c>
      <c r="K17" s="16"/>
      <c r="L17" s="187">
        <f t="shared" si="1"/>
        <v>42.08071141967865</v>
      </c>
      <c r="M17" s="20">
        <f t="shared" si="2"/>
        <v>6.0919377276719731</v>
      </c>
      <c r="N17" s="187">
        <f t="shared" si="3"/>
        <v>140.72691051288507</v>
      </c>
      <c r="O17" s="20">
        <f t="shared" si="4"/>
        <v>9.9966444849306217</v>
      </c>
      <c r="P17" s="20" t="b">
        <f t="shared" si="5"/>
        <v>1</v>
      </c>
      <c r="Q17" s="20" t="b">
        <f t="shared" si="6"/>
        <v>1</v>
      </c>
      <c r="R17" s="20" t="b">
        <f t="shared" si="7"/>
        <v>1</v>
      </c>
      <c r="S17" s="20" t="b">
        <f t="shared" si="8"/>
        <v>1</v>
      </c>
    </row>
    <row r="18" spans="1:19" x14ac:dyDescent="0.25">
      <c r="A18" s="14"/>
      <c r="B18" s="115" t="s">
        <v>225</v>
      </c>
      <c r="C18" s="107">
        <v>364.68931272000503</v>
      </c>
      <c r="D18" s="22">
        <v>454.89620160000004</v>
      </c>
      <c r="E18" s="21">
        <v>24.735270745170567</v>
      </c>
      <c r="F18" s="21">
        <v>4.6954534875722072</v>
      </c>
      <c r="G18" s="107">
        <v>78.310172340000037</v>
      </c>
      <c r="H18" s="22">
        <v>99.11501027000034</v>
      </c>
      <c r="I18" s="21">
        <v>26.567222760884412</v>
      </c>
      <c r="J18" s="21">
        <v>4.4387034965900591</v>
      </c>
      <c r="K18" s="16"/>
      <c r="L18" s="187">
        <f t="shared" si="1"/>
        <v>24.735270745170563</v>
      </c>
      <c r="M18" s="20">
        <f t="shared" si="2"/>
        <v>4.6954534875722072</v>
      </c>
      <c r="N18" s="187">
        <f t="shared" si="3"/>
        <v>26.56722276088442</v>
      </c>
      <c r="O18" s="20">
        <f t="shared" si="4"/>
        <v>4.4387034965900591</v>
      </c>
      <c r="P18" s="20" t="b">
        <f t="shared" si="5"/>
        <v>1</v>
      </c>
      <c r="Q18" s="20" t="b">
        <f t="shared" si="6"/>
        <v>1</v>
      </c>
      <c r="R18" s="20" t="b">
        <f t="shared" si="7"/>
        <v>1</v>
      </c>
      <c r="S18" s="20" t="b">
        <f t="shared" si="8"/>
        <v>1</v>
      </c>
    </row>
    <row r="19" spans="1:19" x14ac:dyDescent="0.25">
      <c r="A19" s="14"/>
      <c r="B19" s="115" t="s">
        <v>416</v>
      </c>
      <c r="C19" s="107">
        <v>199.4903162799998</v>
      </c>
      <c r="D19" s="22">
        <v>259.03433382999822</v>
      </c>
      <c r="E19" s="21">
        <v>29.848074162368789</v>
      </c>
      <c r="F19" s="21">
        <v>2.6737608753491258</v>
      </c>
      <c r="G19" s="107">
        <v>33.213738570000118</v>
      </c>
      <c r="H19" s="22">
        <v>55.382170799999976</v>
      </c>
      <c r="I19" s="21">
        <v>66.744766426334223</v>
      </c>
      <c r="J19" s="21">
        <v>2.4801998658836131</v>
      </c>
      <c r="K19" s="16"/>
      <c r="L19" s="187">
        <f t="shared" si="1"/>
        <v>29.8480741623688</v>
      </c>
      <c r="M19" s="20">
        <f t="shared" si="2"/>
        <v>2.6737608753491258</v>
      </c>
      <c r="N19" s="187">
        <f t="shared" si="3"/>
        <v>66.744766426334223</v>
      </c>
      <c r="O19" s="20">
        <f t="shared" si="4"/>
        <v>2.4801998658836131</v>
      </c>
      <c r="P19" s="20" t="b">
        <f t="shared" si="5"/>
        <v>1</v>
      </c>
      <c r="Q19" s="20" t="b">
        <f t="shared" si="6"/>
        <v>1</v>
      </c>
      <c r="R19" s="20" t="b">
        <f t="shared" si="7"/>
        <v>1</v>
      </c>
      <c r="S19" s="20" t="b">
        <f t="shared" si="8"/>
        <v>1</v>
      </c>
    </row>
    <row r="20" spans="1:19" x14ac:dyDescent="0.25">
      <c r="A20" s="14"/>
      <c r="B20" s="115" t="s">
        <v>229</v>
      </c>
      <c r="C20" s="107">
        <v>179.94349691000033</v>
      </c>
      <c r="D20" s="22">
        <v>191.09491711999954</v>
      </c>
      <c r="E20" s="21">
        <v>6.1971787819465662</v>
      </c>
      <c r="F20" s="21">
        <v>1.9724879915295903</v>
      </c>
      <c r="G20" s="107">
        <v>39.186392300000087</v>
      </c>
      <c r="H20" s="22">
        <v>43.910643120000074</v>
      </c>
      <c r="I20" s="21">
        <v>12.055845263407882</v>
      </c>
      <c r="J20" s="21">
        <v>1.9664662761302854</v>
      </c>
      <c r="K20" s="16"/>
      <c r="L20" s="187">
        <f>+((D20-C20)/C20)*100</f>
        <v>6.1971787819465582</v>
      </c>
      <c r="M20" s="20">
        <f>+D20/$D$13*100</f>
        <v>1.9724879915295903</v>
      </c>
      <c r="N20" s="187">
        <f>+((H20-G20)/G20)*100</f>
        <v>12.055845263407871</v>
      </c>
      <c r="O20" s="20">
        <f>+H20/$H$13*100</f>
        <v>1.9664662761302854</v>
      </c>
      <c r="P20" s="20" t="b">
        <f>+L20=E20</f>
        <v>0</v>
      </c>
      <c r="Q20" s="20" t="b">
        <f>+M20=F20</f>
        <v>1</v>
      </c>
      <c r="R20" s="20" t="b">
        <f>+N20=I20</f>
        <v>1</v>
      </c>
      <c r="S20" s="20" t="b">
        <f t="shared" si="8"/>
        <v>1</v>
      </c>
    </row>
    <row r="21" spans="1:19" x14ac:dyDescent="0.25">
      <c r="A21" s="14"/>
      <c r="B21" s="115" t="s">
        <v>228</v>
      </c>
      <c r="C21" s="107">
        <v>109.75912293999995</v>
      </c>
      <c r="D21" s="22">
        <v>184.3176287299996</v>
      </c>
      <c r="E21" s="21">
        <v>67.929210614007189</v>
      </c>
      <c r="F21" s="21">
        <v>1.9025325988593962</v>
      </c>
      <c r="G21" s="107">
        <v>16.693840439999999</v>
      </c>
      <c r="H21" s="22">
        <v>17.145523440000002</v>
      </c>
      <c r="I21" s="21">
        <v>2.7056865771744709</v>
      </c>
      <c r="J21" s="21">
        <v>0.76783420227349353</v>
      </c>
      <c r="K21" s="16"/>
      <c r="L21" s="187">
        <f t="shared" ref="L21:L44" si="9">+((D21-C21)/C21)*100</f>
        <v>67.929210614007189</v>
      </c>
      <c r="M21" s="20">
        <f t="shared" ref="M21:M44" si="10">+D21/$D$13*100</f>
        <v>1.9025325988593962</v>
      </c>
      <c r="N21" s="187">
        <f t="shared" ref="N21:N44" si="11">+((H21-G21)/G21)*100</f>
        <v>2.7056865771744656</v>
      </c>
      <c r="O21" s="20">
        <f t="shared" ref="O21:O44" si="12">+H21/$H$13*100</f>
        <v>0.76783420227349353</v>
      </c>
      <c r="P21" s="20" t="b">
        <f t="shared" ref="P21:P44" si="13">+L21=E21</f>
        <v>1</v>
      </c>
      <c r="Q21" s="20" t="b">
        <f t="shared" ref="Q21:Q44" si="14">+M21=F21</f>
        <v>1</v>
      </c>
      <c r="R21" s="20" t="b">
        <f t="shared" ref="R21:R44" si="15">+N21=I21</f>
        <v>1</v>
      </c>
      <c r="S21" s="20" t="b">
        <f t="shared" si="8"/>
        <v>1</v>
      </c>
    </row>
    <row r="22" spans="1:19" x14ac:dyDescent="0.25">
      <c r="A22" s="14"/>
      <c r="B22" s="115" t="s">
        <v>227</v>
      </c>
      <c r="C22" s="107">
        <v>149.72012945999992</v>
      </c>
      <c r="D22" s="22">
        <v>180.75385156000016</v>
      </c>
      <c r="E22" s="21">
        <v>20.727822111783169</v>
      </c>
      <c r="F22" s="21">
        <v>1.8657471742219791</v>
      </c>
      <c r="G22" s="107">
        <v>33.911880819999958</v>
      </c>
      <c r="H22" s="22">
        <v>36.189655129999963</v>
      </c>
      <c r="I22" s="21">
        <v>6.7167442646137721</v>
      </c>
      <c r="J22" s="21">
        <v>1.6206944672490187</v>
      </c>
      <c r="K22" s="16"/>
      <c r="L22" s="187">
        <f t="shared" si="9"/>
        <v>20.727822111783155</v>
      </c>
      <c r="M22" s="20">
        <f t="shared" si="10"/>
        <v>1.8657471742219791</v>
      </c>
      <c r="N22" s="187">
        <f t="shared" si="11"/>
        <v>6.7167442646137721</v>
      </c>
      <c r="O22" s="20">
        <f t="shared" si="12"/>
        <v>1.6206944672490187</v>
      </c>
      <c r="P22" s="20" t="b">
        <f t="shared" si="13"/>
        <v>1</v>
      </c>
      <c r="Q22" s="20" t="b">
        <f t="shared" si="14"/>
        <v>1</v>
      </c>
      <c r="R22" s="20" t="b">
        <f t="shared" si="15"/>
        <v>1</v>
      </c>
      <c r="S22" s="20" t="b">
        <f t="shared" ref="S22:S44" si="16">+O22=J22</f>
        <v>1</v>
      </c>
    </row>
    <row r="23" spans="1:19" x14ac:dyDescent="0.25">
      <c r="A23" s="14"/>
      <c r="B23" s="115" t="s">
        <v>230</v>
      </c>
      <c r="C23" s="107">
        <v>276.60210875000001</v>
      </c>
      <c r="D23" s="22">
        <v>156.41202934999981</v>
      </c>
      <c r="E23" s="21">
        <v>-43.452336622867563</v>
      </c>
      <c r="F23" s="21">
        <v>1.6144900883465696</v>
      </c>
      <c r="G23" s="107">
        <v>37.708099040000093</v>
      </c>
      <c r="H23" s="22">
        <v>33.011304280000054</v>
      </c>
      <c r="I23" s="21">
        <v>-12.455665704648123</v>
      </c>
      <c r="J23" s="21">
        <v>1.4783572269778076</v>
      </c>
      <c r="K23" s="16"/>
      <c r="L23" s="187">
        <f t="shared" si="9"/>
        <v>-43.452336622867556</v>
      </c>
      <c r="M23" s="20">
        <f t="shared" si="10"/>
        <v>1.6144900883465696</v>
      </c>
      <c r="N23" s="187">
        <f t="shared" si="11"/>
        <v>-12.455665704648119</v>
      </c>
      <c r="O23" s="20">
        <f t="shared" si="12"/>
        <v>1.4783572269778076</v>
      </c>
      <c r="P23" s="20" t="b">
        <f t="shared" si="13"/>
        <v>1</v>
      </c>
      <c r="Q23" s="20" t="b">
        <f t="shared" si="14"/>
        <v>1</v>
      </c>
      <c r="R23" s="20" t="b">
        <f t="shared" si="15"/>
        <v>1</v>
      </c>
      <c r="S23" s="20" t="b">
        <f t="shared" si="16"/>
        <v>1</v>
      </c>
    </row>
    <row r="24" spans="1:19" x14ac:dyDescent="0.25">
      <c r="A24" s="14"/>
      <c r="B24" s="115" t="s">
        <v>431</v>
      </c>
      <c r="C24" s="107">
        <v>154.30330814999976</v>
      </c>
      <c r="D24" s="22">
        <v>152.08891081000027</v>
      </c>
      <c r="E24" s="21">
        <v>-1.4350938852502493</v>
      </c>
      <c r="F24" s="21">
        <v>1.5698667172249128</v>
      </c>
      <c r="G24" s="107">
        <v>54.49611844000006</v>
      </c>
      <c r="H24" s="22">
        <v>31.267011539999991</v>
      </c>
      <c r="I24" s="21">
        <v>-42.625250320488774</v>
      </c>
      <c r="J24" s="21">
        <v>1.4002419317967469</v>
      </c>
      <c r="K24" s="16"/>
      <c r="L24" s="187">
        <f t="shared" si="9"/>
        <v>-1.4350938852502475</v>
      </c>
      <c r="M24" s="20">
        <f t="shared" si="10"/>
        <v>1.5698667172249128</v>
      </c>
      <c r="N24" s="187">
        <f t="shared" si="11"/>
        <v>-42.625250320488774</v>
      </c>
      <c r="O24" s="20">
        <f t="shared" si="12"/>
        <v>1.4002419317967469</v>
      </c>
      <c r="P24" s="20" t="b">
        <f t="shared" si="13"/>
        <v>1</v>
      </c>
      <c r="Q24" s="20" t="b">
        <f t="shared" si="14"/>
        <v>1</v>
      </c>
      <c r="R24" s="20" t="b">
        <f t="shared" si="15"/>
        <v>1</v>
      </c>
      <c r="S24" s="20" t="b">
        <f t="shared" si="16"/>
        <v>1</v>
      </c>
    </row>
    <row r="25" spans="1:19" x14ac:dyDescent="0.25">
      <c r="A25" s="14"/>
      <c r="B25" s="115" t="s">
        <v>235</v>
      </c>
      <c r="C25" s="107">
        <v>106.9320950099997</v>
      </c>
      <c r="D25" s="22">
        <v>144.87088998000027</v>
      </c>
      <c r="E25" s="21">
        <v>35.479333839342388</v>
      </c>
      <c r="F25" s="21">
        <v>1.4953620698781445</v>
      </c>
      <c r="G25" s="107">
        <v>20.112793429999989</v>
      </c>
      <c r="H25" s="22">
        <v>33.761961320000019</v>
      </c>
      <c r="I25" s="21">
        <v>67.863113781306495</v>
      </c>
      <c r="J25" s="21">
        <v>1.5119741737864816</v>
      </c>
      <c r="K25" s="16"/>
      <c r="L25" s="187">
        <f t="shared" si="9"/>
        <v>35.479333839342388</v>
      </c>
      <c r="M25" s="20">
        <f t="shared" si="10"/>
        <v>1.4953620698781445</v>
      </c>
      <c r="N25" s="187">
        <f t="shared" si="11"/>
        <v>67.863113781306495</v>
      </c>
      <c r="O25" s="20">
        <f t="shared" si="12"/>
        <v>1.5119741737864816</v>
      </c>
      <c r="P25" s="20" t="b">
        <f t="shared" si="13"/>
        <v>1</v>
      </c>
      <c r="Q25" s="20" t="b">
        <f t="shared" si="14"/>
        <v>1</v>
      </c>
      <c r="R25" s="20" t="b">
        <f t="shared" si="15"/>
        <v>1</v>
      </c>
      <c r="S25" s="20" t="b">
        <f t="shared" si="16"/>
        <v>1</v>
      </c>
    </row>
    <row r="26" spans="1:19" x14ac:dyDescent="0.25">
      <c r="A26" s="14"/>
      <c r="B26" s="115" t="s">
        <v>232</v>
      </c>
      <c r="C26" s="107">
        <v>125.63752949999993</v>
      </c>
      <c r="D26" s="22">
        <v>142.40340478999963</v>
      </c>
      <c r="E26" s="21">
        <v>13.344639421614634</v>
      </c>
      <c r="F26" s="21">
        <v>1.4698926069541409</v>
      </c>
      <c r="G26" s="107">
        <v>26.315004409999972</v>
      </c>
      <c r="H26" s="22">
        <v>34.007574800000008</v>
      </c>
      <c r="I26" s="21">
        <v>29.232639562381291</v>
      </c>
      <c r="J26" s="21">
        <v>1.5229735714510308</v>
      </c>
      <c r="K26" s="16"/>
      <c r="L26" s="187">
        <f t="shared" si="9"/>
        <v>13.344639421614628</v>
      </c>
      <c r="M26" s="20">
        <f t="shared" si="10"/>
        <v>1.4698926069541409</v>
      </c>
      <c r="N26" s="187">
        <f t="shared" si="11"/>
        <v>29.232639562381301</v>
      </c>
      <c r="O26" s="20">
        <f t="shared" si="12"/>
        <v>1.5229735714510308</v>
      </c>
      <c r="P26" s="20" t="b">
        <f t="shared" si="13"/>
        <v>1</v>
      </c>
      <c r="Q26" s="20" t="b">
        <f t="shared" si="14"/>
        <v>1</v>
      </c>
      <c r="R26" s="20" t="b">
        <f t="shared" si="15"/>
        <v>1</v>
      </c>
      <c r="S26" s="20" t="b">
        <f t="shared" si="16"/>
        <v>1</v>
      </c>
    </row>
    <row r="27" spans="1:19" x14ac:dyDescent="0.25">
      <c r="A27" s="14"/>
      <c r="B27" s="115" t="s">
        <v>415</v>
      </c>
      <c r="C27" s="107">
        <v>136.2232601799997</v>
      </c>
      <c r="D27" s="22">
        <v>138.02486311999979</v>
      </c>
      <c r="E27" s="21">
        <v>1.3225369423838007</v>
      </c>
      <c r="F27" s="21">
        <v>1.4246971564699025</v>
      </c>
      <c r="G27" s="107">
        <v>27.104980240000017</v>
      </c>
      <c r="H27" s="22">
        <v>34.800836359999998</v>
      </c>
      <c r="I27" s="21">
        <v>28.392775245941216</v>
      </c>
      <c r="J27" s="21">
        <v>1.5584984919498603</v>
      </c>
      <c r="K27" s="16"/>
      <c r="L27" s="187">
        <f t="shared" si="9"/>
        <v>1.3225369423837985</v>
      </c>
      <c r="M27" s="20">
        <f t="shared" si="10"/>
        <v>1.4246971564699025</v>
      </c>
      <c r="N27" s="187">
        <f t="shared" si="11"/>
        <v>28.392775245941209</v>
      </c>
      <c r="O27" s="20">
        <f t="shared" si="12"/>
        <v>1.5584984919498603</v>
      </c>
      <c r="P27" s="20" t="b">
        <f t="shared" si="13"/>
        <v>1</v>
      </c>
      <c r="Q27" s="20" t="b">
        <f t="shared" si="14"/>
        <v>1</v>
      </c>
      <c r="R27" s="20" t="b">
        <f t="shared" si="15"/>
        <v>1</v>
      </c>
      <c r="S27" s="20" t="b">
        <f t="shared" si="16"/>
        <v>1</v>
      </c>
    </row>
    <row r="28" spans="1:19" x14ac:dyDescent="0.25">
      <c r="A28" s="14"/>
      <c r="B28" s="115" t="s">
        <v>135</v>
      </c>
      <c r="C28" s="107">
        <v>140.59428899999986</v>
      </c>
      <c r="D28" s="22">
        <v>136.0270168000001</v>
      </c>
      <c r="E28" s="21">
        <v>-3.24854745700216</v>
      </c>
      <c r="F28" s="21">
        <v>1.4040753213394244</v>
      </c>
      <c r="G28" s="107">
        <v>29.453267979999996</v>
      </c>
      <c r="H28" s="22">
        <v>26.048299599999986</v>
      </c>
      <c r="I28" s="21">
        <v>-11.560579227785951</v>
      </c>
      <c r="J28" s="21">
        <v>1.1665304599150195</v>
      </c>
      <c r="K28" s="16"/>
      <c r="L28" s="187">
        <f t="shared" si="9"/>
        <v>-3.24854745700216</v>
      </c>
      <c r="M28" s="20">
        <f t="shared" si="10"/>
        <v>1.4040753213394244</v>
      </c>
      <c r="N28" s="187">
        <f t="shared" si="11"/>
        <v>-11.560579227785951</v>
      </c>
      <c r="O28" s="20">
        <f t="shared" si="12"/>
        <v>1.1665304599150195</v>
      </c>
      <c r="P28" s="20" t="b">
        <f t="shared" si="13"/>
        <v>1</v>
      </c>
      <c r="Q28" s="20" t="b">
        <f t="shared" si="14"/>
        <v>1</v>
      </c>
      <c r="R28" s="20" t="b">
        <f t="shared" si="15"/>
        <v>1</v>
      </c>
      <c r="S28" s="20" t="b">
        <f t="shared" si="16"/>
        <v>1</v>
      </c>
    </row>
    <row r="29" spans="1:19" x14ac:dyDescent="0.25">
      <c r="A29" s="14"/>
      <c r="B29" s="115" t="s">
        <v>234</v>
      </c>
      <c r="C29" s="107">
        <v>116.68440543000027</v>
      </c>
      <c r="D29" s="22">
        <v>132.84343723000023</v>
      </c>
      <c r="E29" s="21">
        <v>13.848493070219114</v>
      </c>
      <c r="F29" s="21">
        <v>1.3712143087780051</v>
      </c>
      <c r="G29" s="107">
        <v>20.252369770000019</v>
      </c>
      <c r="H29" s="22">
        <v>34.06529967999991</v>
      </c>
      <c r="I29" s="21">
        <v>68.204017934044842</v>
      </c>
      <c r="J29" s="21">
        <v>1.5255586857137227</v>
      </c>
      <c r="K29" s="16"/>
      <c r="L29" s="187">
        <f t="shared" si="9"/>
        <v>13.848493070219117</v>
      </c>
      <c r="M29" s="20">
        <f t="shared" si="10"/>
        <v>1.3712143087780051</v>
      </c>
      <c r="N29" s="187">
        <f t="shared" si="11"/>
        <v>68.204017934044842</v>
      </c>
      <c r="O29" s="20">
        <f t="shared" si="12"/>
        <v>1.5255586857137227</v>
      </c>
      <c r="P29" s="20" t="b">
        <f t="shared" si="13"/>
        <v>1</v>
      </c>
      <c r="Q29" s="20" t="b">
        <f t="shared" si="14"/>
        <v>1</v>
      </c>
      <c r="R29" s="20" t="b">
        <f t="shared" si="15"/>
        <v>1</v>
      </c>
      <c r="S29" s="20" t="b">
        <f t="shared" si="16"/>
        <v>1</v>
      </c>
    </row>
    <row r="30" spans="1:19" x14ac:dyDescent="0.25">
      <c r="A30" s="14"/>
      <c r="B30" s="115" t="s">
        <v>238</v>
      </c>
      <c r="C30" s="107">
        <v>111.2606382099998</v>
      </c>
      <c r="D30" s="22">
        <v>119.94015617000004</v>
      </c>
      <c r="E30" s="21">
        <v>7.8010679245053449</v>
      </c>
      <c r="F30" s="21">
        <v>1.2380262191848159</v>
      </c>
      <c r="G30" s="107">
        <v>19.654807370000011</v>
      </c>
      <c r="H30" s="22">
        <v>30.38921978999997</v>
      </c>
      <c r="I30" s="21">
        <v>54.61469155065015</v>
      </c>
      <c r="J30" s="21">
        <v>1.3609314651036684</v>
      </c>
      <c r="K30" s="16"/>
      <c r="L30" s="187">
        <f t="shared" si="9"/>
        <v>7.801067924505352</v>
      </c>
      <c r="M30" s="20">
        <f t="shared" si="10"/>
        <v>1.2380262191848159</v>
      </c>
      <c r="N30" s="187">
        <f t="shared" si="11"/>
        <v>54.61469155065015</v>
      </c>
      <c r="O30" s="20">
        <f t="shared" si="12"/>
        <v>1.3609314651036684</v>
      </c>
      <c r="P30" s="20" t="b">
        <f t="shared" si="13"/>
        <v>0</v>
      </c>
      <c r="Q30" s="20" t="b">
        <f t="shared" si="14"/>
        <v>1</v>
      </c>
      <c r="R30" s="20" t="b">
        <f t="shared" si="15"/>
        <v>1</v>
      </c>
      <c r="S30" s="20" t="b">
        <f t="shared" si="16"/>
        <v>1</v>
      </c>
    </row>
    <row r="31" spans="1:19" x14ac:dyDescent="0.25">
      <c r="A31" s="14"/>
      <c r="B31" s="115" t="s">
        <v>429</v>
      </c>
      <c r="C31" s="107">
        <v>69.998675770000048</v>
      </c>
      <c r="D31" s="22">
        <v>90.911999639999848</v>
      </c>
      <c r="E31" s="21">
        <v>29.876742152546278</v>
      </c>
      <c r="F31" s="21">
        <v>0.9383966370138197</v>
      </c>
      <c r="G31" s="107">
        <v>11.644646910000002</v>
      </c>
      <c r="H31" s="22">
        <v>20.88494180999999</v>
      </c>
      <c r="I31" s="21">
        <v>79.352297853400415</v>
      </c>
      <c r="J31" s="21">
        <v>0.93529793303351449</v>
      </c>
      <c r="K31" s="16"/>
      <c r="L31" s="187">
        <f t="shared" si="9"/>
        <v>29.876742152546278</v>
      </c>
      <c r="M31" s="20">
        <f t="shared" si="10"/>
        <v>0.9383966370138197</v>
      </c>
      <c r="N31" s="187">
        <f t="shared" si="11"/>
        <v>79.352297853400401</v>
      </c>
      <c r="O31" s="20">
        <f t="shared" si="12"/>
        <v>0.93529793303351449</v>
      </c>
      <c r="P31" s="20" t="b">
        <f t="shared" si="13"/>
        <v>1</v>
      </c>
      <c r="Q31" s="20" t="b">
        <f t="shared" si="14"/>
        <v>1</v>
      </c>
      <c r="R31" s="20" t="b">
        <f t="shared" si="15"/>
        <v>1</v>
      </c>
      <c r="S31" s="20" t="b">
        <f t="shared" si="16"/>
        <v>1</v>
      </c>
    </row>
    <row r="32" spans="1:19" x14ac:dyDescent="0.25">
      <c r="A32" s="14"/>
      <c r="B32" s="115" t="s">
        <v>239</v>
      </c>
      <c r="C32" s="107">
        <v>64.314906990000154</v>
      </c>
      <c r="D32" s="22">
        <v>87.797247849999764</v>
      </c>
      <c r="E32" s="21">
        <v>36.511505588666559</v>
      </c>
      <c r="F32" s="21">
        <v>0.90624606705118471</v>
      </c>
      <c r="G32" s="107">
        <v>12.427931670000024</v>
      </c>
      <c r="H32" s="22">
        <v>17.026397249999988</v>
      </c>
      <c r="I32" s="21">
        <v>37.001052967649237</v>
      </c>
      <c r="J32" s="21">
        <v>0.7624993308483875</v>
      </c>
      <c r="K32" s="16"/>
      <c r="L32" s="187">
        <f t="shared" si="9"/>
        <v>36.511505588666566</v>
      </c>
      <c r="M32" s="20">
        <f t="shared" si="10"/>
        <v>0.90624606705118471</v>
      </c>
      <c r="N32" s="187">
        <f t="shared" si="11"/>
        <v>37.001052967649237</v>
      </c>
      <c r="O32" s="20">
        <f t="shared" si="12"/>
        <v>0.7624993308483875</v>
      </c>
      <c r="P32" s="20" t="b">
        <f t="shared" si="13"/>
        <v>1</v>
      </c>
      <c r="Q32" s="20" t="b">
        <f t="shared" si="14"/>
        <v>1</v>
      </c>
      <c r="R32" s="20" t="b">
        <f t="shared" si="15"/>
        <v>1</v>
      </c>
      <c r="S32" s="20" t="b">
        <f t="shared" si="16"/>
        <v>1</v>
      </c>
    </row>
    <row r="33" spans="1:19" x14ac:dyDescent="0.25">
      <c r="A33" s="14"/>
      <c r="B33" s="115" t="s">
        <v>444</v>
      </c>
      <c r="C33" s="107">
        <v>71.190096859999898</v>
      </c>
      <c r="D33" s="22">
        <v>71.444938370000315</v>
      </c>
      <c r="E33" s="21">
        <v>0.35797325926045787</v>
      </c>
      <c r="F33" s="21">
        <v>0.73745699317529623</v>
      </c>
      <c r="G33" s="107">
        <v>13.817750530000012</v>
      </c>
      <c r="H33" s="22">
        <v>14.278184270000015</v>
      </c>
      <c r="I33" s="21">
        <v>3.332190279454994</v>
      </c>
      <c r="J33" s="21">
        <v>0.63942511100550004</v>
      </c>
      <c r="K33" s="16"/>
      <c r="L33" s="187">
        <f t="shared" si="9"/>
        <v>0.35797325926045681</v>
      </c>
      <c r="M33" s="20">
        <f t="shared" si="10"/>
        <v>0.73745699317529623</v>
      </c>
      <c r="N33" s="187">
        <f t="shared" si="11"/>
        <v>3.3321902794550038</v>
      </c>
      <c r="O33" s="20">
        <f t="shared" si="12"/>
        <v>0.63942511100550004</v>
      </c>
      <c r="P33" s="20" t="b">
        <f t="shared" si="13"/>
        <v>0</v>
      </c>
      <c r="Q33" s="20" t="b">
        <f t="shared" si="14"/>
        <v>1</v>
      </c>
      <c r="R33" s="20" t="b">
        <f t="shared" si="15"/>
        <v>0</v>
      </c>
      <c r="S33" s="20" t="b">
        <f t="shared" si="16"/>
        <v>1</v>
      </c>
    </row>
    <row r="34" spans="1:19" x14ac:dyDescent="0.25">
      <c r="A34" s="14"/>
      <c r="B34" s="115" t="s">
        <v>430</v>
      </c>
      <c r="C34" s="107">
        <v>55.258839229999964</v>
      </c>
      <c r="D34" s="22">
        <v>67.040991259999998</v>
      </c>
      <c r="E34" s="21">
        <v>21.3217508622648</v>
      </c>
      <c r="F34" s="21">
        <v>0.69199930690752287</v>
      </c>
      <c r="G34" s="107">
        <v>11.860413499999998</v>
      </c>
      <c r="H34" s="22">
        <v>10.903817710000004</v>
      </c>
      <c r="I34" s="21">
        <v>-8.0654505848383291</v>
      </c>
      <c r="J34" s="21">
        <v>0.48830962801410061</v>
      </c>
      <c r="K34" s="16"/>
      <c r="L34" s="187">
        <f t="shared" si="9"/>
        <v>21.321750862264796</v>
      </c>
      <c r="M34" s="20">
        <f t="shared" si="10"/>
        <v>0.69199930690752287</v>
      </c>
      <c r="N34" s="187">
        <f t="shared" si="11"/>
        <v>-8.0654505848383327</v>
      </c>
      <c r="O34" s="20">
        <f t="shared" si="12"/>
        <v>0.48830962801410061</v>
      </c>
      <c r="P34" s="20" t="b">
        <f t="shared" si="13"/>
        <v>1</v>
      </c>
      <c r="Q34" s="20" t="b">
        <f t="shared" si="14"/>
        <v>1</v>
      </c>
      <c r="R34" s="20" t="b">
        <f t="shared" si="15"/>
        <v>1</v>
      </c>
      <c r="S34" s="20" t="b">
        <f t="shared" si="16"/>
        <v>1</v>
      </c>
    </row>
    <row r="35" spans="1:19" x14ac:dyDescent="0.25">
      <c r="A35" s="14"/>
      <c r="B35" s="115" t="s">
        <v>242</v>
      </c>
      <c r="C35" s="107">
        <v>55.685094480000039</v>
      </c>
      <c r="D35" s="22">
        <v>54.422399010000085</v>
      </c>
      <c r="E35" s="21">
        <v>-2.2675645642541986</v>
      </c>
      <c r="F35" s="21">
        <v>0.5617497845327164</v>
      </c>
      <c r="G35" s="107">
        <v>12.591705920000003</v>
      </c>
      <c r="H35" s="22">
        <v>14.193998609999994</v>
      </c>
      <c r="I35" s="21">
        <v>12.724985003461642</v>
      </c>
      <c r="J35" s="21">
        <v>0.63565499402335079</v>
      </c>
      <c r="K35" s="16"/>
      <c r="L35" s="187">
        <f t="shared" si="9"/>
        <v>-2.2675645642542035</v>
      </c>
      <c r="M35" s="20">
        <f t="shared" si="10"/>
        <v>0.5617497845327164</v>
      </c>
      <c r="N35" s="187">
        <f t="shared" si="11"/>
        <v>12.724985003461638</v>
      </c>
      <c r="O35" s="20">
        <f t="shared" si="12"/>
        <v>0.63565499402335079</v>
      </c>
      <c r="P35" s="20" t="b">
        <f t="shared" si="13"/>
        <v>1</v>
      </c>
      <c r="Q35" s="20" t="b">
        <f t="shared" si="14"/>
        <v>1</v>
      </c>
      <c r="R35" s="20" t="b">
        <f t="shared" si="15"/>
        <v>1</v>
      </c>
      <c r="S35" s="20" t="b">
        <f t="shared" si="16"/>
        <v>1</v>
      </c>
    </row>
    <row r="36" spans="1:19" x14ac:dyDescent="0.25">
      <c r="A36" s="14"/>
      <c r="B36" s="115" t="s">
        <v>445</v>
      </c>
      <c r="C36" s="107">
        <v>44.616194959999973</v>
      </c>
      <c r="D36" s="22">
        <v>49.219707550000031</v>
      </c>
      <c r="E36" s="21">
        <v>10.318030468818051</v>
      </c>
      <c r="F36" s="21">
        <v>0.50804743293097598</v>
      </c>
      <c r="G36" s="107">
        <v>8.5864465599999971</v>
      </c>
      <c r="H36" s="22">
        <v>7.9227982599999942</v>
      </c>
      <c r="I36" s="21">
        <v>-7.7290214917496991</v>
      </c>
      <c r="J36" s="21">
        <v>0.35480955148610605</v>
      </c>
      <c r="K36" s="16"/>
      <c r="L36" s="187">
        <f t="shared" si="9"/>
        <v>10.318030468818044</v>
      </c>
      <c r="M36" s="20">
        <f t="shared" si="10"/>
        <v>0.50804743293097598</v>
      </c>
      <c r="N36" s="187">
        <f t="shared" si="11"/>
        <v>-7.7290214917497035</v>
      </c>
      <c r="O36" s="20">
        <f t="shared" si="12"/>
        <v>0.35480955148610605</v>
      </c>
      <c r="P36" s="20" t="b">
        <f t="shared" si="13"/>
        <v>0</v>
      </c>
      <c r="Q36" s="20" t="b">
        <f t="shared" si="14"/>
        <v>1</v>
      </c>
      <c r="R36" s="20" t="b">
        <f t="shared" si="15"/>
        <v>1</v>
      </c>
      <c r="S36" s="20" t="b">
        <f t="shared" si="16"/>
        <v>1</v>
      </c>
    </row>
    <row r="37" spans="1:19" x14ac:dyDescent="0.25">
      <c r="A37" s="14"/>
      <c r="B37" s="115" t="s">
        <v>446</v>
      </c>
      <c r="C37" s="107">
        <v>40.414705860000062</v>
      </c>
      <c r="D37" s="22">
        <v>48.171615729999999</v>
      </c>
      <c r="E37" s="21">
        <v>19.193285476010956</v>
      </c>
      <c r="F37" s="21">
        <v>0.49722899484728666</v>
      </c>
      <c r="G37" s="107">
        <v>6.1916442800000047</v>
      </c>
      <c r="H37" s="22">
        <v>11.062004939999991</v>
      </c>
      <c r="I37" s="21">
        <v>78.660214310631901</v>
      </c>
      <c r="J37" s="21">
        <v>0.49539378417777469</v>
      </c>
      <c r="K37" s="16"/>
      <c r="L37" s="187">
        <f t="shared" si="9"/>
        <v>19.193285476010949</v>
      </c>
      <c r="M37" s="20">
        <f t="shared" si="10"/>
        <v>0.49722899484728666</v>
      </c>
      <c r="N37" s="187">
        <f t="shared" si="11"/>
        <v>78.660214310631915</v>
      </c>
      <c r="O37" s="20">
        <f t="shared" si="12"/>
        <v>0.49539378417777469</v>
      </c>
      <c r="P37" s="20" t="b">
        <f t="shared" si="13"/>
        <v>0</v>
      </c>
      <c r="Q37" s="20" t="b">
        <f t="shared" si="14"/>
        <v>1</v>
      </c>
      <c r="R37" s="20" t="b">
        <f t="shared" si="15"/>
        <v>1</v>
      </c>
      <c r="S37" s="20" t="b">
        <f t="shared" si="16"/>
        <v>1</v>
      </c>
    </row>
    <row r="38" spans="1:19" x14ac:dyDescent="0.25">
      <c r="A38" s="14"/>
      <c r="B38" s="115" t="s">
        <v>243</v>
      </c>
      <c r="C38" s="107">
        <v>24.833524029999978</v>
      </c>
      <c r="D38" s="22">
        <v>41.870326519999942</v>
      </c>
      <c r="E38" s="21">
        <v>68.604046970614263</v>
      </c>
      <c r="F38" s="21">
        <v>0.4321868812986826</v>
      </c>
      <c r="G38" s="107">
        <v>4.0425085600000008</v>
      </c>
      <c r="H38" s="22">
        <v>11.556422639999996</v>
      </c>
      <c r="I38" s="21">
        <v>185.8725583007793</v>
      </c>
      <c r="J38" s="21">
        <v>0.51753547157494861</v>
      </c>
      <c r="K38" s="16"/>
      <c r="L38" s="187">
        <f t="shared" si="9"/>
        <v>68.604046970614263</v>
      </c>
      <c r="M38" s="20">
        <f t="shared" si="10"/>
        <v>0.4321868812986826</v>
      </c>
      <c r="N38" s="187">
        <f t="shared" si="11"/>
        <v>185.8725583007793</v>
      </c>
      <c r="O38" s="20">
        <f t="shared" si="12"/>
        <v>0.51753547157494861</v>
      </c>
      <c r="P38" s="20" t="b">
        <f t="shared" si="13"/>
        <v>1</v>
      </c>
      <c r="Q38" s="20" t="b">
        <f t="shared" si="14"/>
        <v>1</v>
      </c>
      <c r="R38" s="20" t="b">
        <f t="shared" si="15"/>
        <v>1</v>
      </c>
      <c r="S38" s="20" t="b">
        <f t="shared" si="16"/>
        <v>1</v>
      </c>
    </row>
    <row r="39" spans="1:19" x14ac:dyDescent="0.25">
      <c r="A39" s="14"/>
      <c r="B39" s="115" t="s">
        <v>244</v>
      </c>
      <c r="C39" s="107">
        <v>39.309579719999924</v>
      </c>
      <c r="D39" s="22">
        <v>39.869596590000029</v>
      </c>
      <c r="E39" s="21">
        <v>1.4246320464097462</v>
      </c>
      <c r="F39" s="21">
        <v>0.41153528145136442</v>
      </c>
      <c r="G39" s="107">
        <v>6.8999797899999979</v>
      </c>
      <c r="H39" s="22">
        <v>9.0908987199999896</v>
      </c>
      <c r="I39" s="21">
        <v>31.75254126360263</v>
      </c>
      <c r="J39" s="21">
        <v>0.40712101855901783</v>
      </c>
      <c r="K39" s="16"/>
      <c r="L39" s="187">
        <f t="shared" si="9"/>
        <v>1.4246320464097448</v>
      </c>
      <c r="M39" s="20">
        <f t="shared" si="10"/>
        <v>0.41153528145136442</v>
      </c>
      <c r="N39" s="187">
        <f t="shared" si="11"/>
        <v>31.752541263602634</v>
      </c>
      <c r="O39" s="20">
        <f t="shared" si="12"/>
        <v>0.40712101855901783</v>
      </c>
      <c r="P39" s="20" t="b">
        <f t="shared" si="13"/>
        <v>0</v>
      </c>
      <c r="Q39" s="20" t="b">
        <f t="shared" si="14"/>
        <v>1</v>
      </c>
      <c r="R39" s="20" t="b">
        <f t="shared" si="15"/>
        <v>1</v>
      </c>
      <c r="S39" s="20" t="b">
        <f t="shared" si="16"/>
        <v>1</v>
      </c>
    </row>
    <row r="40" spans="1:19" x14ac:dyDescent="0.25">
      <c r="A40" s="14"/>
      <c r="B40" s="115" t="s">
        <v>245</v>
      </c>
      <c r="C40" s="107">
        <v>36.311390340000038</v>
      </c>
      <c r="D40" s="22">
        <v>34.877197380000155</v>
      </c>
      <c r="E40" s="21">
        <v>-3.949705441105078</v>
      </c>
      <c r="F40" s="21">
        <v>0.36000357333972066</v>
      </c>
      <c r="G40" s="107">
        <v>10.625821269999994</v>
      </c>
      <c r="H40" s="22">
        <v>5.2866926900000042</v>
      </c>
      <c r="I40" s="21">
        <v>-50.2467380575468</v>
      </c>
      <c r="J40" s="21">
        <v>0.23675587849485116</v>
      </c>
      <c r="K40" s="16"/>
      <c r="L40" s="187">
        <f t="shared" si="9"/>
        <v>-3.9497054411050732</v>
      </c>
      <c r="M40" s="20">
        <f t="shared" si="10"/>
        <v>0.36000357333972066</v>
      </c>
      <c r="N40" s="187">
        <f t="shared" si="11"/>
        <v>-50.2467380575468</v>
      </c>
      <c r="O40" s="20">
        <f t="shared" si="12"/>
        <v>0.23675587849485116</v>
      </c>
      <c r="P40" s="20" t="b">
        <f t="shared" si="13"/>
        <v>0</v>
      </c>
      <c r="Q40" s="20" t="b">
        <f t="shared" si="14"/>
        <v>1</v>
      </c>
      <c r="R40" s="20" t="b">
        <f t="shared" si="15"/>
        <v>1</v>
      </c>
      <c r="S40" s="20" t="b">
        <f t="shared" si="16"/>
        <v>1</v>
      </c>
    </row>
    <row r="41" spans="1:19" x14ac:dyDescent="0.25">
      <c r="A41" s="14"/>
      <c r="B41" s="115" t="s">
        <v>447</v>
      </c>
      <c r="C41" s="107">
        <v>28.997016480000028</v>
      </c>
      <c r="D41" s="22">
        <v>34.119548600000087</v>
      </c>
      <c r="E41" s="21">
        <v>17.665721311477679</v>
      </c>
      <c r="F41" s="21">
        <v>0.3521830978248815</v>
      </c>
      <c r="G41" s="107">
        <v>7.128142090000007</v>
      </c>
      <c r="H41" s="22">
        <v>7.2715210000000026</v>
      </c>
      <c r="I41" s="21">
        <v>2.0114485400219539</v>
      </c>
      <c r="J41" s="21">
        <v>0.32564316545298527</v>
      </c>
      <c r="K41" s="16"/>
      <c r="L41" s="187">
        <f t="shared" si="9"/>
        <v>17.665721311477679</v>
      </c>
      <c r="M41" s="20">
        <f t="shared" si="10"/>
        <v>0.3521830978248815</v>
      </c>
      <c r="N41" s="187">
        <f t="shared" si="11"/>
        <v>2.0114485400219548</v>
      </c>
      <c r="O41" s="20">
        <f t="shared" si="12"/>
        <v>0.32564316545298527</v>
      </c>
      <c r="P41" s="20" t="b">
        <f t="shared" si="13"/>
        <v>1</v>
      </c>
      <c r="Q41" s="20" t="b">
        <f t="shared" si="14"/>
        <v>1</v>
      </c>
      <c r="R41" s="20" t="b">
        <f t="shared" si="15"/>
        <v>1</v>
      </c>
      <c r="S41" s="20" t="b">
        <f t="shared" si="16"/>
        <v>1</v>
      </c>
    </row>
    <row r="42" spans="1:19" x14ac:dyDescent="0.25">
      <c r="A42" s="14"/>
      <c r="B42" s="115" t="s">
        <v>246</v>
      </c>
      <c r="C42" s="107">
        <v>32.587456599999982</v>
      </c>
      <c r="D42" s="22">
        <v>33.985763920000096</v>
      </c>
      <c r="E42" s="21">
        <v>4.2909372681761093</v>
      </c>
      <c r="F42" s="21">
        <v>0.35080216797741254</v>
      </c>
      <c r="G42" s="107">
        <v>7.2391696199999984</v>
      </c>
      <c r="H42" s="22">
        <v>5.7386056199999995</v>
      </c>
      <c r="I42" s="21">
        <v>-20.728399509445381</v>
      </c>
      <c r="J42" s="21">
        <v>0.2569940593423426</v>
      </c>
      <c r="K42" s="16"/>
      <c r="L42" s="187">
        <f t="shared" si="9"/>
        <v>4.2909372681761093</v>
      </c>
      <c r="M42" s="20">
        <f t="shared" si="10"/>
        <v>0.35080216797741254</v>
      </c>
      <c r="N42" s="187">
        <f t="shared" si="11"/>
        <v>-20.728399509445381</v>
      </c>
      <c r="O42" s="20">
        <f t="shared" si="12"/>
        <v>0.2569940593423426</v>
      </c>
      <c r="P42" s="20" t="b">
        <f t="shared" si="13"/>
        <v>1</v>
      </c>
      <c r="Q42" s="20" t="b">
        <f t="shared" si="14"/>
        <v>1</v>
      </c>
      <c r="R42" s="20" t="b">
        <f t="shared" si="15"/>
        <v>1</v>
      </c>
      <c r="S42" s="20" t="b">
        <f t="shared" si="16"/>
        <v>1</v>
      </c>
    </row>
    <row r="43" spans="1:19" x14ac:dyDescent="0.25">
      <c r="A43" s="14"/>
      <c r="B43" s="115" t="s">
        <v>248</v>
      </c>
      <c r="C43" s="107">
        <v>37.79477905000001</v>
      </c>
      <c r="D43" s="22">
        <v>31.371013589999976</v>
      </c>
      <c r="E43" s="21">
        <v>-16.996436072563924</v>
      </c>
      <c r="F43" s="21">
        <v>0.3238126294564348</v>
      </c>
      <c r="G43" s="107">
        <v>7.1252276899999938</v>
      </c>
      <c r="H43" s="22">
        <v>6.9849292899999975</v>
      </c>
      <c r="I43" s="21">
        <v>-1.9690374273498623</v>
      </c>
      <c r="J43" s="21">
        <v>0.31280862483390631</v>
      </c>
      <c r="K43" s="16"/>
      <c r="L43" s="187">
        <f t="shared" si="9"/>
        <v>-16.996436072563924</v>
      </c>
      <c r="M43" s="20">
        <f t="shared" si="10"/>
        <v>0.3238126294564348</v>
      </c>
      <c r="N43" s="187">
        <f t="shared" si="11"/>
        <v>-1.9690374273498674</v>
      </c>
      <c r="O43" s="20">
        <f t="shared" si="12"/>
        <v>0.31280862483390631</v>
      </c>
      <c r="P43" s="20" t="b">
        <f t="shared" si="13"/>
        <v>1</v>
      </c>
      <c r="Q43" s="20" t="b">
        <f t="shared" si="14"/>
        <v>1</v>
      </c>
      <c r="R43" s="20" t="b">
        <f t="shared" si="15"/>
        <v>0</v>
      </c>
      <c r="S43" s="20" t="b">
        <f t="shared" si="16"/>
        <v>1</v>
      </c>
    </row>
    <row r="44" spans="1:19" x14ac:dyDescent="0.25">
      <c r="A44" s="14"/>
      <c r="B44" s="115" t="s">
        <v>2</v>
      </c>
      <c r="C44" s="107">
        <v>570.11079034997965</v>
      </c>
      <c r="D44" s="22">
        <v>634.49489172995163</v>
      </c>
      <c r="E44" s="21">
        <v>11.293261322145455</v>
      </c>
      <c r="F44" s="21">
        <v>6.5492770476897988</v>
      </c>
      <c r="G44" s="107">
        <v>117.80509897999809</v>
      </c>
      <c r="H44" s="22">
        <v>144.51013622999926</v>
      </c>
      <c r="I44" s="21">
        <v>22.668829686680514</v>
      </c>
      <c r="J44" s="21">
        <v>6.4716499068047897</v>
      </c>
      <c r="K44" s="16"/>
      <c r="L44" s="187">
        <f t="shared" si="9"/>
        <v>11.293261322145449</v>
      </c>
      <c r="M44" s="20">
        <f t="shared" si="10"/>
        <v>6.5492770476897988</v>
      </c>
      <c r="N44" s="187">
        <f t="shared" si="11"/>
        <v>22.66882968668051</v>
      </c>
      <c r="O44" s="20">
        <f t="shared" si="12"/>
        <v>6.4716499068047897</v>
      </c>
      <c r="P44" s="20" t="b">
        <f t="shared" si="13"/>
        <v>0</v>
      </c>
      <c r="Q44" s="20" t="b">
        <f t="shared" si="14"/>
        <v>1</v>
      </c>
      <c r="R44" s="20" t="b">
        <f t="shared" si="15"/>
        <v>1</v>
      </c>
      <c r="S44" s="20" t="b">
        <f t="shared" si="16"/>
        <v>1</v>
      </c>
    </row>
    <row r="45" spans="1:19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9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9" x14ac:dyDescent="0.25">
      <c r="B47" s="20"/>
      <c r="C47" s="20"/>
      <c r="D47" s="20"/>
      <c r="E47" s="20"/>
    </row>
    <row r="48" spans="1:19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47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17">
        <v>9051.6191151399871</v>
      </c>
      <c r="D13" s="117">
        <v>9688.0142206499622</v>
      </c>
      <c r="E13" s="29">
        <v>7.0307322636402603</v>
      </c>
      <c r="F13" s="29">
        <v>100</v>
      </c>
      <c r="G13" s="117">
        <v>1814.826406449999</v>
      </c>
      <c r="H13" s="117">
        <v>2232.9720907499986</v>
      </c>
      <c r="I13" s="29">
        <v>23.040533398339669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5" t="s">
        <v>136</v>
      </c>
      <c r="C16" s="107">
        <v>2658.3165168899868</v>
      </c>
      <c r="D16" s="22">
        <v>2241.836290299997</v>
      </c>
      <c r="E16" s="21">
        <v>-15.667066880253888</v>
      </c>
      <c r="F16" s="21">
        <v>23.14030759287628</v>
      </c>
      <c r="G16" s="107">
        <v>512.15373650000072</v>
      </c>
      <c r="H16" s="22">
        <v>534.52069915999823</v>
      </c>
      <c r="I16" s="21">
        <v>4.3672360594009696</v>
      </c>
      <c r="J16" s="21">
        <v>23.937634571172197</v>
      </c>
      <c r="K16" s="16"/>
    </row>
    <row r="17" spans="1:11" x14ac:dyDescent="0.25">
      <c r="A17" s="14"/>
      <c r="B17" s="115" t="s">
        <v>230</v>
      </c>
      <c r="C17" s="107">
        <v>276.60210874999979</v>
      </c>
      <c r="D17" s="22">
        <v>156.41202935000118</v>
      </c>
      <c r="E17" s="21">
        <v>-43.452336622867016</v>
      </c>
      <c r="F17" s="21">
        <v>1.6144900883465838</v>
      </c>
      <c r="G17" s="107">
        <v>37.708099039999979</v>
      </c>
      <c r="H17" s="22">
        <v>33.011304279999976</v>
      </c>
      <c r="I17" s="21">
        <v>-12.455665704648066</v>
      </c>
      <c r="J17" s="21">
        <v>1.4783572269778043</v>
      </c>
      <c r="K17" s="16"/>
    </row>
    <row r="18" spans="1:11" x14ac:dyDescent="0.25">
      <c r="A18" s="14"/>
      <c r="B18" s="115" t="s">
        <v>431</v>
      </c>
      <c r="C18" s="107">
        <v>154.30330815000042</v>
      </c>
      <c r="D18" s="22">
        <v>152.08891080999973</v>
      </c>
      <c r="E18" s="21">
        <v>-1.4350938852510153</v>
      </c>
      <c r="F18" s="21">
        <v>1.5698667172249072</v>
      </c>
      <c r="G18" s="107">
        <v>54.496118439999933</v>
      </c>
      <c r="H18" s="22">
        <v>31.267011540000041</v>
      </c>
      <c r="I18" s="21">
        <v>-42.625250320488547</v>
      </c>
      <c r="J18" s="21">
        <v>1.4002419317967494</v>
      </c>
      <c r="K18" s="16"/>
    </row>
    <row r="19" spans="1:11" x14ac:dyDescent="0.25">
      <c r="A19" s="14"/>
      <c r="B19" s="115" t="s">
        <v>135</v>
      </c>
      <c r="C19" s="107">
        <v>140.59428900000003</v>
      </c>
      <c r="D19" s="22">
        <v>136.02701679999984</v>
      </c>
      <c r="E19" s="21">
        <v>-3.2485474570024597</v>
      </c>
      <c r="F19" s="21">
        <v>1.4040753213394219</v>
      </c>
      <c r="G19" s="107">
        <v>29.453267979999989</v>
      </c>
      <c r="H19" s="22">
        <v>26.048299599999996</v>
      </c>
      <c r="I19" s="21">
        <v>-11.560579227785894</v>
      </c>
      <c r="J19" s="21">
        <v>1.1665304599150199</v>
      </c>
      <c r="K19" s="16"/>
    </row>
    <row r="20" spans="1:11" x14ac:dyDescent="0.25">
      <c r="A20" s="14"/>
      <c r="B20" s="115" t="s">
        <v>245</v>
      </c>
      <c r="C20" s="107">
        <v>36.311390339999882</v>
      </c>
      <c r="D20" s="22">
        <v>34.877197380000098</v>
      </c>
      <c r="E20" s="21">
        <v>-3.9497054411048116</v>
      </c>
      <c r="F20" s="21">
        <v>0.36000357333972005</v>
      </c>
      <c r="G20" s="107">
        <v>10.625821270000007</v>
      </c>
      <c r="H20" s="22">
        <v>5.2866926899999971</v>
      </c>
      <c r="I20" s="21">
        <v>-50.246738057546928</v>
      </c>
      <c r="J20" s="21">
        <v>0.23675587849485083</v>
      </c>
      <c r="K20" s="16"/>
    </row>
    <row r="21" spans="1:11" x14ac:dyDescent="0.25">
      <c r="A21" s="14"/>
      <c r="B21" s="115" t="s">
        <v>248</v>
      </c>
      <c r="C21" s="107">
        <v>37.79477905000001</v>
      </c>
      <c r="D21" s="22">
        <v>31.371013590000047</v>
      </c>
      <c r="E21" s="21">
        <v>-16.996436072563736</v>
      </c>
      <c r="F21" s="21">
        <v>0.32381262945643557</v>
      </c>
      <c r="G21" s="107">
        <v>7.1252276899999964</v>
      </c>
      <c r="H21" s="22">
        <v>6.9849292900000055</v>
      </c>
      <c r="I21" s="21">
        <v>-1.9690374273497957</v>
      </c>
      <c r="J21" s="21">
        <v>0.3128086248339067</v>
      </c>
      <c r="K21" s="16"/>
    </row>
    <row r="22" spans="1:11" x14ac:dyDescent="0.25">
      <c r="A22" s="14"/>
      <c r="B22" s="115" t="s">
        <v>432</v>
      </c>
      <c r="C22" s="107">
        <v>35.818207430000044</v>
      </c>
      <c r="D22" s="22">
        <v>28.826130949999992</v>
      </c>
      <c r="E22" s="21">
        <v>-19.521011747069561</v>
      </c>
      <c r="F22" s="21">
        <v>0.2975442675193149</v>
      </c>
      <c r="G22" s="107">
        <v>5.7041094599999971</v>
      </c>
      <c r="H22" s="22">
        <v>10.582651340000018</v>
      </c>
      <c r="I22" s="21">
        <v>85.526792818594032</v>
      </c>
      <c r="J22" s="21">
        <v>0.47392671784113405</v>
      </c>
      <c r="K22" s="16"/>
    </row>
    <row r="23" spans="1:11" x14ac:dyDescent="0.25">
      <c r="A23" s="14"/>
      <c r="B23" s="115" t="s">
        <v>433</v>
      </c>
      <c r="C23" s="107">
        <v>29.284485469999968</v>
      </c>
      <c r="D23" s="22">
        <v>25.802729209999988</v>
      </c>
      <c r="E23" s="21">
        <v>-11.8894226895904</v>
      </c>
      <c r="F23" s="21">
        <v>0.26633661576385365</v>
      </c>
      <c r="G23" s="107">
        <v>3.5369207599999997</v>
      </c>
      <c r="H23" s="22">
        <v>5.2783806799999988</v>
      </c>
      <c r="I23" s="21">
        <v>49.236611113673902</v>
      </c>
      <c r="J23" s="21">
        <v>0.23638363873267781</v>
      </c>
      <c r="K23" s="16"/>
    </row>
    <row r="24" spans="1:11" x14ac:dyDescent="0.25">
      <c r="A24" s="14"/>
      <c r="B24" s="115" t="s">
        <v>434</v>
      </c>
      <c r="C24" s="107">
        <v>25.089111660000047</v>
      </c>
      <c r="D24" s="22">
        <v>23.256358439999989</v>
      </c>
      <c r="E24" s="21">
        <v>-7.3049745436863933</v>
      </c>
      <c r="F24" s="21">
        <v>0.24005289330014767</v>
      </c>
      <c r="G24" s="107">
        <v>5.0998010899999979</v>
      </c>
      <c r="H24" s="22">
        <v>4.3627536199999968</v>
      </c>
      <c r="I24" s="21">
        <v>-14.452474851328001</v>
      </c>
      <c r="J24" s="21">
        <v>0.19537877961272049</v>
      </c>
      <c r="K24" s="16"/>
    </row>
    <row r="25" spans="1:11" x14ac:dyDescent="0.25">
      <c r="A25" s="14"/>
      <c r="B25" s="115" t="s">
        <v>435</v>
      </c>
      <c r="C25" s="107">
        <v>24.121266270000003</v>
      </c>
      <c r="D25" s="22">
        <v>21.130483989999998</v>
      </c>
      <c r="E25" s="21">
        <v>-12.398943929903417</v>
      </c>
      <c r="F25" s="21">
        <v>0.21810954761978424</v>
      </c>
      <c r="G25" s="107">
        <v>5.0887948699999992</v>
      </c>
      <c r="H25" s="22">
        <v>7.61565052</v>
      </c>
      <c r="I25" s="21">
        <v>49.655286065795011</v>
      </c>
      <c r="J25" s="21">
        <v>0.34105444271101909</v>
      </c>
      <c r="K25" s="16"/>
    </row>
    <row r="26" spans="1:11" x14ac:dyDescent="0.25">
      <c r="A26" s="14"/>
      <c r="B26" s="115" t="s">
        <v>436</v>
      </c>
      <c r="C26" s="107">
        <v>23.487261410000031</v>
      </c>
      <c r="D26" s="22">
        <v>14.727104660000011</v>
      </c>
      <c r="E26" s="21">
        <v>-37.29748052393311</v>
      </c>
      <c r="F26" s="21">
        <v>0.15201365650980619</v>
      </c>
      <c r="G26" s="107">
        <v>6.7049766000000011</v>
      </c>
      <c r="H26" s="22">
        <v>3.4644316300000031</v>
      </c>
      <c r="I26" s="21">
        <v>-48.330444136076444</v>
      </c>
      <c r="J26" s="21">
        <v>0.15514889972656973</v>
      </c>
      <c r="K26" s="16"/>
    </row>
    <row r="27" spans="1:11" x14ac:dyDescent="0.25">
      <c r="A27" s="14"/>
      <c r="B27" s="115" t="s">
        <v>437</v>
      </c>
      <c r="C27" s="107">
        <v>15.175070250000019</v>
      </c>
      <c r="D27" s="22">
        <v>13.846275439999928</v>
      </c>
      <c r="E27" s="21">
        <v>-8.756432676152448</v>
      </c>
      <c r="F27" s="21">
        <v>0.14292170845999222</v>
      </c>
      <c r="G27" s="107">
        <v>3.0794462299999985</v>
      </c>
      <c r="H27" s="22">
        <v>4.0592967200000043</v>
      </c>
      <c r="I27" s="21">
        <v>31.819048517694238</v>
      </c>
      <c r="J27" s="21">
        <v>0.18178895906560971</v>
      </c>
      <c r="K27" s="16"/>
    </row>
    <row r="28" spans="1:11" x14ac:dyDescent="0.25">
      <c r="A28" s="14"/>
      <c r="B28" s="115" t="s">
        <v>438</v>
      </c>
      <c r="C28" s="107">
        <v>12.019566689999994</v>
      </c>
      <c r="D28" s="22">
        <v>7.1818338099999961</v>
      </c>
      <c r="E28" s="21">
        <v>-40.248812663312414</v>
      </c>
      <c r="F28" s="21">
        <v>7.4131123741457222E-2</v>
      </c>
      <c r="G28" s="107">
        <v>2.9228167600000017</v>
      </c>
      <c r="H28" s="22">
        <v>1.7249143699999998</v>
      </c>
      <c r="I28" s="21">
        <v>-40.984518988456919</v>
      </c>
      <c r="J28" s="21">
        <v>7.7247466600473491E-2</v>
      </c>
      <c r="K28" s="16"/>
    </row>
    <row r="29" spans="1:11" x14ac:dyDescent="0.25">
      <c r="A29" s="14"/>
      <c r="B29" s="115" t="s">
        <v>417</v>
      </c>
      <c r="C29" s="107">
        <v>10.172667959999989</v>
      </c>
      <c r="D29" s="22">
        <v>6.0317304800000011</v>
      </c>
      <c r="E29" s="21">
        <v>-40.706503901263602</v>
      </c>
      <c r="F29" s="21">
        <v>6.2259719511387507E-2</v>
      </c>
      <c r="G29" s="107">
        <v>2.787746680000001</v>
      </c>
      <c r="H29" s="22">
        <v>1.3099673900000002</v>
      </c>
      <c r="I29" s="21">
        <v>-53.009812570200978</v>
      </c>
      <c r="J29" s="21">
        <v>5.8664745315290326E-2</v>
      </c>
      <c r="K29" s="16"/>
    </row>
    <row r="30" spans="1:11" x14ac:dyDescent="0.25">
      <c r="A30" s="14"/>
      <c r="B30" s="115" t="s">
        <v>439</v>
      </c>
      <c r="C30" s="107">
        <v>5.8231158799999978</v>
      </c>
      <c r="D30" s="22">
        <v>4.2958779600000048</v>
      </c>
      <c r="E30" s="21">
        <v>-26.227160020040575</v>
      </c>
      <c r="F30" s="21">
        <v>4.4342192962964058E-2</v>
      </c>
      <c r="G30" s="107">
        <v>1.5540424299999986</v>
      </c>
      <c r="H30" s="22">
        <v>0.7928985999999999</v>
      </c>
      <c r="I30" s="21">
        <v>-48.97831714929427</v>
      </c>
      <c r="J30" s="21">
        <v>3.5508665929348246E-2</v>
      </c>
      <c r="K30" s="16"/>
    </row>
    <row r="31" spans="1:11" x14ac:dyDescent="0.25">
      <c r="A31" s="14"/>
      <c r="B31" s="115" t="s">
        <v>440</v>
      </c>
      <c r="C31" s="107">
        <v>4.7405185799999989</v>
      </c>
      <c r="D31" s="22">
        <v>2.8576524200000013</v>
      </c>
      <c r="E31" s="21">
        <v>-39.718569355338296</v>
      </c>
      <c r="F31" s="21">
        <v>2.949678184729464E-2</v>
      </c>
      <c r="G31" s="107">
        <v>0.92597737999999996</v>
      </c>
      <c r="H31" s="22">
        <v>0.34809023</v>
      </c>
      <c r="I31" s="21">
        <v>-62.408344143352615</v>
      </c>
      <c r="J31" s="21">
        <v>1.5588651172217981E-2</v>
      </c>
      <c r="K31" s="16"/>
    </row>
    <row r="32" spans="1:11" x14ac:dyDescent="0.25">
      <c r="A32" s="14"/>
      <c r="B32" s="115" t="s">
        <v>441</v>
      </c>
      <c r="C32" s="107">
        <v>4.1478103499999976</v>
      </c>
      <c r="D32" s="22">
        <v>2.7610842800000022</v>
      </c>
      <c r="E32" s="21">
        <v>-33.432726016511246</v>
      </c>
      <c r="F32" s="21">
        <v>2.8500002344286023E-2</v>
      </c>
      <c r="G32" s="107">
        <v>2.0385250600000004</v>
      </c>
      <c r="H32" s="22">
        <v>0.60235775000000003</v>
      </c>
      <c r="I32" s="21">
        <v>-70.451295310541838</v>
      </c>
      <c r="J32" s="21">
        <v>2.6975605852632194E-2</v>
      </c>
      <c r="K32" s="16"/>
    </row>
    <row r="33" spans="1:13" x14ac:dyDescent="0.25">
      <c r="A33" s="14"/>
      <c r="B33" s="115" t="s">
        <v>442</v>
      </c>
      <c r="C33" s="107">
        <v>3.6397192799999973</v>
      </c>
      <c r="D33" s="22">
        <v>2.2734445600000011</v>
      </c>
      <c r="E33" s="21">
        <v>-37.537914737204602</v>
      </c>
      <c r="F33" s="21">
        <v>2.3466569187668648E-2</v>
      </c>
      <c r="G33" s="107">
        <v>0.29137669999999999</v>
      </c>
      <c r="H33" s="22">
        <v>0.4217540500000001</v>
      </c>
      <c r="I33" s="21">
        <v>44.74529020336908</v>
      </c>
      <c r="J33" s="21">
        <v>1.8887564772846921E-2</v>
      </c>
      <c r="K33" s="16"/>
    </row>
    <row r="34" spans="1:13" x14ac:dyDescent="0.25">
      <c r="A34" s="14"/>
      <c r="B34" s="115" t="s">
        <v>443</v>
      </c>
      <c r="C34" s="107">
        <v>3.8552200499999998</v>
      </c>
      <c r="D34" s="22">
        <v>0.21762936999999999</v>
      </c>
      <c r="E34" s="21">
        <v>-94.354942981789065</v>
      </c>
      <c r="F34" s="21">
        <v>2.2463774829740019E-3</v>
      </c>
      <c r="G34" s="107">
        <v>2.2525598100000002</v>
      </c>
      <c r="H34" s="22">
        <v>2.7991519999999995E-2</v>
      </c>
      <c r="I34" s="21">
        <v>-98.7573462033845</v>
      </c>
      <c r="J34" s="21">
        <v>1.2535544047305291E-3</v>
      </c>
      <c r="K34" s="16"/>
    </row>
    <row r="35" spans="1:13" x14ac:dyDescent="0.25">
      <c r="A35" s="14"/>
      <c r="B35" s="115" t="s">
        <v>2</v>
      </c>
      <c r="C35" s="107">
        <v>98.189074970000092</v>
      </c>
      <c r="D35" s="22">
        <v>82.048001979999995</v>
      </c>
      <c r="E35" s="21">
        <v>-16.438766731361621</v>
      </c>
      <c r="F35" s="21">
        <v>0.84690216293360732</v>
      </c>
      <c r="G35" s="107">
        <v>19.674144520000002</v>
      </c>
      <c r="H35" s="22">
        <v>18.869701589999984</v>
      </c>
      <c r="I35" s="21">
        <v>-4.0888330833508508</v>
      </c>
      <c r="J35" s="21">
        <v>0.84504869846636232</v>
      </c>
      <c r="K35" s="16"/>
    </row>
    <row r="36" spans="1:13" x14ac:dyDescent="0.25">
      <c r="A36" s="14"/>
      <c r="B36" s="123" t="s">
        <v>21</v>
      </c>
      <c r="C36" s="22">
        <v>3599.4854884299871</v>
      </c>
      <c r="D36" s="22">
        <v>2987.8687957799975</v>
      </c>
      <c r="E36" s="24">
        <v>-16.991781036927101</v>
      </c>
      <c r="F36" s="24">
        <v>30.840879541767883</v>
      </c>
      <c r="G36" s="22">
        <v>713.2235092700007</v>
      </c>
      <c r="H36" s="22">
        <v>696.57977656999822</v>
      </c>
      <c r="I36" s="24">
        <v>-2.333592833617848</v>
      </c>
      <c r="J36" s="24">
        <v>31.195185083394154</v>
      </c>
      <c r="K36" s="16"/>
      <c r="L36" s="124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19.14062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47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17">
        <v>9051.6191151399871</v>
      </c>
      <c r="D13" s="117">
        <v>9688.0142206499622</v>
      </c>
      <c r="E13" s="29">
        <v>7.0307322636402603</v>
      </c>
      <c r="F13" s="29">
        <v>100</v>
      </c>
      <c r="G13" s="117">
        <v>1814.826406449999</v>
      </c>
      <c r="H13" s="117">
        <v>2232.9720907499986</v>
      </c>
      <c r="I13" s="29">
        <v>23.040533398339669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222</v>
      </c>
      <c r="C16" s="107">
        <v>1785.837445630026</v>
      </c>
      <c r="D16" s="22">
        <v>2077.0142904799782</v>
      </c>
      <c r="E16" s="21">
        <v>16.304778778296235</v>
      </c>
      <c r="F16" s="21">
        <v>21.439009513970682</v>
      </c>
      <c r="G16" s="107">
        <v>344.01784660000004</v>
      </c>
      <c r="H16" s="22">
        <v>456.20955849000148</v>
      </c>
      <c r="I16" s="21">
        <v>32.612177827056207</v>
      </c>
      <c r="J16" s="21">
        <v>20.430598321395603</v>
      </c>
      <c r="K16" s="16"/>
    </row>
    <row r="17" spans="1:11" x14ac:dyDescent="0.25">
      <c r="A17" s="14"/>
      <c r="B17" s="9" t="s">
        <v>428</v>
      </c>
      <c r="C17" s="107">
        <v>848.81298589000039</v>
      </c>
      <c r="D17" s="22">
        <v>1066.6709676700107</v>
      </c>
      <c r="E17" s="21">
        <v>25.666193307773334</v>
      </c>
      <c r="F17" s="21">
        <v>11.010212654275485</v>
      </c>
      <c r="G17" s="107">
        <v>191.52644221999941</v>
      </c>
      <c r="H17" s="22">
        <v>223.21369256999984</v>
      </c>
      <c r="I17" s="21">
        <v>16.544582556179076</v>
      </c>
      <c r="J17" s="21">
        <v>9.9962598500292064</v>
      </c>
      <c r="K17" s="16"/>
    </row>
    <row r="18" spans="1:11" x14ac:dyDescent="0.25">
      <c r="A18" s="14"/>
      <c r="B18" s="9" t="s">
        <v>224</v>
      </c>
      <c r="C18" s="107">
        <v>415.38910347000103</v>
      </c>
      <c r="D18" s="22">
        <v>590.18779337000365</v>
      </c>
      <c r="E18" s="21">
        <v>42.080711419678927</v>
      </c>
      <c r="F18" s="21">
        <v>6.0919377276720015</v>
      </c>
      <c r="G18" s="107">
        <v>92.728428609999639</v>
      </c>
      <c r="H18" s="22">
        <v>223.22228136000064</v>
      </c>
      <c r="I18" s="21">
        <v>140.72691051288751</v>
      </c>
      <c r="J18" s="21">
        <v>9.9966444849306626</v>
      </c>
      <c r="K18" s="16"/>
    </row>
    <row r="19" spans="1:11" x14ac:dyDescent="0.25">
      <c r="A19" s="14"/>
      <c r="B19" s="9" t="s">
        <v>225</v>
      </c>
      <c r="C19" s="107">
        <v>364.68931271999764</v>
      </c>
      <c r="D19" s="22">
        <v>454.89620159999754</v>
      </c>
      <c r="E19" s="21">
        <v>24.735270745172411</v>
      </c>
      <c r="F19" s="21">
        <v>4.6954534875721814</v>
      </c>
      <c r="G19" s="107">
        <v>78.310172340000037</v>
      </c>
      <c r="H19" s="22">
        <v>99.115010270000198</v>
      </c>
      <c r="I19" s="21">
        <v>26.567222760884235</v>
      </c>
      <c r="J19" s="21">
        <v>4.4387034965900529</v>
      </c>
      <c r="K19" s="16"/>
    </row>
    <row r="20" spans="1:11" x14ac:dyDescent="0.25">
      <c r="A20" s="14"/>
      <c r="B20" s="9" t="s">
        <v>416</v>
      </c>
      <c r="C20" s="107">
        <v>199.49031628000003</v>
      </c>
      <c r="D20" s="22">
        <v>259.03433382999867</v>
      </c>
      <c r="E20" s="21">
        <v>29.848074162368874</v>
      </c>
      <c r="F20" s="21">
        <v>2.6737608753491302</v>
      </c>
      <c r="G20" s="107">
        <v>33.213738570000146</v>
      </c>
      <c r="H20" s="22">
        <v>55.382170799999898</v>
      </c>
      <c r="I20" s="21">
        <v>66.74476642633384</v>
      </c>
      <c r="J20" s="21">
        <v>2.4801998658836095</v>
      </c>
      <c r="K20" s="16"/>
    </row>
    <row r="21" spans="1:11" x14ac:dyDescent="0.25">
      <c r="A21" s="14"/>
      <c r="B21" s="9" t="s">
        <v>229</v>
      </c>
      <c r="C21" s="107">
        <v>179.94349691000019</v>
      </c>
      <c r="D21" s="22">
        <v>191.09491711999888</v>
      </c>
      <c r="E21" s="21">
        <v>6.1971787819462776</v>
      </c>
      <c r="F21" s="21">
        <v>1.9724879915295837</v>
      </c>
      <c r="G21" s="107">
        <v>39.186392300000009</v>
      </c>
      <c r="H21" s="22">
        <v>43.910643119999996</v>
      </c>
      <c r="I21" s="21">
        <v>12.055845263407905</v>
      </c>
      <c r="J21" s="21">
        <v>1.9664662761302818</v>
      </c>
      <c r="K21" s="16"/>
    </row>
    <row r="22" spans="1:11" x14ac:dyDescent="0.25">
      <c r="A22" s="14"/>
      <c r="B22" s="9" t="s">
        <v>228</v>
      </c>
      <c r="C22" s="107">
        <v>109.75912294000014</v>
      </c>
      <c r="D22" s="22">
        <v>184.31762872999971</v>
      </c>
      <c r="E22" s="21">
        <v>67.929210614007005</v>
      </c>
      <c r="F22" s="21">
        <v>1.9025325988593973</v>
      </c>
      <c r="G22" s="107">
        <v>16.693840440000017</v>
      </c>
      <c r="H22" s="22">
        <v>17.145523440000002</v>
      </c>
      <c r="I22" s="21">
        <v>2.7056865771743599</v>
      </c>
      <c r="J22" s="21">
        <v>0.76783420227349353</v>
      </c>
      <c r="K22" s="16"/>
    </row>
    <row r="23" spans="1:11" x14ac:dyDescent="0.25">
      <c r="A23" s="14"/>
      <c r="B23" s="9" t="s">
        <v>227</v>
      </c>
      <c r="C23" s="107">
        <v>149.72012946000007</v>
      </c>
      <c r="D23" s="22">
        <v>180.75385156000078</v>
      </c>
      <c r="E23" s="21">
        <v>20.727822111783457</v>
      </c>
      <c r="F23" s="21">
        <v>1.8657471742219853</v>
      </c>
      <c r="G23" s="107">
        <v>33.911880820000057</v>
      </c>
      <c r="H23" s="22">
        <v>36.189655129999927</v>
      </c>
      <c r="I23" s="21">
        <v>6.7167442646133502</v>
      </c>
      <c r="J23" s="21">
        <v>1.6206944672490169</v>
      </c>
      <c r="K23" s="16"/>
    </row>
    <row r="24" spans="1:11" x14ac:dyDescent="0.25">
      <c r="A24" s="14"/>
      <c r="B24" s="9" t="s">
        <v>235</v>
      </c>
      <c r="C24" s="107">
        <v>106.93209500999988</v>
      </c>
      <c r="D24" s="22">
        <v>144.87088997999993</v>
      </c>
      <c r="E24" s="21">
        <v>35.479333839341834</v>
      </c>
      <c r="F24" s="21">
        <v>1.4953620698781411</v>
      </c>
      <c r="G24" s="107">
        <v>20.112793430000014</v>
      </c>
      <c r="H24" s="22">
        <v>33.761961320000005</v>
      </c>
      <c r="I24" s="21">
        <v>67.863113781306211</v>
      </c>
      <c r="J24" s="21">
        <v>1.5119741737864811</v>
      </c>
      <c r="K24" s="16"/>
    </row>
    <row r="25" spans="1:11" x14ac:dyDescent="0.25">
      <c r="A25" s="14"/>
      <c r="B25" s="9" t="s">
        <v>232</v>
      </c>
      <c r="C25" s="107">
        <v>125.63752949999997</v>
      </c>
      <c r="D25" s="22">
        <v>142.40340479000065</v>
      </c>
      <c r="E25" s="21">
        <v>13.344639421615412</v>
      </c>
      <c r="F25" s="21">
        <v>1.4698926069541514</v>
      </c>
      <c r="G25" s="107">
        <v>26.315004410000014</v>
      </c>
      <c r="H25" s="22">
        <v>34.007574800000057</v>
      </c>
      <c r="I25" s="21">
        <v>29.232639562381291</v>
      </c>
      <c r="J25" s="21">
        <v>1.5229735714510331</v>
      </c>
      <c r="K25" s="16"/>
    </row>
    <row r="26" spans="1:11" x14ac:dyDescent="0.25">
      <c r="A26" s="14"/>
      <c r="B26" s="9" t="s">
        <v>234</v>
      </c>
      <c r="C26" s="107">
        <v>116.68440543000001</v>
      </c>
      <c r="D26" s="22">
        <v>132.84343722999975</v>
      </c>
      <c r="E26" s="21">
        <v>13.848493070218959</v>
      </c>
      <c r="F26" s="21">
        <v>1.3712143087780004</v>
      </c>
      <c r="G26" s="107">
        <v>20.252369769999998</v>
      </c>
      <c r="H26" s="22">
        <v>34.065299680000003</v>
      </c>
      <c r="I26" s="21">
        <v>68.204017934045496</v>
      </c>
      <c r="J26" s="21">
        <v>1.5255586857137267</v>
      </c>
      <c r="K26" s="16"/>
    </row>
    <row r="27" spans="1:11" x14ac:dyDescent="0.25">
      <c r="A27" s="14"/>
      <c r="B27" s="9" t="s">
        <v>238</v>
      </c>
      <c r="C27" s="107">
        <v>111.26063820999987</v>
      </c>
      <c r="D27" s="22">
        <v>119.94015616999992</v>
      </c>
      <c r="E27" s="21">
        <v>7.8010679245051895</v>
      </c>
      <c r="F27" s="21">
        <v>1.2380262191848148</v>
      </c>
      <c r="G27" s="107">
        <v>19.654807369999993</v>
      </c>
      <c r="H27" s="22">
        <v>30.389219790000041</v>
      </c>
      <c r="I27" s="21">
        <v>54.614691550650662</v>
      </c>
      <c r="J27" s="21">
        <v>1.3609314651036715</v>
      </c>
      <c r="K27" s="16"/>
    </row>
    <row r="28" spans="1:11" x14ac:dyDescent="0.25">
      <c r="A28" s="14"/>
      <c r="B28" s="9" t="s">
        <v>429</v>
      </c>
      <c r="C28" s="107">
        <v>69.998675769999892</v>
      </c>
      <c r="D28" s="22">
        <v>90.911999640000289</v>
      </c>
      <c r="E28" s="21">
        <v>29.876742152547187</v>
      </c>
      <c r="F28" s="21">
        <v>0.93839663701382414</v>
      </c>
      <c r="G28" s="107">
        <v>11.644646909999977</v>
      </c>
      <c r="H28" s="22">
        <v>20.88494180999999</v>
      </c>
      <c r="I28" s="21">
        <v>79.352297853400785</v>
      </c>
      <c r="J28" s="21">
        <v>0.93529793303351449</v>
      </c>
      <c r="K28" s="16"/>
    </row>
    <row r="29" spans="1:11" x14ac:dyDescent="0.25">
      <c r="A29" s="14"/>
      <c r="B29" s="9" t="s">
        <v>239</v>
      </c>
      <c r="C29" s="107">
        <v>64.314906989999884</v>
      </c>
      <c r="D29" s="22">
        <v>87.797247850000133</v>
      </c>
      <c r="E29" s="21">
        <v>36.511505588667717</v>
      </c>
      <c r="F29" s="21">
        <v>0.90624606705118849</v>
      </c>
      <c r="G29" s="107">
        <v>12.427931669999989</v>
      </c>
      <c r="H29" s="22">
        <v>17.026397250000006</v>
      </c>
      <c r="I29" s="21">
        <v>37.00105296764977</v>
      </c>
      <c r="J29" s="21">
        <v>0.76249933084838839</v>
      </c>
      <c r="K29" s="16"/>
    </row>
    <row r="30" spans="1:11" x14ac:dyDescent="0.25">
      <c r="A30" s="14"/>
      <c r="B30" s="9" t="s">
        <v>430</v>
      </c>
      <c r="C30" s="107">
        <v>55.258839230000028</v>
      </c>
      <c r="D30" s="22">
        <v>67.040991259999913</v>
      </c>
      <c r="E30" s="21">
        <v>21.321750862264508</v>
      </c>
      <c r="F30" s="21">
        <v>0.69199930690752209</v>
      </c>
      <c r="G30" s="107">
        <v>11.8604135</v>
      </c>
      <c r="H30" s="22">
        <v>10.903817709999995</v>
      </c>
      <c r="I30" s="21">
        <v>-8.0654505848384179</v>
      </c>
      <c r="J30" s="21">
        <v>0.48830962801410022</v>
      </c>
      <c r="K30" s="16"/>
    </row>
    <row r="31" spans="1:11" x14ac:dyDescent="0.25">
      <c r="A31" s="14"/>
      <c r="B31" s="9" t="s">
        <v>243</v>
      </c>
      <c r="C31" s="107">
        <v>24.833524029999989</v>
      </c>
      <c r="D31" s="22">
        <v>41.8703265199999</v>
      </c>
      <c r="E31" s="21">
        <v>68.604046970614021</v>
      </c>
      <c r="F31" s="21">
        <v>0.43218688129868216</v>
      </c>
      <c r="G31" s="107">
        <v>4.0425085599999999</v>
      </c>
      <c r="H31" s="22">
        <v>11.556422640000003</v>
      </c>
      <c r="I31" s="21">
        <v>185.8725583007795</v>
      </c>
      <c r="J31" s="21">
        <v>0.51753547157494895</v>
      </c>
      <c r="K31" s="16"/>
    </row>
    <row r="32" spans="1:11" x14ac:dyDescent="0.25">
      <c r="A32" s="14"/>
      <c r="B32" s="9" t="s">
        <v>2</v>
      </c>
      <c r="C32" s="107">
        <v>591.41122938000024</v>
      </c>
      <c r="D32" s="22">
        <v>760.46068652999929</v>
      </c>
      <c r="E32" s="21">
        <v>28.584079698185683</v>
      </c>
      <c r="F32" s="21">
        <v>7.8495001061113276</v>
      </c>
      <c r="G32" s="107">
        <v>115.50436434999995</v>
      </c>
      <c r="H32" s="22">
        <v>160.32456099000004</v>
      </c>
      <c r="I32" s="21">
        <v>38.803898789647874</v>
      </c>
      <c r="J32" s="21">
        <v>7.1798730335295451</v>
      </c>
      <c r="K32" s="16"/>
    </row>
    <row r="33" spans="1:13" x14ac:dyDescent="0.25">
      <c r="A33" s="14"/>
      <c r="B33" s="10" t="s">
        <v>21</v>
      </c>
      <c r="C33" s="22">
        <v>5319.9737568500259</v>
      </c>
      <c r="D33" s="22">
        <v>6592.1091243299888</v>
      </c>
      <c r="E33" s="24">
        <v>23.912436895801513</v>
      </c>
      <c r="F33" s="24">
        <v>68.0439662266281</v>
      </c>
      <c r="G33" s="22">
        <v>1071.4035818699995</v>
      </c>
      <c r="H33" s="22">
        <v>1507.3087311700019</v>
      </c>
      <c r="I33" s="24">
        <v>40.685429531529579</v>
      </c>
      <c r="J33" s="24">
        <v>67.50235425753732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4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47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9051.6191151399871</v>
      </c>
      <c r="D13" s="29">
        <v>9688.0142206499622</v>
      </c>
      <c r="E13" s="29">
        <v>7.0307322636402603</v>
      </c>
      <c r="F13" s="117">
        <v>100</v>
      </c>
      <c r="G13" s="29">
        <v>1814.826406449999</v>
      </c>
      <c r="H13" s="29">
        <v>2232.9720907499986</v>
      </c>
      <c r="I13" s="29">
        <v>23.040533398339669</v>
      </c>
      <c r="J13" s="117">
        <v>100</v>
      </c>
      <c r="K13" s="16"/>
      <c r="L13" s="188">
        <f>+D15+D19+D28+D29+D30+D42+D43+D44+D45</f>
        <v>9688.0142206499622</v>
      </c>
      <c r="M13" s="20" t="b">
        <f>+L13=D13</f>
        <v>1</v>
      </c>
    </row>
    <row r="14" spans="1:14" x14ac:dyDescent="0.25">
      <c r="A14" s="14"/>
      <c r="B14" s="10" t="s">
        <v>28</v>
      </c>
      <c r="C14" s="114">
        <v>1592.3486800000001</v>
      </c>
      <c r="D14" s="29">
        <v>1968.638297</v>
      </c>
      <c r="E14" s="114">
        <v>23.631106787490786</v>
      </c>
      <c r="F14" s="114">
        <v>20.320348960717418</v>
      </c>
      <c r="G14" s="114">
        <v>337.96521400000006</v>
      </c>
      <c r="H14" s="29">
        <v>433.15042999999997</v>
      </c>
      <c r="I14" s="114">
        <v>28.164205088870453</v>
      </c>
      <c r="J14" s="114">
        <v>19.397932996758403</v>
      </c>
      <c r="K14" s="16"/>
      <c r="L14" s="188">
        <f>+D15+D19</f>
        <v>1968.638297</v>
      </c>
      <c r="M14" s="75" t="b">
        <f>+L14=D14</f>
        <v>1</v>
      </c>
    </row>
    <row r="15" spans="1:14" x14ac:dyDescent="0.25">
      <c r="A15" s="14"/>
      <c r="B15" s="10" t="s">
        <v>31</v>
      </c>
      <c r="C15" s="114">
        <v>134.534648</v>
      </c>
      <c r="D15" s="29">
        <v>160.2141</v>
      </c>
      <c r="E15" s="114">
        <v>19.087612285572696</v>
      </c>
      <c r="F15" s="114">
        <v>1.6537351860869929</v>
      </c>
      <c r="G15" s="114">
        <v>22.925086</v>
      </c>
      <c r="H15" s="29">
        <v>39.562597999999994</v>
      </c>
      <c r="I15" s="114">
        <v>72.573389691973205</v>
      </c>
      <c r="J15" s="114">
        <v>1.771746192614164</v>
      </c>
      <c r="K15" s="16"/>
    </row>
    <row r="16" spans="1:14" x14ac:dyDescent="0.25">
      <c r="A16" s="14" t="s">
        <v>37</v>
      </c>
      <c r="B16" s="9" t="s">
        <v>394</v>
      </c>
      <c r="C16" s="21">
        <v>24.121265999999999</v>
      </c>
      <c r="D16" s="24">
        <v>21.130483999999999</v>
      </c>
      <c r="E16" s="21">
        <v>-12.398942907888832</v>
      </c>
      <c r="F16" s="21">
        <v>0.21810954772300459</v>
      </c>
      <c r="G16" s="21">
        <v>5.0887950000000002</v>
      </c>
      <c r="H16" s="24">
        <v>7.6156509999999997</v>
      </c>
      <c r="I16" s="21">
        <v>49.655291675141157</v>
      </c>
      <c r="J16" s="21">
        <v>0.34105446420703339</v>
      </c>
      <c r="K16" s="16"/>
    </row>
    <row r="17" spans="1:11" x14ac:dyDescent="0.25">
      <c r="A17" s="14" t="s">
        <v>37</v>
      </c>
      <c r="B17" s="9" t="s">
        <v>395</v>
      </c>
      <c r="C17" s="21">
        <v>69.998676000000003</v>
      </c>
      <c r="D17" s="24">
        <v>90.912000000000006</v>
      </c>
      <c r="E17" s="21">
        <v>29.876742240096089</v>
      </c>
      <c r="F17" s="21">
        <v>0.93839664072975293</v>
      </c>
      <c r="G17" s="21">
        <v>11.644647000000001</v>
      </c>
      <c r="H17" s="24">
        <v>20.884941999999999</v>
      </c>
      <c r="I17" s="21">
        <v>79.352298098860331</v>
      </c>
      <c r="J17" s="21">
        <v>0.93529794154235379</v>
      </c>
      <c r="K17" s="16"/>
    </row>
    <row r="18" spans="1:11" x14ac:dyDescent="0.25">
      <c r="A18" s="14" t="s">
        <v>37</v>
      </c>
      <c r="B18" s="9" t="s">
        <v>396</v>
      </c>
      <c r="C18" s="21">
        <v>40.414706000000002</v>
      </c>
      <c r="D18" s="24">
        <v>48.171616</v>
      </c>
      <c r="E18" s="21">
        <v>19.193285731189036</v>
      </c>
      <c r="F18" s="21">
        <v>0.49722899763423556</v>
      </c>
      <c r="G18" s="21">
        <v>6.1916440000000001</v>
      </c>
      <c r="H18" s="24">
        <v>11.062004999999999</v>
      </c>
      <c r="I18" s="21">
        <v>78.660223359094928</v>
      </c>
      <c r="J18" s="21">
        <v>0.49539378686477686</v>
      </c>
      <c r="K18" s="16"/>
    </row>
    <row r="19" spans="1:11" s="152" customFormat="1" x14ac:dyDescent="0.25">
      <c r="A19" s="150"/>
      <c r="B19" s="10" t="s">
        <v>32</v>
      </c>
      <c r="C19" s="114">
        <v>1457.814032</v>
      </c>
      <c r="D19" s="29">
        <v>1808.424197</v>
      </c>
      <c r="E19" s="114">
        <v>24.050404050439276</v>
      </c>
      <c r="F19" s="114">
        <v>18.666613774630424</v>
      </c>
      <c r="G19" s="114">
        <v>315.04012800000004</v>
      </c>
      <c r="H19" s="29">
        <v>393.58783199999999</v>
      </c>
      <c r="I19" s="114">
        <v>24.932602871466571</v>
      </c>
      <c r="J19" s="114">
        <v>17.62618680414424</v>
      </c>
      <c r="K19" s="151"/>
    </row>
    <row r="20" spans="1:11" x14ac:dyDescent="0.25">
      <c r="A20" s="14" t="s">
        <v>37</v>
      </c>
      <c r="B20" s="9" t="s">
        <v>397</v>
      </c>
      <c r="C20" s="21">
        <v>106.932095</v>
      </c>
      <c r="D20" s="24">
        <v>144.87089</v>
      </c>
      <c r="E20" s="21">
        <v>35.479333870714868</v>
      </c>
      <c r="F20" s="21">
        <v>1.4953620700845824</v>
      </c>
      <c r="G20" s="21">
        <v>20.112793</v>
      </c>
      <c r="H20" s="24">
        <v>33.761960999999999</v>
      </c>
      <c r="I20" s="21">
        <v>67.863115779096404</v>
      </c>
      <c r="J20" s="21">
        <v>1.5119741594558045</v>
      </c>
      <c r="K20" s="16"/>
    </row>
    <row r="21" spans="1:11" x14ac:dyDescent="0.25">
      <c r="A21" s="14" t="s">
        <v>37</v>
      </c>
      <c r="B21" s="9" t="s">
        <v>398</v>
      </c>
      <c r="C21" s="21">
        <v>364.68931300000003</v>
      </c>
      <c r="D21" s="24">
        <v>454.89620200000002</v>
      </c>
      <c r="E21" s="21">
        <v>24.735270759085836</v>
      </c>
      <c r="F21" s="21">
        <v>4.69545349170102</v>
      </c>
      <c r="G21" s="21">
        <v>78.310171999999994</v>
      </c>
      <c r="H21" s="24">
        <v>99.115009999999998</v>
      </c>
      <c r="I21" s="21">
        <v>26.567222965619329</v>
      </c>
      <c r="J21" s="21">
        <v>4.4387034844985358</v>
      </c>
      <c r="K21" s="16"/>
    </row>
    <row r="22" spans="1:11" x14ac:dyDescent="0.25">
      <c r="A22" s="14" t="s">
        <v>37</v>
      </c>
      <c r="B22" s="9" t="s">
        <v>420</v>
      </c>
      <c r="C22" s="21">
        <v>0.21773200000000001</v>
      </c>
      <c r="D22" s="24">
        <v>0.20651</v>
      </c>
      <c r="E22" s="21">
        <v>-5.1540425844616378</v>
      </c>
      <c r="F22" s="21">
        <v>2.131602981752698E-3</v>
      </c>
      <c r="G22" s="21">
        <v>5.1152999999999997E-2</v>
      </c>
      <c r="H22" s="24">
        <v>1.8075999999999998E-2</v>
      </c>
      <c r="I22" s="21">
        <v>-64.662874122729846</v>
      </c>
      <c r="J22" s="21">
        <v>8.0950407194425476E-4</v>
      </c>
      <c r="K22" s="16"/>
    </row>
    <row r="23" spans="1:11" x14ac:dyDescent="0.25">
      <c r="A23" s="14" t="s">
        <v>37</v>
      </c>
      <c r="B23" s="9" t="s">
        <v>399</v>
      </c>
      <c r="C23" s="21">
        <v>111.260638</v>
      </c>
      <c r="D23" s="24">
        <v>119.940156</v>
      </c>
      <c r="E23" s="21">
        <v>7.801067975180942</v>
      </c>
      <c r="F23" s="21">
        <v>1.23802621743007</v>
      </c>
      <c r="G23" s="21">
        <v>19.654807000000002</v>
      </c>
      <c r="H23" s="24">
        <v>30.389220000000002</v>
      </c>
      <c r="I23" s="21">
        <v>54.614695529699176</v>
      </c>
      <c r="J23" s="21">
        <v>1.360931474508176</v>
      </c>
      <c r="K23" s="16"/>
    </row>
    <row r="24" spans="1:11" x14ac:dyDescent="0.25">
      <c r="A24" s="14" t="s">
        <v>37</v>
      </c>
      <c r="B24" s="9" t="s">
        <v>400</v>
      </c>
      <c r="C24" s="21">
        <v>848.81298600000002</v>
      </c>
      <c r="D24" s="24">
        <v>1066.6709679999999</v>
      </c>
      <c r="E24" s="21">
        <v>25.666193330364507</v>
      </c>
      <c r="F24" s="21">
        <v>11.010212657681645</v>
      </c>
      <c r="G24" s="21">
        <v>191.526442</v>
      </c>
      <c r="H24" s="24">
        <v>223.21369300000001</v>
      </c>
      <c r="I24" s="21">
        <v>16.544582914561733</v>
      </c>
      <c r="J24" s="21">
        <v>9.9962598692860603</v>
      </c>
      <c r="K24" s="16"/>
    </row>
    <row r="25" spans="1:11" x14ac:dyDescent="0.25">
      <c r="A25" s="14" t="s">
        <v>37</v>
      </c>
      <c r="B25" s="9" t="s">
        <v>401</v>
      </c>
      <c r="C25" s="21">
        <v>1.4587509999999999</v>
      </c>
      <c r="D25" s="24">
        <v>0.95876300000000003</v>
      </c>
      <c r="E25" s="21">
        <v>-34.275075047077941</v>
      </c>
      <c r="F25" s="21">
        <v>9.896383078757261E-3</v>
      </c>
      <c r="G25" s="21">
        <v>0.62944800000000001</v>
      </c>
      <c r="H25" s="24">
        <v>0.103226</v>
      </c>
      <c r="I25" s="21">
        <v>-83.600551594412892</v>
      </c>
      <c r="J25" s="21">
        <v>4.6228074424937843E-3</v>
      </c>
      <c r="K25" s="16"/>
    </row>
    <row r="26" spans="1:11" x14ac:dyDescent="0.25">
      <c r="A26" s="14" t="s">
        <v>37</v>
      </c>
      <c r="B26" s="9" t="s">
        <v>402</v>
      </c>
      <c r="C26" s="21">
        <v>14.269849000000001</v>
      </c>
      <c r="D26" s="24">
        <v>14.848978000000001</v>
      </c>
      <c r="E26" s="21">
        <v>4.0584101485586777</v>
      </c>
      <c r="F26" s="21">
        <v>0.15327163711578237</v>
      </c>
      <c r="G26" s="21">
        <v>1.9675659999999999</v>
      </c>
      <c r="H26" s="24">
        <v>5.676679</v>
      </c>
      <c r="I26" s="21">
        <v>188.51276145247476</v>
      </c>
      <c r="J26" s="21">
        <v>0.25422077703144724</v>
      </c>
      <c r="K26" s="16"/>
    </row>
    <row r="27" spans="1:11" x14ac:dyDescent="0.25">
      <c r="A27" s="14" t="s">
        <v>37</v>
      </c>
      <c r="B27" s="9" t="s">
        <v>403</v>
      </c>
      <c r="C27" s="21">
        <v>10.172668</v>
      </c>
      <c r="D27" s="24">
        <v>6.0317299999999996</v>
      </c>
      <c r="E27" s="21">
        <v>-40.706508852938093</v>
      </c>
      <c r="F27" s="21">
        <v>6.2259714556811778E-2</v>
      </c>
      <c r="G27" s="21">
        <v>2.787747</v>
      </c>
      <c r="H27" s="24">
        <v>1.3099670000000001</v>
      </c>
      <c r="I27" s="21">
        <v>-53.009831953903984</v>
      </c>
      <c r="J27" s="21">
        <v>5.8664727849778692E-2</v>
      </c>
      <c r="K27" s="16"/>
    </row>
    <row r="28" spans="1:11" x14ac:dyDescent="0.25">
      <c r="A28" s="14" t="s">
        <v>37</v>
      </c>
      <c r="B28" s="9" t="s">
        <v>135</v>
      </c>
      <c r="C28" s="21">
        <v>140.594289</v>
      </c>
      <c r="D28" s="24">
        <v>136.027017</v>
      </c>
      <c r="E28" s="21">
        <v>-3.2485473147490396</v>
      </c>
      <c r="F28" s="21">
        <v>1.4040753234038301</v>
      </c>
      <c r="G28" s="21">
        <v>29.453268000000001</v>
      </c>
      <c r="H28" s="24">
        <v>26.048300000000001</v>
      </c>
      <c r="I28" s="21">
        <v>-11.560577929756388</v>
      </c>
      <c r="J28" s="21">
        <v>1.1665304778283654</v>
      </c>
      <c r="K28" s="16"/>
    </row>
    <row r="29" spans="1:11" x14ac:dyDescent="0.25">
      <c r="A29" s="14" t="s">
        <v>37</v>
      </c>
      <c r="B29" s="9" t="s">
        <v>136</v>
      </c>
      <c r="C29" s="21">
        <v>2658.3165170000002</v>
      </c>
      <c r="D29" s="24">
        <v>2241.8362900000002</v>
      </c>
      <c r="E29" s="21">
        <v>-15.66706689502919</v>
      </c>
      <c r="F29" s="21">
        <v>23.140307589779706</v>
      </c>
      <c r="G29" s="21">
        <v>512.15373699999998</v>
      </c>
      <c r="H29" s="24">
        <v>534.52069900000004</v>
      </c>
      <c r="I29" s="21">
        <v>4.3672359262703297</v>
      </c>
      <c r="J29" s="21">
        <v>23.937634564006938</v>
      </c>
      <c r="K29" s="16"/>
    </row>
    <row r="30" spans="1:11" s="152" customFormat="1" x14ac:dyDescent="0.25">
      <c r="A30" s="150"/>
      <c r="B30" s="10" t="s">
        <v>29</v>
      </c>
      <c r="C30" s="114">
        <v>1489.6540000000002</v>
      </c>
      <c r="D30" s="29">
        <v>1699.0797030000001</v>
      </c>
      <c r="E30" s="114">
        <v>14.058680942017387</v>
      </c>
      <c r="F30" s="114">
        <v>17.537956327297895</v>
      </c>
      <c r="G30" s="114">
        <v>299.02597199999997</v>
      </c>
      <c r="H30" s="29">
        <v>433.68076500000006</v>
      </c>
      <c r="I30" s="114">
        <v>45.031136292067671</v>
      </c>
      <c r="J30" s="114">
        <v>19.421683181644141</v>
      </c>
      <c r="K30" s="151"/>
    </row>
    <row r="31" spans="1:11" x14ac:dyDescent="0.25">
      <c r="A31" s="14" t="s">
        <v>37</v>
      </c>
      <c r="B31" s="9" t="s">
        <v>404</v>
      </c>
      <c r="C31" s="21">
        <v>415.38910299999998</v>
      </c>
      <c r="D31" s="24">
        <v>590.18779300000006</v>
      </c>
      <c r="E31" s="21">
        <v>42.08071149136525</v>
      </c>
      <c r="F31" s="21">
        <v>6.0919377238528121</v>
      </c>
      <c r="G31" s="21">
        <v>92.728429000000006</v>
      </c>
      <c r="H31" s="24">
        <v>223.22228100000001</v>
      </c>
      <c r="I31" s="21">
        <v>140.72690911219902</v>
      </c>
      <c r="J31" s="21">
        <v>9.996644468808622</v>
      </c>
      <c r="K31" s="16"/>
    </row>
    <row r="32" spans="1:11" x14ac:dyDescent="0.25">
      <c r="A32" s="14" t="s">
        <v>37</v>
      </c>
      <c r="B32" s="9" t="s">
        <v>406</v>
      </c>
      <c r="C32" s="21">
        <v>55.258839000000002</v>
      </c>
      <c r="D32" s="24">
        <v>67.040991000000005</v>
      </c>
      <c r="E32" s="21">
        <v>21.321750896720793</v>
      </c>
      <c r="F32" s="21">
        <v>0.69199930422379452</v>
      </c>
      <c r="G32" s="21">
        <v>11.860414</v>
      </c>
      <c r="H32" s="24">
        <v>10.903817999999999</v>
      </c>
      <c r="I32" s="21">
        <v>-8.0654520154186944</v>
      </c>
      <c r="J32" s="21">
        <v>0.48830964100127572</v>
      </c>
      <c r="K32" s="16"/>
    </row>
    <row r="33" spans="1:11" x14ac:dyDescent="0.25">
      <c r="A33" s="14" t="s">
        <v>37</v>
      </c>
      <c r="B33" s="9" t="s">
        <v>407</v>
      </c>
      <c r="C33" s="21">
        <v>24.833524000000001</v>
      </c>
      <c r="D33" s="24">
        <v>41.870327000000003</v>
      </c>
      <c r="E33" s="21">
        <v>68.604049107166603</v>
      </c>
      <c r="F33" s="21">
        <v>0.43218688625325891</v>
      </c>
      <c r="G33" s="21">
        <v>4.0425089999999999</v>
      </c>
      <c r="H33" s="24">
        <v>11.556423000000001</v>
      </c>
      <c r="I33" s="21">
        <v>185.87253609082873</v>
      </c>
      <c r="J33" s="21">
        <v>0.51753548769695956</v>
      </c>
      <c r="K33" s="16"/>
    </row>
    <row r="34" spans="1:11" x14ac:dyDescent="0.25">
      <c r="A34" s="14" t="s">
        <v>37</v>
      </c>
      <c r="B34" s="9" t="s">
        <v>408</v>
      </c>
      <c r="C34" s="21">
        <v>179.94349700000001</v>
      </c>
      <c r="D34" s="24">
        <v>191.09491700000001</v>
      </c>
      <c r="E34" s="21">
        <v>6.1971786621441538</v>
      </c>
      <c r="F34" s="21">
        <v>1.9724879902909511</v>
      </c>
      <c r="G34" s="21">
        <v>39.186391999999998</v>
      </c>
      <c r="H34" s="24">
        <v>43.910643</v>
      </c>
      <c r="I34" s="21">
        <v>12.055845815047238</v>
      </c>
      <c r="J34" s="21">
        <v>1.9664662707562786</v>
      </c>
      <c r="K34" s="16"/>
    </row>
    <row r="35" spans="1:11" x14ac:dyDescent="0.25">
      <c r="A35" s="14" t="s">
        <v>37</v>
      </c>
      <c r="B35" s="9" t="s">
        <v>409</v>
      </c>
      <c r="C35" s="21">
        <v>276.60210899999998</v>
      </c>
      <c r="D35" s="24">
        <v>156.41202899999999</v>
      </c>
      <c r="E35" s="21">
        <v>-43.452336800512249</v>
      </c>
      <c r="F35" s="21">
        <v>1.6144900847338601</v>
      </c>
      <c r="G35" s="21">
        <v>37.708098999999997</v>
      </c>
      <c r="H35" s="24">
        <v>33.011304000000003</v>
      </c>
      <c r="I35" s="21">
        <v>-12.455666354328798</v>
      </c>
      <c r="J35" s="21">
        <v>1.4783572144384636</v>
      </c>
      <c r="K35" s="16"/>
    </row>
    <row r="36" spans="1:11" x14ac:dyDescent="0.25">
      <c r="A36" s="14" t="s">
        <v>37</v>
      </c>
      <c r="B36" s="9" t="s">
        <v>410</v>
      </c>
      <c r="C36" s="21">
        <v>55.685093999999999</v>
      </c>
      <c r="D36" s="24">
        <v>54.422398999999999</v>
      </c>
      <c r="E36" s="21">
        <v>-2.2675637397684967</v>
      </c>
      <c r="F36" s="21">
        <v>0.56174978442949519</v>
      </c>
      <c r="G36" s="21">
        <v>12.591706</v>
      </c>
      <c r="H36" s="24">
        <v>14.193999</v>
      </c>
      <c r="I36" s="21">
        <v>12.724987384552966</v>
      </c>
      <c r="J36" s="21">
        <v>0.63565501148886261</v>
      </c>
      <c r="K36" s="16"/>
    </row>
    <row r="37" spans="1:11" x14ac:dyDescent="0.25">
      <c r="A37" s="14" t="s">
        <v>37</v>
      </c>
      <c r="B37" s="9" t="s">
        <v>411</v>
      </c>
      <c r="C37" s="21">
        <v>149.72012899999999</v>
      </c>
      <c r="D37" s="24">
        <v>180.75385199999999</v>
      </c>
      <c r="E37" s="21">
        <v>20.72782277658871</v>
      </c>
      <c r="F37" s="21">
        <v>1.8657471787636719</v>
      </c>
      <c r="G37" s="21">
        <v>33.911881000000001</v>
      </c>
      <c r="H37" s="24">
        <v>36.189655000000002</v>
      </c>
      <c r="I37" s="21">
        <v>6.7167433148282107</v>
      </c>
      <c r="J37" s="21">
        <v>1.6206944614271832</v>
      </c>
      <c r="K37" s="16"/>
    </row>
    <row r="38" spans="1:11" x14ac:dyDescent="0.25">
      <c r="A38" s="14" t="s">
        <v>37</v>
      </c>
      <c r="B38" s="9" t="s">
        <v>412</v>
      </c>
      <c r="C38" s="21">
        <v>44.616194999999998</v>
      </c>
      <c r="D38" s="24">
        <v>49.219707999999997</v>
      </c>
      <c r="E38" s="21">
        <v>10.318031378516256</v>
      </c>
      <c r="F38" s="21">
        <v>0.50804743757589033</v>
      </c>
      <c r="G38" s="21">
        <v>8.5864469999999997</v>
      </c>
      <c r="H38" s="24">
        <v>7.9227980000000002</v>
      </c>
      <c r="I38" s="21">
        <v>-7.7290292480696525</v>
      </c>
      <c r="J38" s="21">
        <v>0.35480953984243185</v>
      </c>
      <c r="K38" s="16"/>
    </row>
    <row r="39" spans="1:11" x14ac:dyDescent="0.25">
      <c r="A39" s="14" t="s">
        <v>37</v>
      </c>
      <c r="B39" s="9" t="s">
        <v>413</v>
      </c>
      <c r="C39" s="21">
        <v>109.759123</v>
      </c>
      <c r="D39" s="24">
        <v>184.31762900000001</v>
      </c>
      <c r="E39" s="21">
        <v>67.929210768201926</v>
      </c>
      <c r="F39" s="21">
        <v>1.9025326016463493</v>
      </c>
      <c r="G39" s="21">
        <v>16.693840000000002</v>
      </c>
      <c r="H39" s="24">
        <v>17.145523000000001</v>
      </c>
      <c r="I39" s="21">
        <v>2.7056866484882924</v>
      </c>
      <c r="J39" s="21">
        <v>0.76783418256881364</v>
      </c>
      <c r="K39" s="16"/>
    </row>
    <row r="40" spans="1:11" x14ac:dyDescent="0.25">
      <c r="A40" s="14" t="s">
        <v>37</v>
      </c>
      <c r="B40" s="9" t="s">
        <v>419</v>
      </c>
      <c r="C40" s="21">
        <v>36.311390000000003</v>
      </c>
      <c r="D40" s="24">
        <v>34.877197000000002</v>
      </c>
      <c r="E40" s="21">
        <v>-3.9497055882465548</v>
      </c>
      <c r="F40" s="21">
        <v>0.36000356941734668</v>
      </c>
      <c r="G40" s="21">
        <v>10.625821</v>
      </c>
      <c r="H40" s="24">
        <v>5.2866929999999996</v>
      </c>
      <c r="I40" s="21">
        <v>-50.246733875904745</v>
      </c>
      <c r="J40" s="21">
        <v>0.23675589237769351</v>
      </c>
      <c r="K40" s="16"/>
    </row>
    <row r="41" spans="1:11" x14ac:dyDescent="0.25">
      <c r="A41" s="14" t="s">
        <v>37</v>
      </c>
      <c r="B41" s="9" t="s">
        <v>414</v>
      </c>
      <c r="C41" s="21">
        <v>141.534997</v>
      </c>
      <c r="D41" s="24">
        <v>148.88286099999999</v>
      </c>
      <c r="E41" s="21">
        <v>5.1915527295344432</v>
      </c>
      <c r="F41" s="21">
        <v>1.5367737661104666</v>
      </c>
      <c r="G41" s="21">
        <v>31.090433999999998</v>
      </c>
      <c r="H41" s="24">
        <v>30.337627999999999</v>
      </c>
      <c r="I41" s="21">
        <v>-2.421342847771113</v>
      </c>
      <c r="J41" s="21">
        <v>1.3586210112375545</v>
      </c>
      <c r="K41" s="16"/>
    </row>
    <row r="42" spans="1:11" x14ac:dyDescent="0.25">
      <c r="A42" s="14"/>
      <c r="B42" s="9" t="s">
        <v>415</v>
      </c>
      <c r="C42" s="21">
        <v>136.22326000000001</v>
      </c>
      <c r="D42" s="24">
        <v>138.02486300000001</v>
      </c>
      <c r="E42" s="21">
        <v>1.3225369881766147</v>
      </c>
      <c r="F42" s="21">
        <v>1.4246971552312608</v>
      </c>
      <c r="G42" s="21">
        <v>27.104980000000001</v>
      </c>
      <c r="H42" s="24">
        <v>34.800835999999997</v>
      </c>
      <c r="I42" s="21">
        <v>28.392775054620945</v>
      </c>
      <c r="J42" s="21">
        <v>1.5584984758278497</v>
      </c>
      <c r="K42" s="16"/>
    </row>
    <row r="43" spans="1:11" x14ac:dyDescent="0.25">
      <c r="A43" s="14"/>
      <c r="B43" s="9" t="s">
        <v>222</v>
      </c>
      <c r="C43" s="21">
        <v>1785.837446</v>
      </c>
      <c r="D43" s="24">
        <v>2077.0142900000001</v>
      </c>
      <c r="E43" s="21">
        <v>16.304778727324319</v>
      </c>
      <c r="F43" s="21">
        <v>21.439009509016334</v>
      </c>
      <c r="G43" s="21">
        <v>344.01784700000002</v>
      </c>
      <c r="H43" s="24">
        <v>456.20955800000002</v>
      </c>
      <c r="I43" s="21">
        <v>32.612177530429108</v>
      </c>
      <c r="J43" s="21">
        <v>20.430598299451688</v>
      </c>
      <c r="K43" s="16"/>
    </row>
    <row r="44" spans="1:11" x14ac:dyDescent="0.25">
      <c r="A44" s="14"/>
      <c r="B44" s="9" t="s">
        <v>416</v>
      </c>
      <c r="C44" s="21">
        <v>199.49031600000001</v>
      </c>
      <c r="D44" s="24">
        <v>259.034334</v>
      </c>
      <c r="E44" s="21">
        <v>29.848074429838476</v>
      </c>
      <c r="F44" s="21">
        <v>2.6737608771038901</v>
      </c>
      <c r="G44" s="21">
        <v>33.213738999999997</v>
      </c>
      <c r="H44" s="24">
        <v>55.382171</v>
      </c>
      <c r="I44" s="21">
        <v>66.744764869742639</v>
      </c>
      <c r="J44" s="21">
        <v>2.4801998748402867</v>
      </c>
      <c r="K44" s="16"/>
    </row>
    <row r="45" spans="1:11" x14ac:dyDescent="0.25">
      <c r="A45" s="14"/>
      <c r="B45" s="9" t="s">
        <v>2</v>
      </c>
      <c r="C45" s="21">
        <v>1049.1546071399871</v>
      </c>
      <c r="D45" s="24">
        <v>1168.3594266499622</v>
      </c>
      <c r="E45" s="21">
        <v>11.361987899469783</v>
      </c>
      <c r="F45" s="21">
        <v>12.059844257449672</v>
      </c>
      <c r="G45" s="21">
        <v>231.89164944999899</v>
      </c>
      <c r="H45" s="24">
        <v>259.17933174999882</v>
      </c>
      <c r="I45" s="21">
        <v>11.767427746846781</v>
      </c>
      <c r="J45" s="21">
        <v>11.60692212964234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48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529.48452045000261</v>
      </c>
      <c r="D13" s="29">
        <v>541.49089973000173</v>
      </c>
      <c r="E13" s="29">
        <v>2.2675600166356169</v>
      </c>
      <c r="F13" s="117">
        <v>100</v>
      </c>
      <c r="G13" s="29">
        <v>94.627550979999938</v>
      </c>
      <c r="H13" s="29">
        <v>114.89846277000001</v>
      </c>
      <c r="I13" s="29">
        <v>21.421786340306358</v>
      </c>
      <c r="J13" s="117">
        <v>100</v>
      </c>
      <c r="K13" s="16"/>
      <c r="L13" s="188">
        <f>+D15+D19+D28+D29+D30+D42+D43+D44+D45</f>
        <v>541.49089973000173</v>
      </c>
      <c r="M13" s="20" t="b">
        <f>+L13=D13</f>
        <v>1</v>
      </c>
    </row>
    <row r="14" spans="1:14" s="152" customFormat="1" x14ac:dyDescent="0.25">
      <c r="A14" s="150"/>
      <c r="B14" s="170" t="s">
        <v>28</v>
      </c>
      <c r="C14" s="114">
        <v>114.08609</v>
      </c>
      <c r="D14" s="29">
        <v>122.385794</v>
      </c>
      <c r="E14" s="114">
        <v>7.2749482430329637</v>
      </c>
      <c r="F14" s="114">
        <v>22.601634498571261</v>
      </c>
      <c r="G14" s="114">
        <v>16.385897</v>
      </c>
      <c r="H14" s="29">
        <v>26.262945999999999</v>
      </c>
      <c r="I14" s="114">
        <v>60.277743720712998</v>
      </c>
      <c r="J14" s="114">
        <v>22.857525998909409</v>
      </c>
      <c r="K14" s="151"/>
      <c r="L14" s="188">
        <f>+D15+D19</f>
        <v>122.385794</v>
      </c>
      <c r="M14" s="75" t="b">
        <f>+L14=D14</f>
        <v>1</v>
      </c>
    </row>
    <row r="15" spans="1:14" s="152" customFormat="1" x14ac:dyDescent="0.25">
      <c r="A15" s="150"/>
      <c r="B15" s="170" t="s">
        <v>31</v>
      </c>
      <c r="C15" s="114">
        <v>12.512372000000001</v>
      </c>
      <c r="D15" s="29">
        <v>17.039371000000003</v>
      </c>
      <c r="E15" s="114">
        <v>36.180182302764031</v>
      </c>
      <c r="F15" s="114">
        <v>3.146751128873297</v>
      </c>
      <c r="G15" s="114">
        <v>0.72118799999999994</v>
      </c>
      <c r="H15" s="29">
        <v>3.150579</v>
      </c>
      <c r="I15" s="114">
        <v>336.85959832942319</v>
      </c>
      <c r="J15" s="114">
        <v>2.7420549623076562</v>
      </c>
      <c r="K15" s="151"/>
    </row>
    <row r="16" spans="1:14" x14ac:dyDescent="0.25">
      <c r="A16" s="14" t="s">
        <v>37</v>
      </c>
      <c r="B16" s="116" t="s">
        <v>394</v>
      </c>
      <c r="C16" s="21">
        <v>2.185152</v>
      </c>
      <c r="D16" s="24">
        <v>2.9814569999999998</v>
      </c>
      <c r="E16" s="21">
        <v>36.441629689833931</v>
      </c>
      <c r="F16" s="21">
        <v>0.55060149699406102</v>
      </c>
      <c r="G16" s="21">
        <v>7.3623999999999995E-2</v>
      </c>
      <c r="H16" s="24">
        <v>1.2010449999999999</v>
      </c>
      <c r="I16" s="21">
        <v>1531.3226665217865</v>
      </c>
      <c r="J16" s="21">
        <v>1.0453098945320205</v>
      </c>
      <c r="K16" s="16"/>
    </row>
    <row r="17" spans="1:11" x14ac:dyDescent="0.25">
      <c r="A17" s="14" t="s">
        <v>37</v>
      </c>
      <c r="B17" s="116" t="s">
        <v>395</v>
      </c>
      <c r="C17" s="21">
        <v>5.7151990000000001</v>
      </c>
      <c r="D17" s="24">
        <v>8.3359520000000007</v>
      </c>
      <c r="E17" s="21">
        <v>45.855848588999272</v>
      </c>
      <c r="F17" s="21">
        <v>1.5394445232886598</v>
      </c>
      <c r="G17" s="21">
        <v>0.39857300000000001</v>
      </c>
      <c r="H17" s="24">
        <v>1.471103</v>
      </c>
      <c r="I17" s="21">
        <v>269.09248744897423</v>
      </c>
      <c r="J17" s="21">
        <v>1.2803504629516289</v>
      </c>
      <c r="K17" s="16"/>
    </row>
    <row r="18" spans="1:11" x14ac:dyDescent="0.25">
      <c r="A18" s="14" t="s">
        <v>37</v>
      </c>
      <c r="B18" s="116" t="s">
        <v>396</v>
      </c>
      <c r="C18" s="21">
        <v>4.6120210000000004</v>
      </c>
      <c r="D18" s="24">
        <v>5.7219620000000004</v>
      </c>
      <c r="E18" s="21">
        <v>24.06626075640159</v>
      </c>
      <c r="F18" s="21">
        <v>1.0567051085905756</v>
      </c>
      <c r="G18" s="21">
        <v>0.24899099999999999</v>
      </c>
      <c r="H18" s="24">
        <v>0.478431</v>
      </c>
      <c r="I18" s="21">
        <v>92.147908960564834</v>
      </c>
      <c r="J18" s="21">
        <v>0.41639460482400675</v>
      </c>
      <c r="K18" s="16"/>
    </row>
    <row r="19" spans="1:11" s="152" customFormat="1" x14ac:dyDescent="0.25">
      <c r="A19" s="150"/>
      <c r="B19" s="170" t="s">
        <v>32</v>
      </c>
      <c r="C19" s="114">
        <v>101.573718</v>
      </c>
      <c r="D19" s="29">
        <v>105.346423</v>
      </c>
      <c r="E19" s="114">
        <v>3.7142531299287462</v>
      </c>
      <c r="F19" s="114">
        <v>19.454883369697967</v>
      </c>
      <c r="G19" s="114">
        <v>15.664708999999998</v>
      </c>
      <c r="H19" s="29">
        <v>23.112366999999999</v>
      </c>
      <c r="I19" s="114">
        <v>47.544183552978872</v>
      </c>
      <c r="J19" s="114">
        <v>20.11547103660175</v>
      </c>
      <c r="K19" s="151"/>
    </row>
    <row r="20" spans="1:11" x14ac:dyDescent="0.25">
      <c r="A20" s="14" t="s">
        <v>37</v>
      </c>
      <c r="B20" s="116" t="s">
        <v>397</v>
      </c>
      <c r="C20" s="21">
        <v>43.179563000000002</v>
      </c>
      <c r="D20" s="24">
        <v>46.852055999999997</v>
      </c>
      <c r="E20" s="21">
        <v>8.5051648160496605</v>
      </c>
      <c r="F20" s="21">
        <v>8.6524179858537575</v>
      </c>
      <c r="G20" s="21">
        <v>7.8249389999999996</v>
      </c>
      <c r="H20" s="24">
        <v>9.2978009999999998</v>
      </c>
      <c r="I20" s="21">
        <v>18.822664304475722</v>
      </c>
      <c r="J20" s="21">
        <v>8.0921892041428212</v>
      </c>
      <c r="K20" s="16"/>
    </row>
    <row r="21" spans="1:11" x14ac:dyDescent="0.25">
      <c r="A21" s="14" t="s">
        <v>37</v>
      </c>
      <c r="B21" s="116" t="s">
        <v>398</v>
      </c>
      <c r="C21" s="21">
        <v>12.414206999999999</v>
      </c>
      <c r="D21" s="24">
        <v>17.848714999999999</v>
      </c>
      <c r="E21" s="21">
        <v>43.776521528922466</v>
      </c>
      <c r="F21" s="21">
        <v>3.2962169833139812</v>
      </c>
      <c r="G21" s="21">
        <v>1.2085520000000001</v>
      </c>
      <c r="H21" s="24">
        <v>3.5897570000000001</v>
      </c>
      <c r="I21" s="21">
        <v>197.02958581840085</v>
      </c>
      <c r="J21" s="21">
        <v>3.1242863598496164</v>
      </c>
      <c r="K21" s="16"/>
    </row>
    <row r="22" spans="1:11" x14ac:dyDescent="0.25">
      <c r="A22" s="14" t="s">
        <v>37</v>
      </c>
      <c r="B22" s="116" t="s">
        <v>420</v>
      </c>
      <c r="C22" s="21">
        <v>7.1929999999999997E-3</v>
      </c>
      <c r="D22" s="24">
        <v>0</v>
      </c>
      <c r="E22" s="21" t="s">
        <v>120</v>
      </c>
      <c r="F22" s="21">
        <v>0</v>
      </c>
      <c r="G22" s="21">
        <v>7.1929999999999997E-3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116" t="s">
        <v>399</v>
      </c>
      <c r="C23" s="21">
        <v>36.491070000000001</v>
      </c>
      <c r="D23" s="24">
        <v>35.630163000000003</v>
      </c>
      <c r="E23" s="21">
        <v>-2.3592265176110128</v>
      </c>
      <c r="F23" s="21">
        <v>6.5800114125215998</v>
      </c>
      <c r="G23" s="21">
        <v>5.3996019999999998</v>
      </c>
      <c r="H23" s="24">
        <v>9.1305019999999999</v>
      </c>
      <c r="I23" s="21">
        <v>69.095833359569838</v>
      </c>
      <c r="J23" s="21">
        <v>7.9465832526211786</v>
      </c>
      <c r="K23" s="16"/>
    </row>
    <row r="24" spans="1:11" x14ac:dyDescent="0.25">
      <c r="A24" s="14" t="s">
        <v>37</v>
      </c>
      <c r="B24" s="116" t="s">
        <v>400</v>
      </c>
      <c r="C24" s="21">
        <v>8.6123200000000004</v>
      </c>
      <c r="D24" s="24">
        <v>3.988556</v>
      </c>
      <c r="E24" s="21">
        <v>-53.687786798446879</v>
      </c>
      <c r="F24" s="21">
        <v>0.73658781744786006</v>
      </c>
      <c r="G24" s="21">
        <v>0.916435</v>
      </c>
      <c r="H24" s="24">
        <v>0.68517399999999995</v>
      </c>
      <c r="I24" s="21">
        <v>-25.23485026215717</v>
      </c>
      <c r="J24" s="21">
        <v>0.59632999735737013</v>
      </c>
      <c r="K24" s="16"/>
    </row>
    <row r="25" spans="1:11" x14ac:dyDescent="0.25">
      <c r="A25" s="14" t="s">
        <v>37</v>
      </c>
      <c r="B25" s="116" t="s">
        <v>401</v>
      </c>
      <c r="C25" s="21">
        <v>0.11404</v>
      </c>
      <c r="D25" s="24">
        <v>6.8631999999999999E-2</v>
      </c>
      <c r="E25" s="21">
        <v>-39.817607856892323</v>
      </c>
      <c r="F25" s="21">
        <v>1.267463590509486E-2</v>
      </c>
      <c r="G25" s="21">
        <v>5.7626999999999998E-2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37</v>
      </c>
      <c r="B26" s="116" t="s">
        <v>402</v>
      </c>
      <c r="C26" s="21">
        <v>0.73348500000000005</v>
      </c>
      <c r="D26" s="24">
        <v>0.95152800000000004</v>
      </c>
      <c r="E26" s="21">
        <v>29.726988281968957</v>
      </c>
      <c r="F26" s="21">
        <v>0.17572372877816619</v>
      </c>
      <c r="G26" s="21">
        <v>0.250361</v>
      </c>
      <c r="H26" s="24">
        <v>0.40551799999999999</v>
      </c>
      <c r="I26" s="21">
        <v>61.973310539580837</v>
      </c>
      <c r="J26" s="21">
        <v>0.35293596643825659</v>
      </c>
      <c r="K26" s="16"/>
    </row>
    <row r="27" spans="1:11" x14ac:dyDescent="0.25">
      <c r="A27" s="14" t="s">
        <v>37</v>
      </c>
      <c r="B27" s="116" t="s">
        <v>403</v>
      </c>
      <c r="C27" s="21">
        <v>2.1839999999999998E-2</v>
      </c>
      <c r="D27" s="24">
        <v>6.7730000000000004E-3</v>
      </c>
      <c r="E27" s="21">
        <v>-68.988095238095241</v>
      </c>
      <c r="F27" s="21">
        <v>1.2508058775091426E-3</v>
      </c>
      <c r="G27" s="21">
        <v>0</v>
      </c>
      <c r="H27" s="24">
        <v>3.6150000000000002E-3</v>
      </c>
      <c r="I27" s="21" t="s">
        <v>120</v>
      </c>
      <c r="J27" s="21">
        <v>3.1462561925100678E-3</v>
      </c>
      <c r="K27" s="16"/>
    </row>
    <row r="28" spans="1:11" x14ac:dyDescent="0.25">
      <c r="A28" s="14"/>
      <c r="B28" s="116" t="s">
        <v>135</v>
      </c>
      <c r="C28" s="21">
        <v>55.035426000000001</v>
      </c>
      <c r="D28" s="24">
        <v>48.370699000000002</v>
      </c>
      <c r="E28" s="21">
        <v>-12.109885367290518</v>
      </c>
      <c r="F28" s="21">
        <v>8.9328738533036489</v>
      </c>
      <c r="G28" s="21">
        <v>11.445838999999999</v>
      </c>
      <c r="H28" s="24">
        <v>9.2656810000000007</v>
      </c>
      <c r="I28" s="21">
        <v>-19.047603238172396</v>
      </c>
      <c r="J28" s="21">
        <v>8.0642340868804645</v>
      </c>
      <c r="K28" s="16"/>
    </row>
    <row r="29" spans="1:11" x14ac:dyDescent="0.25">
      <c r="A29" s="14"/>
      <c r="B29" s="116" t="s">
        <v>136</v>
      </c>
      <c r="C29" s="21">
        <v>306.74427700000001</v>
      </c>
      <c r="D29" s="24">
        <v>298.95457900000002</v>
      </c>
      <c r="E29" s="21">
        <v>-2.5394762295760764</v>
      </c>
      <c r="F29" s="21">
        <v>55.209529679827455</v>
      </c>
      <c r="G29" s="21">
        <v>57.101666999999999</v>
      </c>
      <c r="H29" s="24">
        <v>65.306916999999999</v>
      </c>
      <c r="I29" s="21">
        <v>14.369545463532617</v>
      </c>
      <c r="J29" s="21">
        <v>56.83880830566833</v>
      </c>
      <c r="K29" s="16"/>
    </row>
    <row r="30" spans="1:11" s="152" customFormat="1" x14ac:dyDescent="0.25">
      <c r="A30" s="150" t="s">
        <v>37</v>
      </c>
      <c r="B30" s="170" t="s">
        <v>29</v>
      </c>
      <c r="C30" s="114">
        <v>26.300144000000003</v>
      </c>
      <c r="D30" s="29">
        <v>33.146838000000002</v>
      </c>
      <c r="E30" s="114">
        <v>26.032914496589822</v>
      </c>
      <c r="F30" s="114">
        <v>6.1214025972602091</v>
      </c>
      <c r="G30" s="114">
        <v>4.8662750000000008</v>
      </c>
      <c r="H30" s="29">
        <v>5.9711129999999999</v>
      </c>
      <c r="I30" s="114">
        <v>22.703977888631432</v>
      </c>
      <c r="J30" s="114">
        <v>5.1968606507406268</v>
      </c>
      <c r="K30" s="151"/>
    </row>
    <row r="31" spans="1:11" x14ac:dyDescent="0.25">
      <c r="A31" s="14" t="s">
        <v>37</v>
      </c>
      <c r="B31" s="116" t="s">
        <v>404</v>
      </c>
      <c r="C31" s="21">
        <v>1.9415070000000001</v>
      </c>
      <c r="D31" s="24">
        <v>3.1511930000000001</v>
      </c>
      <c r="E31" s="21">
        <v>62.306548469822665</v>
      </c>
      <c r="F31" s="21">
        <v>0.58194754548437444</v>
      </c>
      <c r="G31" s="21">
        <v>0.21376899999999999</v>
      </c>
      <c r="H31" s="24">
        <v>1.0580210000000001</v>
      </c>
      <c r="I31" s="21">
        <v>394.93659043172784</v>
      </c>
      <c r="J31" s="21">
        <v>0.92083129268483943</v>
      </c>
      <c r="K31" s="16"/>
    </row>
    <row r="32" spans="1:11" x14ac:dyDescent="0.25">
      <c r="A32" s="14" t="s">
        <v>37</v>
      </c>
      <c r="B32" s="116" t="s">
        <v>406</v>
      </c>
      <c r="C32" s="21">
        <v>8.629702</v>
      </c>
      <c r="D32" s="24">
        <v>11.294149000000001</v>
      </c>
      <c r="E32" s="21">
        <v>30.875307165878962</v>
      </c>
      <c r="F32" s="21">
        <v>2.0857504725622333</v>
      </c>
      <c r="G32" s="21">
        <v>1.8479319999999999</v>
      </c>
      <c r="H32" s="24">
        <v>1.850392</v>
      </c>
      <c r="I32" s="21">
        <v>0.13312178153741527</v>
      </c>
      <c r="J32" s="21">
        <v>1.6104584477375075</v>
      </c>
      <c r="K32" s="16"/>
    </row>
    <row r="33" spans="1:11" x14ac:dyDescent="0.25">
      <c r="A33" s="14" t="s">
        <v>37</v>
      </c>
      <c r="B33" s="116" t="s">
        <v>407</v>
      </c>
      <c r="C33" s="21">
        <v>0.60594400000000004</v>
      </c>
      <c r="D33" s="24">
        <v>0.66013500000000003</v>
      </c>
      <c r="E33" s="21">
        <v>8.9432356785445588</v>
      </c>
      <c r="F33" s="21">
        <v>0.12191063604746759</v>
      </c>
      <c r="G33" s="21">
        <v>0.187357</v>
      </c>
      <c r="H33" s="24">
        <v>0.16280900000000001</v>
      </c>
      <c r="I33" s="21">
        <v>-13.10225932311042</v>
      </c>
      <c r="J33" s="21">
        <v>0.14169815337382344</v>
      </c>
      <c r="K33" s="16"/>
    </row>
    <row r="34" spans="1:11" x14ac:dyDescent="0.25">
      <c r="A34" s="14" t="s">
        <v>37</v>
      </c>
      <c r="B34" s="116" t="s">
        <v>408</v>
      </c>
      <c r="C34" s="21">
        <v>4.2312919999999998</v>
      </c>
      <c r="D34" s="24">
        <v>5.7720950000000002</v>
      </c>
      <c r="E34" s="21">
        <v>36.414480494373834</v>
      </c>
      <c r="F34" s="21">
        <v>1.0659634359281169</v>
      </c>
      <c r="G34" s="21">
        <v>0.95802799999999999</v>
      </c>
      <c r="H34" s="24">
        <v>1.2853110000000001</v>
      </c>
      <c r="I34" s="21">
        <v>34.162153924519956</v>
      </c>
      <c r="J34" s="21">
        <v>1.1186494309962123</v>
      </c>
      <c r="K34" s="16"/>
    </row>
    <row r="35" spans="1:11" x14ac:dyDescent="0.25">
      <c r="A35" s="14" t="s">
        <v>37</v>
      </c>
      <c r="B35" s="116" t="s">
        <v>409</v>
      </c>
      <c r="C35" s="21">
        <v>5.1253149999999996</v>
      </c>
      <c r="D35" s="24">
        <v>5.7313200000000002</v>
      </c>
      <c r="E35" s="21">
        <v>11.823761076148509</v>
      </c>
      <c r="F35" s="21">
        <v>1.0584333001455337</v>
      </c>
      <c r="G35" s="21">
        <v>0.32344200000000001</v>
      </c>
      <c r="H35" s="24">
        <v>0.28139700000000001</v>
      </c>
      <c r="I35" s="21">
        <v>-12.99923943087169</v>
      </c>
      <c r="J35" s="21">
        <v>0.24490928182676502</v>
      </c>
      <c r="K35" s="16"/>
    </row>
    <row r="36" spans="1:11" x14ac:dyDescent="0.25">
      <c r="A36" s="14" t="s">
        <v>37</v>
      </c>
      <c r="B36" s="116" t="s">
        <v>410</v>
      </c>
      <c r="C36" s="21">
        <v>0.19522800000000001</v>
      </c>
      <c r="D36" s="24">
        <v>0.17683499999999999</v>
      </c>
      <c r="E36" s="21">
        <v>-9.4212920277829131</v>
      </c>
      <c r="F36" s="21">
        <v>3.2657058519021002E-2</v>
      </c>
      <c r="G36" s="21">
        <v>1.2999E-2</v>
      </c>
      <c r="H36" s="24">
        <v>1.2786E-2</v>
      </c>
      <c r="I36" s="21">
        <v>-1.6385875836602781</v>
      </c>
      <c r="J36" s="21">
        <v>1.1128086217823992E-2</v>
      </c>
      <c r="K36" s="16"/>
    </row>
    <row r="37" spans="1:11" x14ac:dyDescent="0.25">
      <c r="A37" s="14" t="s">
        <v>37</v>
      </c>
      <c r="B37" s="116" t="s">
        <v>411</v>
      </c>
      <c r="C37" s="21">
        <v>1.2826139999999999</v>
      </c>
      <c r="D37" s="24">
        <v>1.8131679999999999</v>
      </c>
      <c r="E37" s="21">
        <v>41.365056049598707</v>
      </c>
      <c r="F37" s="21">
        <v>0.33484736325284176</v>
      </c>
      <c r="G37" s="21">
        <v>0.33768300000000001</v>
      </c>
      <c r="H37" s="24">
        <v>0.26682899999999998</v>
      </c>
      <c r="I37" s="21">
        <v>-20.982400653867682</v>
      </c>
      <c r="J37" s="21">
        <v>0.23223026102109787</v>
      </c>
      <c r="K37" s="16"/>
    </row>
    <row r="38" spans="1:11" x14ac:dyDescent="0.25">
      <c r="A38" s="14" t="s">
        <v>37</v>
      </c>
      <c r="B38" s="116" t="s">
        <v>412</v>
      </c>
      <c r="C38" s="21">
        <v>2.2264930000000001</v>
      </c>
      <c r="D38" s="24">
        <v>2.5315970000000001</v>
      </c>
      <c r="E38" s="21">
        <v>13.703344227895631</v>
      </c>
      <c r="F38" s="21">
        <v>0.46752346184622967</v>
      </c>
      <c r="G38" s="21">
        <v>0.31594499999999998</v>
      </c>
      <c r="H38" s="24">
        <v>0.65934599999999999</v>
      </c>
      <c r="I38" s="21">
        <v>108.69012011584296</v>
      </c>
      <c r="J38" s="21">
        <v>0.57385101950394002</v>
      </c>
      <c r="K38" s="16"/>
    </row>
    <row r="39" spans="1:11" x14ac:dyDescent="0.25">
      <c r="A39" s="14" t="s">
        <v>37</v>
      </c>
      <c r="B39" s="116" t="s">
        <v>413</v>
      </c>
      <c r="C39" s="21">
        <v>0.79961700000000002</v>
      </c>
      <c r="D39" s="24">
        <v>1.125842</v>
      </c>
      <c r="E39" s="21">
        <v>40.797656878230448</v>
      </c>
      <c r="F39" s="21">
        <v>0.20791522083960551</v>
      </c>
      <c r="G39" s="21">
        <v>0.45396399999999998</v>
      </c>
      <c r="H39" s="24">
        <v>0.20960500000000001</v>
      </c>
      <c r="I39" s="21">
        <v>-53.827836568538466</v>
      </c>
      <c r="J39" s="21">
        <v>0.18242628747747519</v>
      </c>
      <c r="K39" s="16"/>
    </row>
    <row r="40" spans="1:11" x14ac:dyDescent="0.25">
      <c r="A40" s="14"/>
      <c r="B40" s="173" t="s">
        <v>427</v>
      </c>
      <c r="C40" s="21">
        <v>0.69198700000000002</v>
      </c>
      <c r="D40" s="24">
        <v>0.40753099999999998</v>
      </c>
      <c r="E40" s="21">
        <v>-41.107130625286317</v>
      </c>
      <c r="F40" s="21">
        <v>7.5260913932847839E-2</v>
      </c>
      <c r="G40" s="21">
        <v>5.7742000000000002E-2</v>
      </c>
      <c r="H40" s="24">
        <v>0.14336099999999999</v>
      </c>
      <c r="I40" s="21">
        <v>148.27854940944198</v>
      </c>
      <c r="J40" s="21">
        <v>0.12477190429168349</v>
      </c>
      <c r="K40" s="16"/>
    </row>
    <row r="41" spans="1:11" x14ac:dyDescent="0.25">
      <c r="A41" s="14" t="s">
        <v>37</v>
      </c>
      <c r="B41" s="173" t="s">
        <v>414</v>
      </c>
      <c r="C41" s="21">
        <v>0.57044499999999998</v>
      </c>
      <c r="D41" s="24">
        <v>0.48297299999999999</v>
      </c>
      <c r="E41" s="21">
        <v>-15.333993636546905</v>
      </c>
      <c r="F41" s="21">
        <v>8.919318870193757E-2</v>
      </c>
      <c r="G41" s="21">
        <v>0.157414</v>
      </c>
      <c r="H41" s="24">
        <v>4.1256000000000001E-2</v>
      </c>
      <c r="I41" s="21">
        <v>-73.791403560039129</v>
      </c>
      <c r="J41" s="21">
        <v>3.5906485609459297E-2</v>
      </c>
      <c r="K41" s="16"/>
    </row>
    <row r="42" spans="1:11" x14ac:dyDescent="0.25">
      <c r="A42" s="14"/>
      <c r="B42" s="116" t="s">
        <v>415</v>
      </c>
      <c r="C42" s="21">
        <v>0.59778299999999995</v>
      </c>
      <c r="D42" s="24">
        <v>0.68996900000000005</v>
      </c>
      <c r="E42" s="21">
        <v>15.421315092600519</v>
      </c>
      <c r="F42" s="21">
        <v>0.12742023925868975</v>
      </c>
      <c r="G42" s="21">
        <v>2.3792000000000001E-2</v>
      </c>
      <c r="H42" s="24">
        <v>0.14455899999999999</v>
      </c>
      <c r="I42" s="21">
        <v>507.59498991257556</v>
      </c>
      <c r="J42" s="21">
        <v>0.12581456402021102</v>
      </c>
      <c r="K42" s="16"/>
    </row>
    <row r="43" spans="1:11" x14ac:dyDescent="0.25">
      <c r="A43" s="14"/>
      <c r="B43" s="116" t="s">
        <v>222</v>
      </c>
      <c r="C43" s="21">
        <v>9.6853770000000008</v>
      </c>
      <c r="D43" s="24">
        <v>11.589998</v>
      </c>
      <c r="E43" s="21">
        <v>19.664913405022833</v>
      </c>
      <c r="F43" s="21">
        <v>2.1403864784761861</v>
      </c>
      <c r="G43" s="21">
        <v>1.553685</v>
      </c>
      <c r="H43" s="24">
        <v>2.8285019999999998</v>
      </c>
      <c r="I43" s="21">
        <v>82.051187982119927</v>
      </c>
      <c r="J43" s="21">
        <v>2.4617405070614415</v>
      </c>
      <c r="K43" s="16"/>
    </row>
    <row r="44" spans="1:11" x14ac:dyDescent="0.25">
      <c r="A44" s="14"/>
      <c r="B44" s="116" t="s">
        <v>416</v>
      </c>
      <c r="C44" s="21">
        <v>0.31854500000000002</v>
      </c>
      <c r="D44" s="24">
        <v>0.57808499999999996</v>
      </c>
      <c r="E44" s="21">
        <v>81.476714435950953</v>
      </c>
      <c r="F44" s="21">
        <v>0.10675802682708885</v>
      </c>
      <c r="G44" s="21">
        <v>0.13569000000000001</v>
      </c>
      <c r="H44" s="24">
        <v>0.34606700000000001</v>
      </c>
      <c r="I44" s="21">
        <v>155.04237600412708</v>
      </c>
      <c r="J44" s="21">
        <v>0.30119375982666163</v>
      </c>
      <c r="K44" s="16"/>
    </row>
    <row r="45" spans="1:11" x14ac:dyDescent="0.25">
      <c r="A45" s="14"/>
      <c r="B45" s="116" t="s">
        <v>2</v>
      </c>
      <c r="C45" s="21">
        <v>16.716878450002582</v>
      </c>
      <c r="D45" s="24">
        <v>25.774937730001682</v>
      </c>
      <c r="E45" s="21">
        <v>54.185111814327392</v>
      </c>
      <c r="F45" s="21">
        <v>4.7599946264754562</v>
      </c>
      <c r="G45" s="21">
        <v>3.1147059799999468</v>
      </c>
      <c r="H45" s="24">
        <v>4.7726777700000014</v>
      </c>
      <c r="I45" s="21">
        <v>53.230442958217282</v>
      </c>
      <c r="J45" s="21">
        <v>4.1538221268928481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49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8415.9330439800106</v>
      </c>
      <c r="D13" s="29">
        <v>9067.0744151299859</v>
      </c>
      <c r="E13" s="29">
        <v>7.7370075040668507</v>
      </c>
      <c r="F13" s="117">
        <v>100</v>
      </c>
      <c r="G13" s="29">
        <v>1715.1306247900006</v>
      </c>
      <c r="H13" s="29">
        <v>2107.8895013400033</v>
      </c>
      <c r="I13" s="29">
        <v>22.89964804273097</v>
      </c>
      <c r="J13" s="117">
        <v>100</v>
      </c>
      <c r="K13" s="16"/>
      <c r="L13" s="188">
        <f>+D15+D19+D28+D29+D30+D42+D43+D44+D45</f>
        <v>9067.0744151299878</v>
      </c>
      <c r="M13" s="20" t="b">
        <f>+L13=D13</f>
        <v>1</v>
      </c>
    </row>
    <row r="14" spans="1:14" s="152" customFormat="1" x14ac:dyDescent="0.25">
      <c r="A14" s="150"/>
      <c r="B14" s="10" t="s">
        <v>28</v>
      </c>
      <c r="C14" s="114">
        <v>1465.2140240000001</v>
      </c>
      <c r="D14" s="29">
        <v>1821.5995979999998</v>
      </c>
      <c r="E14" s="114">
        <v>24.323106942907579</v>
      </c>
      <c r="F14" s="114">
        <v>20.090268532045407</v>
      </c>
      <c r="G14" s="114">
        <v>320.74283300000002</v>
      </c>
      <c r="H14" s="29">
        <v>405.08362900000003</v>
      </c>
      <c r="I14" s="114">
        <v>26.295457707078373</v>
      </c>
      <c r="J14" s="114">
        <v>19.217498295925136</v>
      </c>
      <c r="K14" s="151"/>
      <c r="L14" s="188">
        <f>+D15+D19</f>
        <v>1821.5995979999998</v>
      </c>
      <c r="M14" s="75" t="b">
        <f>+L14=D14</f>
        <v>1</v>
      </c>
    </row>
    <row r="15" spans="1:14" s="152" customFormat="1" x14ac:dyDescent="0.25">
      <c r="A15" s="150"/>
      <c r="B15" s="10" t="s">
        <v>31</v>
      </c>
      <c r="C15" s="114">
        <v>120.34328199999999</v>
      </c>
      <c r="D15" s="29">
        <v>142.478464</v>
      </c>
      <c r="E15" s="114">
        <v>18.393367400433714</v>
      </c>
      <c r="F15" s="114">
        <v>1.571382978419698</v>
      </c>
      <c r="G15" s="114">
        <v>22.126866</v>
      </c>
      <c r="H15" s="29">
        <v>36.316942000000004</v>
      </c>
      <c r="I15" s="114">
        <v>64.130528019648182</v>
      </c>
      <c r="J15" s="114">
        <v>1.7229053978831916</v>
      </c>
      <c r="K15" s="151"/>
    </row>
    <row r="16" spans="1:14" x14ac:dyDescent="0.25">
      <c r="A16" s="14" t="s">
        <v>37</v>
      </c>
      <c r="B16" s="9" t="s">
        <v>394</v>
      </c>
      <c r="C16" s="21">
        <v>21.913709999999998</v>
      </c>
      <c r="D16" s="24">
        <v>18.094899000000002</v>
      </c>
      <c r="E16" s="21">
        <v>-17.426583631890701</v>
      </c>
      <c r="F16" s="21">
        <v>0.19956711692809673</v>
      </c>
      <c r="G16" s="21">
        <v>5.0148349999999997</v>
      </c>
      <c r="H16" s="24">
        <v>6.3946149999999999</v>
      </c>
      <c r="I16" s="21">
        <v>27.513966062692006</v>
      </c>
      <c r="J16" s="21">
        <v>0.30336575972957258</v>
      </c>
      <c r="K16" s="16"/>
    </row>
    <row r="17" spans="1:11" x14ac:dyDescent="0.25">
      <c r="A17" s="14" t="s">
        <v>37</v>
      </c>
      <c r="B17" s="9" t="s">
        <v>395</v>
      </c>
      <c r="C17" s="21">
        <v>63.927204000000003</v>
      </c>
      <c r="D17" s="24">
        <v>82.422458000000006</v>
      </c>
      <c r="E17" s="21">
        <v>28.931742423773144</v>
      </c>
      <c r="F17" s="21">
        <v>0.90903034679481443</v>
      </c>
      <c r="G17" s="21">
        <v>11.230767999999999</v>
      </c>
      <c r="H17" s="24">
        <v>19.412399000000001</v>
      </c>
      <c r="I17" s="21">
        <v>72.850147024673646</v>
      </c>
      <c r="J17" s="21">
        <v>0.92094006766765391</v>
      </c>
      <c r="K17" s="16"/>
    </row>
    <row r="18" spans="1:11" x14ac:dyDescent="0.25">
      <c r="A18" s="14" t="s">
        <v>37</v>
      </c>
      <c r="B18" s="9" t="s">
        <v>396</v>
      </c>
      <c r="C18" s="21">
        <v>34.502367999999997</v>
      </c>
      <c r="D18" s="24">
        <v>41.961106999999998</v>
      </c>
      <c r="E18" s="21">
        <v>21.618049520543071</v>
      </c>
      <c r="F18" s="21">
        <v>0.46278551469678703</v>
      </c>
      <c r="G18" s="21">
        <v>5.8812629999999997</v>
      </c>
      <c r="H18" s="24">
        <v>10.509928</v>
      </c>
      <c r="I18" s="21">
        <v>78.701887672766915</v>
      </c>
      <c r="J18" s="21">
        <v>0.4985995704859647</v>
      </c>
      <c r="K18" s="16"/>
    </row>
    <row r="19" spans="1:11" s="152" customFormat="1" x14ac:dyDescent="0.25">
      <c r="A19" s="150"/>
      <c r="B19" s="10" t="s">
        <v>32</v>
      </c>
      <c r="C19" s="114">
        <v>1344.8707420000001</v>
      </c>
      <c r="D19" s="29">
        <v>1679.1211339999998</v>
      </c>
      <c r="E19" s="114">
        <v>24.853718767271673</v>
      </c>
      <c r="F19" s="114">
        <v>18.518885553625712</v>
      </c>
      <c r="G19" s="114">
        <v>298.61596700000001</v>
      </c>
      <c r="H19" s="29">
        <v>368.76668700000005</v>
      </c>
      <c r="I19" s="114">
        <v>23.491952123243308</v>
      </c>
      <c r="J19" s="114">
        <v>17.494592898041947</v>
      </c>
      <c r="K19" s="151"/>
    </row>
    <row r="20" spans="1:11" x14ac:dyDescent="0.25">
      <c r="A20" s="14" t="s">
        <v>37</v>
      </c>
      <c r="B20" s="9" t="s">
        <v>397</v>
      </c>
      <c r="C20" s="21">
        <v>62.555776000000002</v>
      </c>
      <c r="D20" s="24">
        <v>97.137800999999996</v>
      </c>
      <c r="E20" s="21">
        <v>55.281905542982933</v>
      </c>
      <c r="F20" s="21">
        <v>1.0713246252606985</v>
      </c>
      <c r="G20" s="21">
        <v>12.246316</v>
      </c>
      <c r="H20" s="24">
        <v>24.425820000000002</v>
      </c>
      <c r="I20" s="21">
        <v>99.454431847095904</v>
      </c>
      <c r="J20" s="21">
        <v>1.1587808556602373</v>
      </c>
      <c r="K20" s="16"/>
    </row>
    <row r="21" spans="1:11" x14ac:dyDescent="0.25">
      <c r="A21" s="14" t="s">
        <v>37</v>
      </c>
      <c r="B21" s="9" t="s">
        <v>398</v>
      </c>
      <c r="C21" s="21">
        <v>348.72151500000001</v>
      </c>
      <c r="D21" s="24">
        <v>420.52374099999997</v>
      </c>
      <c r="E21" s="21">
        <v>20.590133648622167</v>
      </c>
      <c r="F21" s="21">
        <v>4.6379209185521093</v>
      </c>
      <c r="G21" s="21">
        <v>76.998270000000005</v>
      </c>
      <c r="H21" s="24">
        <v>94.749204000000006</v>
      </c>
      <c r="I21" s="21">
        <v>23.053678998242422</v>
      </c>
      <c r="J21" s="21">
        <v>4.494979643845995</v>
      </c>
      <c r="K21" s="16"/>
    </row>
    <row r="22" spans="1:11" x14ac:dyDescent="0.25">
      <c r="A22" s="14" t="s">
        <v>37</v>
      </c>
      <c r="B22" s="9" t="s">
        <v>420</v>
      </c>
      <c r="C22" s="21">
        <v>0.20499200000000001</v>
      </c>
      <c r="D22" s="24">
        <v>0.20352700000000001</v>
      </c>
      <c r="E22" s="21">
        <v>-0.71466203559162889</v>
      </c>
      <c r="F22" s="21">
        <v>2.2446821398132556E-3</v>
      </c>
      <c r="G22" s="21">
        <v>4.3393000000000001E-2</v>
      </c>
      <c r="H22" s="24">
        <v>1.7807E-2</v>
      </c>
      <c r="I22" s="21">
        <v>-58.963427280897839</v>
      </c>
      <c r="J22" s="21">
        <v>8.4477862756467733E-4</v>
      </c>
      <c r="K22" s="16"/>
    </row>
    <row r="23" spans="1:11" x14ac:dyDescent="0.25">
      <c r="A23" s="14" t="s">
        <v>37</v>
      </c>
      <c r="B23" s="9" t="s">
        <v>399</v>
      </c>
      <c r="C23" s="21">
        <v>73.148580999999993</v>
      </c>
      <c r="D23" s="24">
        <v>83.631690000000006</v>
      </c>
      <c r="E23" s="21">
        <v>14.331254081333466</v>
      </c>
      <c r="F23" s="21">
        <v>0.92236686466856421</v>
      </c>
      <c r="G23" s="21">
        <v>14.188207</v>
      </c>
      <c r="H23" s="24">
        <v>21.179316</v>
      </c>
      <c r="I23" s="21">
        <v>49.274083751385909</v>
      </c>
      <c r="J23" s="21">
        <v>1.0047640536439943</v>
      </c>
      <c r="K23" s="16"/>
    </row>
    <row r="24" spans="1:11" x14ac:dyDescent="0.25">
      <c r="A24" s="14" t="s">
        <v>37</v>
      </c>
      <c r="B24" s="9" t="s">
        <v>400</v>
      </c>
      <c r="C24" s="21">
        <v>835.745633</v>
      </c>
      <c r="D24" s="24">
        <v>1057.0487780000001</v>
      </c>
      <c r="E24" s="21">
        <v>26.479724961961004</v>
      </c>
      <c r="F24" s="21">
        <v>11.658101936784934</v>
      </c>
      <c r="G24" s="21">
        <v>190.153785</v>
      </c>
      <c r="H24" s="24">
        <v>221.733115</v>
      </c>
      <c r="I24" s="21">
        <v>16.607258172641682</v>
      </c>
      <c r="J24" s="21">
        <v>10.519200122162113</v>
      </c>
      <c r="K24" s="16"/>
    </row>
    <row r="25" spans="1:11" x14ac:dyDescent="0.25">
      <c r="A25" s="14" t="s">
        <v>37</v>
      </c>
      <c r="B25" s="9" t="s">
        <v>401</v>
      </c>
      <c r="C25" s="21">
        <v>1.2577940000000001</v>
      </c>
      <c r="D25" s="24">
        <v>0.88515900000000003</v>
      </c>
      <c r="E25" s="21">
        <v>-29.626075494079316</v>
      </c>
      <c r="F25" s="21">
        <v>9.7623440535897534E-3</v>
      </c>
      <c r="G25" s="21">
        <v>0.57182100000000002</v>
      </c>
      <c r="H25" s="24">
        <v>0.103226</v>
      </c>
      <c r="I25" s="21">
        <v>-81.947847315855839</v>
      </c>
      <c r="J25" s="21">
        <v>4.8971257712692408E-3</v>
      </c>
      <c r="K25" s="16"/>
    </row>
    <row r="26" spans="1:11" x14ac:dyDescent="0.25">
      <c r="A26" s="14" t="s">
        <v>37</v>
      </c>
      <c r="B26" s="9" t="s">
        <v>402</v>
      </c>
      <c r="C26" s="21">
        <v>13.182415000000001</v>
      </c>
      <c r="D26" s="24">
        <v>13.746034999999999</v>
      </c>
      <c r="E26" s="21">
        <v>4.2755443520781089</v>
      </c>
      <c r="F26" s="21">
        <v>0.15160386217920918</v>
      </c>
      <c r="G26" s="21">
        <v>1.6469240000000001</v>
      </c>
      <c r="H26" s="24">
        <v>5.2711610000000002</v>
      </c>
      <c r="I26" s="21">
        <v>220.06097427689437</v>
      </c>
      <c r="J26" s="21">
        <v>0.25006818415524523</v>
      </c>
      <c r="K26" s="16"/>
    </row>
    <row r="27" spans="1:11" x14ac:dyDescent="0.25">
      <c r="A27" s="14" t="s">
        <v>37</v>
      </c>
      <c r="B27" s="9" t="s">
        <v>403</v>
      </c>
      <c r="C27" s="21">
        <v>10.054036</v>
      </c>
      <c r="D27" s="24">
        <v>5.9444030000000003</v>
      </c>
      <c r="E27" s="21">
        <v>-40.875455389258597</v>
      </c>
      <c r="F27" s="21">
        <v>6.5560319986794555E-2</v>
      </c>
      <c r="G27" s="21">
        <v>2.7672509999999999</v>
      </c>
      <c r="H27" s="24">
        <v>1.2870379999999999</v>
      </c>
      <c r="I27" s="21">
        <v>-53.490377273330104</v>
      </c>
      <c r="J27" s="21">
        <v>6.1058134175525747E-2</v>
      </c>
      <c r="K27" s="16"/>
    </row>
    <row r="28" spans="1:11" x14ac:dyDescent="0.25">
      <c r="A28" s="14" t="s">
        <v>5</v>
      </c>
      <c r="B28" s="116" t="s">
        <v>425</v>
      </c>
      <c r="C28" s="21">
        <v>83.942404999999994</v>
      </c>
      <c r="D28" s="24">
        <v>87.497422999999998</v>
      </c>
      <c r="E28" s="21">
        <v>4.2350680803105556</v>
      </c>
      <c r="F28" s="21">
        <v>0.96500170831283105</v>
      </c>
      <c r="G28" s="21">
        <v>17.993811000000001</v>
      </c>
      <c r="H28" s="24">
        <v>16.759955999999999</v>
      </c>
      <c r="I28" s="21">
        <v>-6.8571077021982845</v>
      </c>
      <c r="J28" s="21">
        <v>0.79510600481408311</v>
      </c>
      <c r="K28" s="16"/>
    </row>
    <row r="29" spans="1:11" x14ac:dyDescent="0.25">
      <c r="A29" s="14" t="s">
        <v>5</v>
      </c>
      <c r="B29" s="116" t="s">
        <v>426</v>
      </c>
      <c r="C29" s="21">
        <v>2331.864114</v>
      </c>
      <c r="D29" s="24">
        <v>1933.393955</v>
      </c>
      <c r="E29" s="21">
        <v>-17.088052284336499</v>
      </c>
      <c r="F29" s="21">
        <v>21.323239078900652</v>
      </c>
      <c r="G29" s="21">
        <v>454.22179699999998</v>
      </c>
      <c r="H29" s="24">
        <v>466.72903500000001</v>
      </c>
      <c r="I29" s="21">
        <v>2.7535530180644363</v>
      </c>
      <c r="J29" s="21">
        <v>22.142006718250475</v>
      </c>
      <c r="K29" s="16"/>
    </row>
    <row r="30" spans="1:11" s="152" customFormat="1" x14ac:dyDescent="0.25">
      <c r="A30" s="150"/>
      <c r="B30" s="10" t="s">
        <v>29</v>
      </c>
      <c r="C30" s="114">
        <v>1430.6190280000001</v>
      </c>
      <c r="D30" s="29">
        <v>1642.9510090000001</v>
      </c>
      <c r="E30" s="114">
        <v>14.841965390103852</v>
      </c>
      <c r="F30" s="114">
        <v>18.119968291629455</v>
      </c>
      <c r="G30" s="114">
        <v>291.36352400000004</v>
      </c>
      <c r="H30" s="29">
        <v>425.09482999999994</v>
      </c>
      <c r="I30" s="114">
        <v>45.898437856620625</v>
      </c>
      <c r="J30" s="114">
        <v>20.166846019668654</v>
      </c>
      <c r="K30" s="151"/>
    </row>
    <row r="31" spans="1:11" x14ac:dyDescent="0.25">
      <c r="A31" s="14" t="s">
        <v>37</v>
      </c>
      <c r="B31" s="9" t="s">
        <v>404</v>
      </c>
      <c r="C31" s="21">
        <v>403.904089</v>
      </c>
      <c r="D31" s="24">
        <v>585.48909400000002</v>
      </c>
      <c r="E31" s="21">
        <v>44.957456471801159</v>
      </c>
      <c r="F31" s="21">
        <v>6.4573099016702677</v>
      </c>
      <c r="G31" s="21">
        <v>92.224250999999995</v>
      </c>
      <c r="H31" s="24">
        <v>221.734646</v>
      </c>
      <c r="I31" s="21">
        <v>140.42986914580635</v>
      </c>
      <c r="J31" s="21">
        <v>10.519272754052876</v>
      </c>
      <c r="K31" s="16"/>
    </row>
    <row r="32" spans="1:11" x14ac:dyDescent="0.25">
      <c r="A32" s="14" t="s">
        <v>37</v>
      </c>
      <c r="B32" s="9" t="s">
        <v>406</v>
      </c>
      <c r="C32" s="21">
        <v>46.440733000000002</v>
      </c>
      <c r="D32" s="24">
        <v>55.531322000000003</v>
      </c>
      <c r="E32" s="21">
        <v>19.574602752286442</v>
      </c>
      <c r="F32" s="21">
        <v>0.61245027290540777</v>
      </c>
      <c r="G32" s="21">
        <v>9.9934089999999998</v>
      </c>
      <c r="H32" s="24">
        <v>8.999072</v>
      </c>
      <c r="I32" s="21">
        <v>-9.9499279975431847</v>
      </c>
      <c r="J32" s="21">
        <v>0.42692332754061413</v>
      </c>
      <c r="K32" s="16"/>
    </row>
    <row r="33" spans="1:11" x14ac:dyDescent="0.25">
      <c r="A33" s="14" t="s">
        <v>37</v>
      </c>
      <c r="B33" s="9" t="s">
        <v>407</v>
      </c>
      <c r="C33" s="21">
        <v>23.674841000000001</v>
      </c>
      <c r="D33" s="24">
        <v>40.906897999999998</v>
      </c>
      <c r="E33" s="21">
        <v>72.786368449105936</v>
      </c>
      <c r="F33" s="21">
        <v>0.45115873243236809</v>
      </c>
      <c r="G33" s="21">
        <v>3.8462930000000002</v>
      </c>
      <c r="H33" s="24">
        <v>11.324816</v>
      </c>
      <c r="I33" s="21">
        <v>194.43456335749772</v>
      </c>
      <c r="J33" s="21">
        <v>0.53725852293494125</v>
      </c>
      <c r="K33" s="16"/>
    </row>
    <row r="34" spans="1:11" x14ac:dyDescent="0.25">
      <c r="A34" s="14" t="s">
        <v>37</v>
      </c>
      <c r="B34" s="9" t="s">
        <v>408</v>
      </c>
      <c r="C34" s="21">
        <v>166.52370400000001</v>
      </c>
      <c r="D34" s="24">
        <v>178.57219000000001</v>
      </c>
      <c r="E34" s="21">
        <v>7.2352978648613231</v>
      </c>
      <c r="F34" s="21">
        <v>1.9694576422800869</v>
      </c>
      <c r="G34" s="21">
        <v>37.496786</v>
      </c>
      <c r="H34" s="24">
        <v>41.897402</v>
      </c>
      <c r="I34" s="21">
        <v>11.735981851884581</v>
      </c>
      <c r="J34" s="21">
        <v>1.9876469792826175</v>
      </c>
      <c r="K34" s="16"/>
    </row>
    <row r="35" spans="1:11" x14ac:dyDescent="0.25">
      <c r="A35" s="14" t="s">
        <v>37</v>
      </c>
      <c r="B35" s="9" t="s">
        <v>409</v>
      </c>
      <c r="C35" s="21">
        <v>269.70382799999999</v>
      </c>
      <c r="D35" s="24">
        <v>149.92170899999999</v>
      </c>
      <c r="E35" s="21">
        <v>-44.412465291371397</v>
      </c>
      <c r="F35" s="21">
        <v>1.6534739005762391</v>
      </c>
      <c r="G35" s="21">
        <v>37.353056000000002</v>
      </c>
      <c r="H35" s="24">
        <v>32.614688000000001</v>
      </c>
      <c r="I35" s="21">
        <v>-12.685355650686258</v>
      </c>
      <c r="J35" s="21">
        <v>1.5472674435385045</v>
      </c>
      <c r="K35" s="16"/>
    </row>
    <row r="36" spans="1:11" x14ac:dyDescent="0.25">
      <c r="A36" s="14" t="s">
        <v>37</v>
      </c>
      <c r="B36" s="9" t="s">
        <v>410</v>
      </c>
      <c r="C36" s="21">
        <v>52.267069999999997</v>
      </c>
      <c r="D36" s="24">
        <v>54.244121</v>
      </c>
      <c r="E36" s="21">
        <v>3.7825938970751594</v>
      </c>
      <c r="F36" s="21">
        <v>0.59825384149802796</v>
      </c>
      <c r="G36" s="21">
        <v>12.575403</v>
      </c>
      <c r="H36" s="24">
        <v>14.181172</v>
      </c>
      <c r="I36" s="21">
        <v>12.769125569971806</v>
      </c>
      <c r="J36" s="21">
        <v>0.67276638509679509</v>
      </c>
      <c r="K36" s="16"/>
    </row>
    <row r="37" spans="1:11" x14ac:dyDescent="0.25">
      <c r="A37" s="14" t="s">
        <v>37</v>
      </c>
      <c r="B37" s="9" t="s">
        <v>411</v>
      </c>
      <c r="C37" s="21">
        <v>146.694807</v>
      </c>
      <c r="D37" s="24">
        <v>169.879627</v>
      </c>
      <c r="E37" s="21">
        <v>15.80479941597388</v>
      </c>
      <c r="F37" s="21">
        <v>1.8735880971322612</v>
      </c>
      <c r="G37" s="21">
        <v>33.549182999999999</v>
      </c>
      <c r="H37" s="24">
        <v>34.939127999999997</v>
      </c>
      <c r="I37" s="21">
        <v>4.1430069996041263</v>
      </c>
      <c r="J37" s="21">
        <v>1.6575407761075185</v>
      </c>
      <c r="K37" s="16"/>
    </row>
    <row r="38" spans="1:11" x14ac:dyDescent="0.25">
      <c r="A38" s="14" t="s">
        <v>37</v>
      </c>
      <c r="B38" s="9" t="s">
        <v>412</v>
      </c>
      <c r="C38" s="21">
        <v>42.071668000000003</v>
      </c>
      <c r="D38" s="24">
        <v>46.216949</v>
      </c>
      <c r="E38" s="21">
        <v>9.852903859195683</v>
      </c>
      <c r="F38" s="21">
        <v>0.50972283764296689</v>
      </c>
      <c r="G38" s="21">
        <v>8.2704710000000006</v>
      </c>
      <c r="H38" s="24">
        <v>7.2242290000000002</v>
      </c>
      <c r="I38" s="21">
        <v>-12.65033152283589</v>
      </c>
      <c r="J38" s="21">
        <v>0.34272332564906727</v>
      </c>
      <c r="K38" s="16"/>
    </row>
    <row r="39" spans="1:11" x14ac:dyDescent="0.25">
      <c r="A39" s="14" t="s">
        <v>37</v>
      </c>
      <c r="B39" s="9" t="s">
        <v>413</v>
      </c>
      <c r="C39" s="21">
        <v>105.89739299999999</v>
      </c>
      <c r="D39" s="24">
        <v>180.79375899999999</v>
      </c>
      <c r="E39" s="21">
        <v>70.725410586830975</v>
      </c>
      <c r="F39" s="21">
        <v>1.9939591396571563</v>
      </c>
      <c r="G39" s="21">
        <v>16.177906</v>
      </c>
      <c r="H39" s="24">
        <v>16.894658</v>
      </c>
      <c r="I39" s="21">
        <v>4.4304374126045598</v>
      </c>
      <c r="J39" s="21">
        <v>0.801496377739911</v>
      </c>
      <c r="K39" s="16"/>
    </row>
    <row r="40" spans="1:11" x14ac:dyDescent="0.25">
      <c r="A40" s="14" t="s">
        <v>37</v>
      </c>
      <c r="B40" s="9" t="s">
        <v>419</v>
      </c>
      <c r="C40" s="21">
        <v>36.044778999999998</v>
      </c>
      <c r="D40" s="24">
        <v>34.778905999999999</v>
      </c>
      <c r="E40" s="21">
        <v>-3.5119455164366542</v>
      </c>
      <c r="F40" s="21">
        <v>0.38357362482837204</v>
      </c>
      <c r="G40" s="21">
        <v>10.613941000000001</v>
      </c>
      <c r="H40" s="24">
        <v>5.2773560000000002</v>
      </c>
      <c r="I40" s="21">
        <v>-50.279015117947232</v>
      </c>
      <c r="J40" s="21">
        <v>0.25036208001629784</v>
      </c>
      <c r="K40" s="16"/>
    </row>
    <row r="41" spans="1:11" x14ac:dyDescent="0.25">
      <c r="A41" s="14" t="s">
        <v>37</v>
      </c>
      <c r="B41" s="9" t="s">
        <v>414</v>
      </c>
      <c r="C41" s="21">
        <v>137.39611600000001</v>
      </c>
      <c r="D41" s="24">
        <v>146.616434</v>
      </c>
      <c r="E41" s="21">
        <v>6.7107559285009222</v>
      </c>
      <c r="F41" s="21">
        <v>1.6170203010062987</v>
      </c>
      <c r="G41" s="21">
        <v>29.262824999999999</v>
      </c>
      <c r="H41" s="24">
        <v>30.007663000000001</v>
      </c>
      <c r="I41" s="21">
        <v>2.5453386677465328</v>
      </c>
      <c r="J41" s="21">
        <v>1.4235880477095157</v>
      </c>
      <c r="K41" s="16"/>
    </row>
    <row r="42" spans="1:11" x14ac:dyDescent="0.25">
      <c r="A42" s="14"/>
      <c r="B42" s="9" t="s">
        <v>415</v>
      </c>
      <c r="C42" s="21">
        <v>134.854747</v>
      </c>
      <c r="D42" s="24">
        <v>136.99157199999999</v>
      </c>
      <c r="E42" s="21">
        <v>1.5845382142906539</v>
      </c>
      <c r="F42" s="21">
        <v>1.5108685087155103</v>
      </c>
      <c r="G42" s="21">
        <v>27.016235999999999</v>
      </c>
      <c r="H42" s="24">
        <v>34.604180999999997</v>
      </c>
      <c r="I42" s="21">
        <v>28.086610584834972</v>
      </c>
      <c r="J42" s="21">
        <v>1.6416506167900085</v>
      </c>
      <c r="K42" s="16"/>
    </row>
    <row r="43" spans="1:11" x14ac:dyDescent="0.25">
      <c r="A43" s="14"/>
      <c r="B43" s="9" t="s">
        <v>222</v>
      </c>
      <c r="C43" s="21">
        <v>1760.1475579999999</v>
      </c>
      <c r="D43" s="24">
        <v>2048.7409459999999</v>
      </c>
      <c r="E43" s="21">
        <v>16.395976955927473</v>
      </c>
      <c r="F43" s="21">
        <v>22.595391326901655</v>
      </c>
      <c r="G43" s="21">
        <v>342.12733700000001</v>
      </c>
      <c r="H43" s="24">
        <v>451.05403000000001</v>
      </c>
      <c r="I43" s="21">
        <v>31.838055957510349</v>
      </c>
      <c r="J43" s="21">
        <v>21.398371675235399</v>
      </c>
      <c r="K43" s="16"/>
    </row>
    <row r="44" spans="1:11" x14ac:dyDescent="0.25">
      <c r="A44" s="14"/>
      <c r="B44" s="9" t="s">
        <v>416</v>
      </c>
      <c r="C44" s="21">
        <v>197.72329300000001</v>
      </c>
      <c r="D44" s="24">
        <v>257.94268599999998</v>
      </c>
      <c r="E44" s="21">
        <v>30.456397972291494</v>
      </c>
      <c r="F44" s="21">
        <v>2.8448281572452729</v>
      </c>
      <c r="G44" s="21">
        <v>33.069417999999999</v>
      </c>
      <c r="H44" s="24">
        <v>54.770305999999998</v>
      </c>
      <c r="I44" s="21">
        <v>65.622225344274284</v>
      </c>
      <c r="J44" s="21">
        <v>2.598348061659876</v>
      </c>
      <c r="K44" s="16"/>
    </row>
    <row r="45" spans="1:11" x14ac:dyDescent="0.25">
      <c r="A45" s="14"/>
      <c r="B45" s="9" t="s">
        <v>2</v>
      </c>
      <c r="C45" s="21">
        <v>1011.5678749800111</v>
      </c>
      <c r="D45" s="24">
        <v>1137.9572261299863</v>
      </c>
      <c r="E45" s="21">
        <v>12.494401441175928</v>
      </c>
      <c r="F45" s="21">
        <v>12.550434396249219</v>
      </c>
      <c r="G45" s="21">
        <v>228.5956687900005</v>
      </c>
      <c r="H45" s="24">
        <v>253.79353434000313</v>
      </c>
      <c r="I45" s="21">
        <v>11.022897189338554</v>
      </c>
      <c r="J45" s="21">
        <v>12.04017260765635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53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2072.9442613800143</v>
      </c>
      <c r="D13" s="29">
        <v>1900.8653987299983</v>
      </c>
      <c r="E13" s="29">
        <v>-8.3011813610202161</v>
      </c>
      <c r="F13" s="117">
        <v>100</v>
      </c>
      <c r="G13" s="29">
        <v>381.2197256199965</v>
      </c>
      <c r="H13" s="29">
        <v>421.9625463700022</v>
      </c>
      <c r="I13" s="29">
        <v>10.687490182661353</v>
      </c>
      <c r="J13" s="117">
        <v>100</v>
      </c>
      <c r="K13" s="16"/>
      <c r="L13" s="188">
        <f>+D15+D19+D28+D29+D30+D42+D43+D44+D45</f>
        <v>1900.8653987299983</v>
      </c>
      <c r="M13" s="20" t="b">
        <f>+L13=D13</f>
        <v>1</v>
      </c>
    </row>
    <row r="14" spans="1:14" s="152" customFormat="1" x14ac:dyDescent="0.25">
      <c r="A14" s="150"/>
      <c r="B14" s="10" t="s">
        <v>28</v>
      </c>
      <c r="C14" s="114">
        <v>391.12401899999998</v>
      </c>
      <c r="D14" s="29">
        <v>485.94152300000002</v>
      </c>
      <c r="E14" s="114">
        <v>24.242311746136981</v>
      </c>
      <c r="F14" s="114">
        <v>25.564225816549985</v>
      </c>
      <c r="G14" s="114">
        <v>87.595298</v>
      </c>
      <c r="H14" s="29">
        <v>101.987534</v>
      </c>
      <c r="I14" s="114">
        <v>16.4303750641958</v>
      </c>
      <c r="J14" s="114">
        <v>24.169807220418843</v>
      </c>
      <c r="K14" s="151"/>
      <c r="L14" s="188">
        <f>+D15+D19</f>
        <v>485.94152300000002</v>
      </c>
      <c r="M14" s="75" t="b">
        <f>+L14=D14</f>
        <v>1</v>
      </c>
    </row>
    <row r="15" spans="1:14" s="152" customFormat="1" x14ac:dyDescent="0.25">
      <c r="A15" s="150"/>
      <c r="B15" s="10" t="s">
        <v>31</v>
      </c>
      <c r="C15" s="114">
        <v>69.43846400000001</v>
      </c>
      <c r="D15" s="29">
        <v>77.896503999999993</v>
      </c>
      <c r="E15" s="114">
        <v>12.180626576071706</v>
      </c>
      <c r="F15" s="114">
        <v>4.0979494945851513</v>
      </c>
      <c r="G15" s="114">
        <v>11.027785</v>
      </c>
      <c r="H15" s="29">
        <v>22.583425000000002</v>
      </c>
      <c r="I15" s="114">
        <v>104.78659132364298</v>
      </c>
      <c r="J15" s="114">
        <v>5.3519975159590327</v>
      </c>
      <c r="K15" s="151"/>
      <c r="L15" s="124"/>
      <c r="M15" s="7"/>
    </row>
    <row r="16" spans="1:14" x14ac:dyDescent="0.25">
      <c r="A16" s="14" t="s">
        <v>37</v>
      </c>
      <c r="B16" s="9" t="s">
        <v>394</v>
      </c>
      <c r="C16" s="21">
        <v>21.892075999999999</v>
      </c>
      <c r="D16" s="24">
        <v>17.814906000000001</v>
      </c>
      <c r="E16" s="21">
        <v>-18.623953251395619</v>
      </c>
      <c r="F16" s="21">
        <v>0.93719976237678138</v>
      </c>
      <c r="G16" s="21">
        <v>5.0104850000000001</v>
      </c>
      <c r="H16" s="24">
        <v>6.2402810000000004</v>
      </c>
      <c r="I16" s="21">
        <v>24.54445028774661</v>
      </c>
      <c r="J16" s="21">
        <v>1.4788708272056321</v>
      </c>
      <c r="K16" s="16"/>
      <c r="L16" s="124"/>
    </row>
    <row r="17" spans="1:13" x14ac:dyDescent="0.25">
      <c r="A17" s="14" t="s">
        <v>37</v>
      </c>
      <c r="B17" s="9" t="s">
        <v>395</v>
      </c>
      <c r="C17" s="21">
        <v>31.105159</v>
      </c>
      <c r="D17" s="24">
        <v>42.764806</v>
      </c>
      <c r="E17" s="21">
        <v>37.484608260642545</v>
      </c>
      <c r="F17" s="21">
        <v>2.2497545606633653</v>
      </c>
      <c r="G17" s="21">
        <v>3.5697549999999998</v>
      </c>
      <c r="H17" s="24">
        <v>10.911630000000001</v>
      </c>
      <c r="I17" s="21">
        <v>205.66887643549768</v>
      </c>
      <c r="J17" s="21">
        <v>2.5859238204596542</v>
      </c>
      <c r="K17" s="16"/>
      <c r="L17" s="124"/>
    </row>
    <row r="18" spans="1:13" x14ac:dyDescent="0.25">
      <c r="A18" s="14" t="s">
        <v>37</v>
      </c>
      <c r="B18" s="9" t="s">
        <v>396</v>
      </c>
      <c r="C18" s="21">
        <v>16.441229</v>
      </c>
      <c r="D18" s="24">
        <v>17.316792</v>
      </c>
      <c r="E18" s="21">
        <v>5.3254108923365795</v>
      </c>
      <c r="F18" s="21">
        <v>0.91099517154500553</v>
      </c>
      <c r="G18" s="21">
        <v>2.4475449999999999</v>
      </c>
      <c r="H18" s="24">
        <v>5.431514</v>
      </c>
      <c r="I18" s="21">
        <v>121.91681868974831</v>
      </c>
      <c r="J18" s="21">
        <v>1.2872028682937469</v>
      </c>
      <c r="K18" s="16"/>
      <c r="L18" s="124"/>
    </row>
    <row r="19" spans="1:13" s="152" customFormat="1" x14ac:dyDescent="0.25">
      <c r="A19" s="150"/>
      <c r="B19" s="10" t="s">
        <v>32</v>
      </c>
      <c r="C19" s="114">
        <v>321.68555499999997</v>
      </c>
      <c r="D19" s="29">
        <v>408.04501900000002</v>
      </c>
      <c r="E19" s="114">
        <v>26.845925363356791</v>
      </c>
      <c r="F19" s="114">
        <v>21.466276321964834</v>
      </c>
      <c r="G19" s="114">
        <v>76.567513000000005</v>
      </c>
      <c r="H19" s="29">
        <v>79.404108999999991</v>
      </c>
      <c r="I19" s="114">
        <v>3.7046991457068579</v>
      </c>
      <c r="J19" s="114">
        <v>18.817809704459808</v>
      </c>
      <c r="K19" s="151"/>
      <c r="L19" s="124"/>
      <c r="M19" s="7"/>
    </row>
    <row r="20" spans="1:13" x14ac:dyDescent="0.25">
      <c r="A20" s="14" t="s">
        <v>37</v>
      </c>
      <c r="B20" s="9" t="s">
        <v>397</v>
      </c>
      <c r="C20" s="21">
        <v>18.109423</v>
      </c>
      <c r="D20" s="24">
        <v>12.808788</v>
      </c>
      <c r="E20" s="21">
        <v>-29.270038034894874</v>
      </c>
      <c r="F20" s="21">
        <v>0.67383982098668194</v>
      </c>
      <c r="G20" s="21">
        <v>2.5297000000000001</v>
      </c>
      <c r="H20" s="24">
        <v>4.1897000000000002</v>
      </c>
      <c r="I20" s="21">
        <v>65.620429299916978</v>
      </c>
      <c r="J20" s="21">
        <v>0.99290802845952553</v>
      </c>
      <c r="K20" s="16"/>
      <c r="L20" s="124"/>
    </row>
    <row r="21" spans="1:13" x14ac:dyDescent="0.25">
      <c r="A21" s="14" t="s">
        <v>37</v>
      </c>
      <c r="B21" s="9" t="s">
        <v>398</v>
      </c>
      <c r="C21" s="21">
        <v>105.913207</v>
      </c>
      <c r="D21" s="24">
        <v>114.63364900000001</v>
      </c>
      <c r="E21" s="21">
        <v>8.2335737411860279</v>
      </c>
      <c r="F21" s="21">
        <v>6.0306031703553957</v>
      </c>
      <c r="G21" s="21">
        <v>19.479346</v>
      </c>
      <c r="H21" s="24">
        <v>18.106797</v>
      </c>
      <c r="I21" s="21">
        <v>-7.0461759855798061</v>
      </c>
      <c r="J21" s="21">
        <v>4.2910910353931904</v>
      </c>
      <c r="K21" s="16"/>
      <c r="L21" s="124"/>
    </row>
    <row r="22" spans="1:13" x14ac:dyDescent="0.25">
      <c r="A22" s="14" t="s">
        <v>37</v>
      </c>
      <c r="B22" s="9" t="s">
        <v>420</v>
      </c>
      <c r="C22" s="21">
        <v>0.20475499999999999</v>
      </c>
      <c r="D22" s="24">
        <v>0.20352700000000001</v>
      </c>
      <c r="E22" s="21">
        <v>-0.59974115406216111</v>
      </c>
      <c r="F22" s="21">
        <v>1.0707070586690671E-2</v>
      </c>
      <c r="G22" s="21">
        <v>4.3393000000000001E-2</v>
      </c>
      <c r="H22" s="24">
        <v>1.7807E-2</v>
      </c>
      <c r="I22" s="21">
        <v>-58.963427280897839</v>
      </c>
      <c r="J22" s="21">
        <v>4.2200427865428962E-3</v>
      </c>
      <c r="K22" s="16"/>
      <c r="L22" s="124"/>
    </row>
    <row r="23" spans="1:13" x14ac:dyDescent="0.25">
      <c r="A23" s="14" t="s">
        <v>37</v>
      </c>
      <c r="B23" s="9" t="s">
        <v>399</v>
      </c>
      <c r="C23" s="21">
        <v>51.697527000000001</v>
      </c>
      <c r="D23" s="24">
        <v>57.559565999999997</v>
      </c>
      <c r="E23" s="21">
        <v>11.339109122182943</v>
      </c>
      <c r="F23" s="21">
        <v>3.0280716371846506</v>
      </c>
      <c r="G23" s="21">
        <v>11.40859</v>
      </c>
      <c r="H23" s="24">
        <v>13.90038</v>
      </c>
      <c r="I23" s="21">
        <v>21.841349369203389</v>
      </c>
      <c r="J23" s="21">
        <v>3.2942212809122893</v>
      </c>
      <c r="K23" s="16"/>
      <c r="L23" s="124"/>
    </row>
    <row r="24" spans="1:13" x14ac:dyDescent="0.25">
      <c r="A24" s="14" t="s">
        <v>37</v>
      </c>
      <c r="B24" s="9" t="s">
        <v>400</v>
      </c>
      <c r="C24" s="21">
        <v>129.16771499999999</v>
      </c>
      <c r="D24" s="24">
        <v>207.85350199999999</v>
      </c>
      <c r="E24" s="21">
        <v>60.917534230593162</v>
      </c>
      <c r="F24" s="21">
        <v>10.934677549439881</v>
      </c>
      <c r="G24" s="21">
        <v>40.153163999999997</v>
      </c>
      <c r="H24" s="24">
        <v>37.524422000000001</v>
      </c>
      <c r="I24" s="21">
        <v>-6.5467866990506547</v>
      </c>
      <c r="J24" s="21">
        <v>8.8928323906492697</v>
      </c>
      <c r="K24" s="16"/>
      <c r="L24" s="124"/>
    </row>
    <row r="25" spans="1:13" x14ac:dyDescent="0.25">
      <c r="A25" s="14" t="s">
        <v>37</v>
      </c>
      <c r="B25" s="9" t="s">
        <v>401</v>
      </c>
      <c r="C25" s="21">
        <v>8.5571999999999995E-2</v>
      </c>
      <c r="D25" s="24">
        <v>0.13190299999999999</v>
      </c>
      <c r="E25" s="21">
        <v>54.142710232318983</v>
      </c>
      <c r="F25" s="21">
        <v>6.9391025839139744E-3</v>
      </c>
      <c r="G25" s="21">
        <v>3.2719999999999999E-2</v>
      </c>
      <c r="H25" s="24">
        <v>2.9277000000000001E-2</v>
      </c>
      <c r="I25" s="21">
        <v>-10.522616136919305</v>
      </c>
      <c r="J25" s="21">
        <v>6.9382935172469457E-3</v>
      </c>
      <c r="K25" s="16"/>
      <c r="L25" s="124"/>
    </row>
    <row r="26" spans="1:13" x14ac:dyDescent="0.25">
      <c r="A26" s="14" t="s">
        <v>37</v>
      </c>
      <c r="B26" s="9" t="s">
        <v>402</v>
      </c>
      <c r="C26" s="21">
        <v>9.6344209999999997</v>
      </c>
      <c r="D26" s="24">
        <v>11.996276999999999</v>
      </c>
      <c r="E26" s="21">
        <v>24.514768453651747</v>
      </c>
      <c r="F26" s="21">
        <v>0.63109555300522191</v>
      </c>
      <c r="G26" s="21">
        <v>0.85707599999999995</v>
      </c>
      <c r="H26" s="24">
        <v>4.8187100000000003</v>
      </c>
      <c r="I26" s="21">
        <v>462.22668701492057</v>
      </c>
      <c r="J26" s="21">
        <v>1.1419757609896175</v>
      </c>
      <c r="K26" s="16"/>
      <c r="L26" s="124"/>
    </row>
    <row r="27" spans="1:13" x14ac:dyDescent="0.25">
      <c r="A27" s="14" t="s">
        <v>37</v>
      </c>
      <c r="B27" s="9" t="s">
        <v>403</v>
      </c>
      <c r="C27" s="21">
        <v>6.872935</v>
      </c>
      <c r="D27" s="24">
        <v>2.8578070000000002</v>
      </c>
      <c r="E27" s="21">
        <v>-58.419408884268506</v>
      </c>
      <c r="F27" s="21">
        <v>0.1503424178223956</v>
      </c>
      <c r="G27" s="21">
        <v>2.0635240000000001</v>
      </c>
      <c r="H27" s="24">
        <v>0.81701599999999996</v>
      </c>
      <c r="I27" s="21">
        <v>-60.406760473830204</v>
      </c>
      <c r="J27" s="21">
        <v>0.19362287175212728</v>
      </c>
      <c r="K27" s="16"/>
      <c r="L27" s="124"/>
    </row>
    <row r="28" spans="1:13" x14ac:dyDescent="0.25">
      <c r="A28" s="14"/>
      <c r="B28" s="9" t="s">
        <v>135</v>
      </c>
      <c r="C28" s="21">
        <v>15.178305</v>
      </c>
      <c r="D28" s="24">
        <v>16.199477000000002</v>
      </c>
      <c r="E28" s="21">
        <v>6.727839505135802</v>
      </c>
      <c r="F28" s="21">
        <v>0.8522158912894704</v>
      </c>
      <c r="G28" s="21">
        <v>4.0100160000000002</v>
      </c>
      <c r="H28" s="24">
        <v>3.682118</v>
      </c>
      <c r="I28" s="21">
        <v>-8.1769748549631807</v>
      </c>
      <c r="J28" s="21">
        <v>0.87261725754477193</v>
      </c>
      <c r="K28" s="16"/>
      <c r="L28" s="124"/>
    </row>
    <row r="29" spans="1:13" x14ac:dyDescent="0.25">
      <c r="A29" s="14"/>
      <c r="B29" s="9" t="s">
        <v>136</v>
      </c>
      <c r="C29" s="21">
        <v>1259.7056560000001</v>
      </c>
      <c r="D29" s="24">
        <v>826.971993</v>
      </c>
      <c r="E29" s="21">
        <v>-34.351966345382515</v>
      </c>
      <c r="F29" s="21">
        <v>43.505026371278817</v>
      </c>
      <c r="G29" s="21">
        <v>214.49113399999999</v>
      </c>
      <c r="H29" s="24">
        <v>217.98441500000001</v>
      </c>
      <c r="I29" s="21">
        <v>1.6286365477465425</v>
      </c>
      <c r="J29" s="21">
        <v>51.659659577667384</v>
      </c>
      <c r="K29" s="16"/>
      <c r="L29" s="124"/>
    </row>
    <row r="30" spans="1:13" s="152" customFormat="1" x14ac:dyDescent="0.25">
      <c r="A30" s="150"/>
      <c r="B30" s="10" t="s">
        <v>29</v>
      </c>
      <c r="C30" s="114">
        <v>194.17566099999999</v>
      </c>
      <c r="D30" s="29">
        <v>261.61186799999996</v>
      </c>
      <c r="E30" s="114">
        <v>34.729484968767508</v>
      </c>
      <c r="F30" s="114">
        <v>13.762777110614326</v>
      </c>
      <c r="G30" s="114">
        <v>32.152811</v>
      </c>
      <c r="H30" s="29">
        <v>39.396235000000004</v>
      </c>
      <c r="I30" s="114">
        <v>22.528120480663439</v>
      </c>
      <c r="J30" s="114">
        <v>9.3364293440050989</v>
      </c>
      <c r="K30" s="151"/>
      <c r="L30" s="124"/>
      <c r="M30" s="7"/>
    </row>
    <row r="31" spans="1:13" x14ac:dyDescent="0.25">
      <c r="A31" s="14" t="s">
        <v>37</v>
      </c>
      <c r="B31" s="9" t="s">
        <v>404</v>
      </c>
      <c r="C31" s="21">
        <v>40.759307999999997</v>
      </c>
      <c r="D31" s="24">
        <v>43.009515999999998</v>
      </c>
      <c r="E31" s="21">
        <v>5.5207217943935571</v>
      </c>
      <c r="F31" s="21">
        <v>2.2626281707655584</v>
      </c>
      <c r="G31" s="21">
        <v>8.3362219999999994</v>
      </c>
      <c r="H31" s="24">
        <v>8.7940489999999993</v>
      </c>
      <c r="I31" s="21">
        <v>5.4920202461018919</v>
      </c>
      <c r="J31" s="21">
        <v>2.0840828352307947</v>
      </c>
      <c r="K31" s="16"/>
      <c r="L31" s="124"/>
    </row>
    <row r="32" spans="1:13" x14ac:dyDescent="0.25">
      <c r="A32" s="14" t="s">
        <v>37</v>
      </c>
      <c r="B32" s="9" t="s">
        <v>406</v>
      </c>
      <c r="C32" s="21">
        <v>4.2946780000000002</v>
      </c>
      <c r="D32" s="24">
        <v>5.6460650000000001</v>
      </c>
      <c r="E32" s="21">
        <v>31.466549995133498</v>
      </c>
      <c r="F32" s="21">
        <v>0.29702602844852855</v>
      </c>
      <c r="G32" s="21">
        <v>0.866622</v>
      </c>
      <c r="H32" s="24">
        <v>1.21898</v>
      </c>
      <c r="I32" s="21">
        <v>40.658787799063489</v>
      </c>
      <c r="J32" s="21">
        <v>0.28888345908575613</v>
      </c>
      <c r="K32" s="16"/>
      <c r="L32" s="124"/>
    </row>
    <row r="33" spans="1:12" x14ac:dyDescent="0.25">
      <c r="A33" s="14" t="s">
        <v>37</v>
      </c>
      <c r="B33" s="9" t="s">
        <v>408</v>
      </c>
      <c r="C33" s="21">
        <v>25.916907999999999</v>
      </c>
      <c r="D33" s="24">
        <v>32.854509</v>
      </c>
      <c r="E33" s="21">
        <v>26.76862918987095</v>
      </c>
      <c r="F33" s="21">
        <v>1.7283974458134004</v>
      </c>
      <c r="G33" s="21">
        <v>5.5968689999999999</v>
      </c>
      <c r="H33" s="24">
        <v>8.1265230000000006</v>
      </c>
      <c r="I33" s="21">
        <v>45.197663193474803</v>
      </c>
      <c r="J33" s="21">
        <v>1.9258872783638421</v>
      </c>
      <c r="K33" s="16"/>
      <c r="L33" s="124"/>
    </row>
    <row r="34" spans="1:12" x14ac:dyDescent="0.25">
      <c r="A34" s="14" t="s">
        <v>37</v>
      </c>
      <c r="B34" s="9" t="s">
        <v>424</v>
      </c>
      <c r="C34" s="21">
        <v>7.4907709999999996</v>
      </c>
      <c r="D34" s="24">
        <v>9.6562800000000006</v>
      </c>
      <c r="E34" s="21">
        <v>28.909026854512042</v>
      </c>
      <c r="F34" s="21">
        <v>0.50799388565079517</v>
      </c>
      <c r="G34" s="21">
        <v>0.96499599999999996</v>
      </c>
      <c r="H34" s="24">
        <v>2.8542290000000001</v>
      </c>
      <c r="I34" s="21">
        <v>195.77625192228777</v>
      </c>
      <c r="J34" s="21">
        <v>0.67641761681313772</v>
      </c>
      <c r="K34" s="16"/>
      <c r="L34" s="124"/>
    </row>
    <row r="35" spans="1:12" x14ac:dyDescent="0.25">
      <c r="A35" s="14" t="s">
        <v>37</v>
      </c>
      <c r="B35" s="9" t="s">
        <v>409</v>
      </c>
      <c r="C35" s="21">
        <v>11.675611</v>
      </c>
      <c r="D35" s="24">
        <v>14.680301999999999</v>
      </c>
      <c r="E35" s="21">
        <v>25.734764544656375</v>
      </c>
      <c r="F35" s="21">
        <v>0.77229571382635342</v>
      </c>
      <c r="G35" s="21">
        <v>2.3871989999999998</v>
      </c>
      <c r="H35" s="24">
        <v>2.9429530000000002</v>
      </c>
      <c r="I35" s="21">
        <v>23.280589510970827</v>
      </c>
      <c r="J35" s="21">
        <v>0.69744412752202933</v>
      </c>
      <c r="K35" s="16"/>
      <c r="L35" s="124"/>
    </row>
    <row r="36" spans="1:12" x14ac:dyDescent="0.25">
      <c r="A36" s="14" t="s">
        <v>37</v>
      </c>
      <c r="B36" s="9" t="s">
        <v>410</v>
      </c>
      <c r="C36" s="21">
        <v>6.1416969999999997</v>
      </c>
      <c r="D36" s="24">
        <v>6.1513799999999996</v>
      </c>
      <c r="E36" s="21">
        <v>0.15766000830064186</v>
      </c>
      <c r="F36" s="21">
        <v>0.32360944673462122</v>
      </c>
      <c r="G36" s="21">
        <v>0.88946899999999995</v>
      </c>
      <c r="H36" s="24">
        <v>1.059607</v>
      </c>
      <c r="I36" s="21">
        <v>19.128041561875687</v>
      </c>
      <c r="J36" s="21">
        <v>0.25111399320044692</v>
      </c>
      <c r="K36" s="16"/>
      <c r="L36" s="124"/>
    </row>
    <row r="37" spans="1:12" x14ac:dyDescent="0.25">
      <c r="A37" s="14" t="s">
        <v>37</v>
      </c>
      <c r="B37" s="9" t="s">
        <v>411</v>
      </c>
      <c r="C37" s="21">
        <v>20.822434999999999</v>
      </c>
      <c r="D37" s="24">
        <v>22.986632</v>
      </c>
      <c r="E37" s="21">
        <v>10.393582690977322</v>
      </c>
      <c r="F37" s="21">
        <v>1.2092719461019057</v>
      </c>
      <c r="G37" s="21">
        <v>3.6157889999999999</v>
      </c>
      <c r="H37" s="24">
        <v>5.0469980000000003</v>
      </c>
      <c r="I37" s="21">
        <v>39.582204603200033</v>
      </c>
      <c r="J37" s="21">
        <v>1.1960772451056563</v>
      </c>
      <c r="K37" s="16"/>
      <c r="L37" s="124"/>
    </row>
    <row r="38" spans="1:12" x14ac:dyDescent="0.25">
      <c r="A38" s="14" t="s">
        <v>37</v>
      </c>
      <c r="B38" s="9" t="s">
        <v>412</v>
      </c>
      <c r="C38" s="21">
        <v>13.323971999999999</v>
      </c>
      <c r="D38" s="24">
        <v>10.288335999999999</v>
      </c>
      <c r="E38" s="21">
        <v>-22.783266131150683</v>
      </c>
      <c r="F38" s="21">
        <v>0.54124484599876554</v>
      </c>
      <c r="G38" s="21">
        <v>2.603278</v>
      </c>
      <c r="H38" s="24">
        <v>1.985644</v>
      </c>
      <c r="I38" s="21">
        <v>-23.725241791310804</v>
      </c>
      <c r="J38" s="21">
        <v>0.47057351821430793</v>
      </c>
      <c r="K38" s="16"/>
      <c r="L38" s="124"/>
    </row>
    <row r="39" spans="1:12" x14ac:dyDescent="0.25">
      <c r="A39" s="14" t="s">
        <v>37</v>
      </c>
      <c r="B39" s="9" t="s">
        <v>413</v>
      </c>
      <c r="C39" s="21">
        <v>46.151111</v>
      </c>
      <c r="D39" s="24">
        <v>96.248211999999995</v>
      </c>
      <c r="E39" s="21">
        <v>108.55015169623977</v>
      </c>
      <c r="F39" s="21">
        <v>5.0633891313033068</v>
      </c>
      <c r="G39" s="21">
        <v>2.5607690000000001</v>
      </c>
      <c r="H39" s="24">
        <v>3.4999440000000002</v>
      </c>
      <c r="I39" s="21">
        <v>36.675506459192533</v>
      </c>
      <c r="J39" s="21">
        <v>0.82944423151030988</v>
      </c>
      <c r="K39" s="16"/>
      <c r="L39" s="124"/>
    </row>
    <row r="40" spans="1:12" x14ac:dyDescent="0.25">
      <c r="A40" s="14" t="s">
        <v>37</v>
      </c>
      <c r="B40" s="9" t="s">
        <v>419</v>
      </c>
      <c r="C40" s="21">
        <v>2.8014299999999999</v>
      </c>
      <c r="D40" s="24">
        <v>3.9196810000000002</v>
      </c>
      <c r="E40" s="21">
        <v>39.917149455813657</v>
      </c>
      <c r="F40" s="21">
        <v>0.2062050791507283</v>
      </c>
      <c r="G40" s="21">
        <v>0.63858199999999998</v>
      </c>
      <c r="H40" s="24">
        <v>0.92447900000000005</v>
      </c>
      <c r="I40" s="21">
        <v>44.77060111309121</v>
      </c>
      <c r="J40" s="21">
        <v>0.21909029793117257</v>
      </c>
      <c r="K40" s="16"/>
      <c r="L40" s="124"/>
    </row>
    <row r="41" spans="1:12" x14ac:dyDescent="0.25">
      <c r="A41" s="14" t="s">
        <v>37</v>
      </c>
      <c r="B41" s="9" t="s">
        <v>414</v>
      </c>
      <c r="C41" s="21">
        <v>14.797739999999999</v>
      </c>
      <c r="D41" s="24">
        <v>16.170954999999999</v>
      </c>
      <c r="E41" s="21">
        <v>9.2798967950511457</v>
      </c>
      <c r="F41" s="21">
        <v>0.850715416820365</v>
      </c>
      <c r="G41" s="21">
        <v>3.6930160000000001</v>
      </c>
      <c r="H41" s="24">
        <v>2.9428290000000001</v>
      </c>
      <c r="I41" s="21">
        <v>-20.313667744737629</v>
      </c>
      <c r="J41" s="21">
        <v>0.69741474102764323</v>
      </c>
      <c r="K41" s="16"/>
      <c r="L41" s="124"/>
    </row>
    <row r="42" spans="1:12" x14ac:dyDescent="0.25">
      <c r="A42" s="14"/>
      <c r="B42" s="9" t="s">
        <v>415</v>
      </c>
      <c r="C42" s="21">
        <v>20.664541</v>
      </c>
      <c r="D42" s="24">
        <v>17.087271999999999</v>
      </c>
      <c r="E42" s="21">
        <v>-17.311146664230293</v>
      </c>
      <c r="F42" s="21">
        <v>0.89892067115411256</v>
      </c>
      <c r="G42" s="21">
        <v>5.1300530000000002</v>
      </c>
      <c r="H42" s="24">
        <v>4.4706869999999999</v>
      </c>
      <c r="I42" s="21">
        <v>-12.853005612222724</v>
      </c>
      <c r="J42" s="21">
        <v>1.0594985357017521</v>
      </c>
      <c r="K42" s="16"/>
      <c r="L42" s="124"/>
    </row>
    <row r="43" spans="1:12" x14ac:dyDescent="0.25">
      <c r="A43" s="14"/>
      <c r="B43" s="9" t="s">
        <v>222</v>
      </c>
      <c r="C43" s="21">
        <v>98.446359999999999</v>
      </c>
      <c r="D43" s="24">
        <v>127.24914</v>
      </c>
      <c r="E43" s="21">
        <v>29.257333638338689</v>
      </c>
      <c r="F43" s="21">
        <v>6.6942740966834045</v>
      </c>
      <c r="G43" s="21">
        <v>18.804003999999999</v>
      </c>
      <c r="H43" s="24">
        <v>27.511133000000001</v>
      </c>
      <c r="I43" s="21">
        <v>46.304654051339298</v>
      </c>
      <c r="J43" s="21">
        <v>6.5198044794896521</v>
      </c>
      <c r="K43" s="16"/>
      <c r="L43" s="124"/>
    </row>
    <row r="44" spans="1:12" x14ac:dyDescent="0.25">
      <c r="A44" s="14"/>
      <c r="B44" s="9" t="s">
        <v>416</v>
      </c>
      <c r="C44" s="21">
        <v>8.0665099999999992</v>
      </c>
      <c r="D44" s="24">
        <v>11.144342999999999</v>
      </c>
      <c r="E44" s="21">
        <v>38.155695585823366</v>
      </c>
      <c r="F44" s="21">
        <v>0.58627733491523026</v>
      </c>
      <c r="G44" s="21">
        <v>1.585072</v>
      </c>
      <c r="H44" s="24">
        <v>2.3952619999999998</v>
      </c>
      <c r="I44" s="21">
        <v>51.113766440893514</v>
      </c>
      <c r="J44" s="21">
        <v>0.56764801061269776</v>
      </c>
      <c r="K44" s="16"/>
      <c r="L44" s="124"/>
    </row>
    <row r="45" spans="1:12" x14ac:dyDescent="0.25">
      <c r="A45" s="14"/>
      <c r="B45" s="9" t="s">
        <v>2</v>
      </c>
      <c r="C45" s="21">
        <v>85.583209380014438</v>
      </c>
      <c r="D45" s="24">
        <v>154.65978272999854</v>
      </c>
      <c r="E45" s="21">
        <v>80.712763461888827</v>
      </c>
      <c r="F45" s="21">
        <v>8.1362827075146651</v>
      </c>
      <c r="G45" s="21">
        <v>17.451337619996497</v>
      </c>
      <c r="H45" s="24">
        <v>24.535162370002215</v>
      </c>
      <c r="I45" s="21">
        <v>40.591872693407559</v>
      </c>
      <c r="J45" s="21">
        <v>5.8145355745598106</v>
      </c>
      <c r="K45" s="16"/>
      <c r="L45" s="124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54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1043.0670471500182</v>
      </c>
      <c r="D13" s="29">
        <v>1186.9082651500032</v>
      </c>
      <c r="E13" s="29">
        <v>13.790217838153707</v>
      </c>
      <c r="F13" s="117">
        <v>100</v>
      </c>
      <c r="G13" s="29">
        <v>216.54182679000107</v>
      </c>
      <c r="H13" s="29">
        <v>282.71622080000083</v>
      </c>
      <c r="I13" s="29">
        <v>30.559635979322675</v>
      </c>
      <c r="J13" s="117">
        <v>100</v>
      </c>
      <c r="K13" s="16"/>
      <c r="L13" s="188">
        <f>+D15+D19+D28+D29+D30+D42+D43+D44+D45</f>
        <v>1186.9082651500034</v>
      </c>
      <c r="M13" s="20" t="b">
        <f>+L13=D13</f>
        <v>1</v>
      </c>
    </row>
    <row r="14" spans="1:14" s="152" customFormat="1" x14ac:dyDescent="0.25">
      <c r="A14" s="150"/>
      <c r="B14" s="10" t="s">
        <v>28</v>
      </c>
      <c r="C14" s="114">
        <v>182.34781099999998</v>
      </c>
      <c r="D14" s="29">
        <v>236.29137199999997</v>
      </c>
      <c r="E14" s="114">
        <v>29.582785065623838</v>
      </c>
      <c r="F14" s="114">
        <v>19.908141087056723</v>
      </c>
      <c r="G14" s="114">
        <v>36.724093000000003</v>
      </c>
      <c r="H14" s="29">
        <v>72.129280999999992</v>
      </c>
      <c r="I14" s="114">
        <v>96.408611098986128</v>
      </c>
      <c r="J14" s="114">
        <v>25.512961653171541</v>
      </c>
      <c r="K14" s="151"/>
      <c r="L14" s="188">
        <f>+D15+D19</f>
        <v>236.29137199999997</v>
      </c>
      <c r="M14" s="75" t="b">
        <f>+L14=D14</f>
        <v>1</v>
      </c>
    </row>
    <row r="15" spans="1:14" s="152" customFormat="1" x14ac:dyDescent="0.25">
      <c r="A15" s="150"/>
      <c r="B15" s="10" t="s">
        <v>31</v>
      </c>
      <c r="C15" s="114">
        <v>22.739822</v>
      </c>
      <c r="D15" s="29">
        <v>26.561690999999996</v>
      </c>
      <c r="E15" s="114">
        <v>16.806943343707779</v>
      </c>
      <c r="F15" s="114">
        <v>2.2378891258831271</v>
      </c>
      <c r="G15" s="114">
        <v>4.6380460000000001</v>
      </c>
      <c r="H15" s="29">
        <v>5.6541220000000001</v>
      </c>
      <c r="I15" s="114">
        <v>21.907415321020963</v>
      </c>
      <c r="J15" s="114">
        <v>1.9999284031176408</v>
      </c>
      <c r="K15" s="151"/>
      <c r="L15" s="7"/>
      <c r="M15" s="7"/>
    </row>
    <row r="16" spans="1:14" x14ac:dyDescent="0.25">
      <c r="A16" s="14" t="s">
        <v>37</v>
      </c>
      <c r="B16" s="9" t="s">
        <v>394</v>
      </c>
      <c r="C16" s="21">
        <v>1.2799999999999999E-4</v>
      </c>
      <c r="D16" s="24">
        <v>0.20394300000000001</v>
      </c>
      <c r="E16" s="21">
        <v>159230.46875000003</v>
      </c>
      <c r="F16" s="21">
        <v>1.7182709564687832E-2</v>
      </c>
      <c r="G16" s="21">
        <v>0</v>
      </c>
      <c r="H16" s="24">
        <v>0.14910599999999999</v>
      </c>
      <c r="I16" s="21" t="s">
        <v>120</v>
      </c>
      <c r="J16" s="21">
        <v>5.2740518240543613E-2</v>
      </c>
      <c r="K16" s="16"/>
    </row>
    <row r="17" spans="1:13" x14ac:dyDescent="0.25">
      <c r="A17" s="14" t="s">
        <v>37</v>
      </c>
      <c r="B17" s="9" t="s">
        <v>395</v>
      </c>
      <c r="C17" s="21">
        <v>15.21543</v>
      </c>
      <c r="D17" s="24">
        <v>16.998930999999999</v>
      </c>
      <c r="E17" s="21">
        <v>11.721660183116732</v>
      </c>
      <c r="F17" s="21">
        <v>1.4322025972118113</v>
      </c>
      <c r="G17" s="21">
        <v>2.7770519999999999</v>
      </c>
      <c r="H17" s="24">
        <v>3.3412060000000001</v>
      </c>
      <c r="I17" s="21">
        <v>20.314851864495175</v>
      </c>
      <c r="J17" s="21">
        <v>1.1818232397650918</v>
      </c>
      <c r="K17" s="16"/>
    </row>
    <row r="18" spans="1:13" x14ac:dyDescent="0.25">
      <c r="A18" s="14" t="s">
        <v>37</v>
      </c>
      <c r="B18" s="163" t="s">
        <v>396</v>
      </c>
      <c r="C18" s="21">
        <v>7.5242639999999996</v>
      </c>
      <c r="D18" s="24">
        <v>9.3588170000000002</v>
      </c>
      <c r="E18" s="21">
        <v>24.381826581310829</v>
      </c>
      <c r="F18" s="21">
        <v>0.78850381910662815</v>
      </c>
      <c r="G18" s="21">
        <v>1.860994</v>
      </c>
      <c r="H18" s="24">
        <v>2.1638099999999998</v>
      </c>
      <c r="I18" s="21">
        <v>16.271734352716869</v>
      </c>
      <c r="J18" s="21">
        <v>0.76536464511200542</v>
      </c>
      <c r="K18" s="16"/>
    </row>
    <row r="19" spans="1:13" s="152" customFormat="1" x14ac:dyDescent="0.25">
      <c r="A19" s="150"/>
      <c r="B19" s="10" t="s">
        <v>32</v>
      </c>
      <c r="C19" s="114">
        <v>159.60798899999998</v>
      </c>
      <c r="D19" s="29">
        <v>209.72968099999997</v>
      </c>
      <c r="E19" s="114">
        <v>31.40299700161</v>
      </c>
      <c r="F19" s="114">
        <v>17.670251961173598</v>
      </c>
      <c r="G19" s="114">
        <v>32.086047000000001</v>
      </c>
      <c r="H19" s="29">
        <v>66.475158999999991</v>
      </c>
      <c r="I19" s="114">
        <v>107.17777730612931</v>
      </c>
      <c r="J19" s="114">
        <v>23.513033250053901</v>
      </c>
      <c r="K19" s="151"/>
      <c r="L19" s="7"/>
      <c r="M19" s="7"/>
    </row>
    <row r="20" spans="1:13" x14ac:dyDescent="0.25">
      <c r="A20" s="14" t="s">
        <v>37</v>
      </c>
      <c r="B20" s="9" t="s">
        <v>397</v>
      </c>
      <c r="C20" s="21">
        <v>1.805347</v>
      </c>
      <c r="D20" s="24">
        <v>1.728939</v>
      </c>
      <c r="E20" s="21">
        <v>-4.2323165574263637</v>
      </c>
      <c r="F20" s="21">
        <v>0.14566744968967707</v>
      </c>
      <c r="G20" s="21">
        <v>0.36899100000000001</v>
      </c>
      <c r="H20" s="24">
        <v>0.40707900000000002</v>
      </c>
      <c r="I20" s="21">
        <v>10.322202980560501</v>
      </c>
      <c r="J20" s="21">
        <v>0.14398855461780383</v>
      </c>
      <c r="K20" s="16"/>
    </row>
    <row r="21" spans="1:13" x14ac:dyDescent="0.25">
      <c r="A21" s="14" t="s">
        <v>37</v>
      </c>
      <c r="B21" s="9" t="s">
        <v>398</v>
      </c>
      <c r="C21" s="21">
        <v>43.058577</v>
      </c>
      <c r="D21" s="24">
        <v>60.82499</v>
      </c>
      <c r="E21" s="21">
        <v>41.261031454894571</v>
      </c>
      <c r="F21" s="21">
        <v>5.1246580536965798</v>
      </c>
      <c r="G21" s="21">
        <v>7.2426360000000001</v>
      </c>
      <c r="H21" s="24">
        <v>19.371337</v>
      </c>
      <c r="I21" s="21">
        <v>167.46252331333511</v>
      </c>
      <c r="J21" s="21">
        <v>6.8518661381313795</v>
      </c>
      <c r="K21" s="16"/>
    </row>
    <row r="22" spans="1:13" x14ac:dyDescent="0.25">
      <c r="A22" s="14" t="s">
        <v>37</v>
      </c>
      <c r="B22" s="9" t="s">
        <v>420</v>
      </c>
      <c r="C22" s="21">
        <v>2.3699999999999999E-4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3" x14ac:dyDescent="0.25">
      <c r="A23" s="14" t="s">
        <v>37</v>
      </c>
      <c r="B23" s="9" t="s">
        <v>399</v>
      </c>
      <c r="C23" s="21">
        <v>7.8283860000000001</v>
      </c>
      <c r="D23" s="24">
        <v>8.9984009999999994</v>
      </c>
      <c r="E23" s="21">
        <v>14.945801088500232</v>
      </c>
      <c r="F23" s="21">
        <v>0.75813786660780969</v>
      </c>
      <c r="G23" s="21">
        <v>1.0106869999999999</v>
      </c>
      <c r="H23" s="24">
        <v>1.4288069999999999</v>
      </c>
      <c r="I23" s="21">
        <v>41.369880091462541</v>
      </c>
      <c r="J23" s="21">
        <v>0.50538557566909714</v>
      </c>
      <c r="K23" s="16"/>
    </row>
    <row r="24" spans="1:13" x14ac:dyDescent="0.25">
      <c r="A24" s="14" t="s">
        <v>37</v>
      </c>
      <c r="B24" s="9" t="s">
        <v>400</v>
      </c>
      <c r="C24" s="21">
        <v>105.138824</v>
      </c>
      <c r="D24" s="24">
        <v>136.009345</v>
      </c>
      <c r="E24" s="21">
        <v>29.361676139729308</v>
      </c>
      <c r="F24" s="21">
        <v>11.459128644858744</v>
      </c>
      <c r="G24" s="21">
        <v>22.842386000000001</v>
      </c>
      <c r="H24" s="24">
        <v>44.933484999999997</v>
      </c>
      <c r="I24" s="21">
        <v>96.710995952874597</v>
      </c>
      <c r="J24" s="21">
        <v>15.893493791354423</v>
      </c>
      <c r="K24" s="16"/>
    </row>
    <row r="25" spans="1:13" x14ac:dyDescent="0.25">
      <c r="A25" s="14" t="s">
        <v>37</v>
      </c>
      <c r="B25" s="9" t="s">
        <v>401</v>
      </c>
      <c r="C25" s="21">
        <v>3.9343000000000003E-2</v>
      </c>
      <c r="D25" s="24">
        <v>0.115344</v>
      </c>
      <c r="E25" s="21">
        <v>193.17540604427722</v>
      </c>
      <c r="F25" s="21">
        <v>9.7180214669263139E-3</v>
      </c>
      <c r="G25" s="21">
        <v>1.9994000000000001E-2</v>
      </c>
      <c r="H25" s="24">
        <v>7.0730000000000003E-3</v>
      </c>
      <c r="I25" s="21">
        <v>-64.62438731619487</v>
      </c>
      <c r="J25" s="21">
        <v>2.5018019765493341E-3</v>
      </c>
      <c r="K25" s="16"/>
    </row>
    <row r="26" spans="1:13" x14ac:dyDescent="0.25">
      <c r="A26" s="14" t="s">
        <v>37</v>
      </c>
      <c r="B26" s="9" t="s">
        <v>402</v>
      </c>
      <c r="C26" s="21">
        <v>0.73165199999999997</v>
      </c>
      <c r="D26" s="24">
        <v>0.43374699999999999</v>
      </c>
      <c r="E26" s="21">
        <v>-40.716761520504285</v>
      </c>
      <c r="F26" s="21">
        <v>3.6544273280056938E-2</v>
      </c>
      <c r="G26" s="21">
        <v>0.155755</v>
      </c>
      <c r="H26" s="24">
        <v>8.2622000000000001E-2</v>
      </c>
      <c r="I26" s="21">
        <v>-46.953869859715581</v>
      </c>
      <c r="J26" s="21">
        <v>2.9224357826446921E-2</v>
      </c>
      <c r="K26" s="16"/>
    </row>
    <row r="27" spans="1:13" x14ac:dyDescent="0.25">
      <c r="A27" s="14" t="s">
        <v>37</v>
      </c>
      <c r="B27" s="9" t="s">
        <v>403</v>
      </c>
      <c r="C27" s="21">
        <v>1.0056229999999999</v>
      </c>
      <c r="D27" s="24">
        <v>1.6189150000000001</v>
      </c>
      <c r="E27" s="21">
        <v>60.986274180284283</v>
      </c>
      <c r="F27" s="21">
        <v>0.13639765157380543</v>
      </c>
      <c r="G27" s="21">
        <v>0.44559799999999999</v>
      </c>
      <c r="H27" s="24">
        <v>0.244756</v>
      </c>
      <c r="I27" s="21">
        <v>-45.07246441860152</v>
      </c>
      <c r="J27" s="21">
        <v>8.657303047820003E-2</v>
      </c>
      <c r="K27" s="16"/>
    </row>
    <row r="28" spans="1:13" x14ac:dyDescent="0.25">
      <c r="A28" s="14"/>
      <c r="B28" s="9" t="s">
        <v>135</v>
      </c>
      <c r="C28" s="21">
        <v>4.8360029999999998</v>
      </c>
      <c r="D28" s="24">
        <v>6.1724329999999998</v>
      </c>
      <c r="E28" s="21">
        <v>27.635011806237507</v>
      </c>
      <c r="F28" s="21">
        <v>0.52004297056773119</v>
      </c>
      <c r="G28" s="21">
        <v>1.359621</v>
      </c>
      <c r="H28" s="24">
        <v>1.143958</v>
      </c>
      <c r="I28" s="21">
        <v>-15.861993893886606</v>
      </c>
      <c r="J28" s="21">
        <v>0.40463118697715583</v>
      </c>
      <c r="K28" s="16"/>
    </row>
    <row r="29" spans="1:13" x14ac:dyDescent="0.25">
      <c r="A29" s="14"/>
      <c r="B29" s="9" t="s">
        <v>136</v>
      </c>
      <c r="C29" s="21">
        <v>128.74034499999999</v>
      </c>
      <c r="D29" s="24">
        <v>139.257935</v>
      </c>
      <c r="E29" s="21">
        <v>8.169614583524698</v>
      </c>
      <c r="F29" s="21">
        <v>11.732830505009616</v>
      </c>
      <c r="G29" s="21">
        <v>28.976315</v>
      </c>
      <c r="H29" s="24">
        <v>30.546384</v>
      </c>
      <c r="I29" s="21">
        <v>5.4184564186301909</v>
      </c>
      <c r="J29" s="21">
        <v>10.804609623587581</v>
      </c>
      <c r="K29" s="16"/>
    </row>
    <row r="30" spans="1:13" s="152" customFormat="1" x14ac:dyDescent="0.25">
      <c r="A30" s="150"/>
      <c r="B30" s="10" t="s">
        <v>29</v>
      </c>
      <c r="C30" s="114">
        <v>125.66655</v>
      </c>
      <c r="D30" s="29">
        <v>142.166867</v>
      </c>
      <c r="E30" s="114">
        <v>13.130237919319022</v>
      </c>
      <c r="F30" s="114">
        <v>11.977915326255879</v>
      </c>
      <c r="G30" s="114">
        <v>26.519552000000004</v>
      </c>
      <c r="H30" s="29">
        <v>33.507986999999993</v>
      </c>
      <c r="I30" s="114">
        <v>26.352010018872065</v>
      </c>
      <c r="J30" s="114">
        <v>11.852162887995105</v>
      </c>
      <c r="K30" s="151"/>
      <c r="L30" s="7"/>
      <c r="M30" s="7"/>
    </row>
    <row r="31" spans="1:13" ht="15" customHeight="1" x14ac:dyDescent="0.25">
      <c r="A31" s="14" t="s">
        <v>37</v>
      </c>
      <c r="B31" s="9" t="s">
        <v>404</v>
      </c>
      <c r="C31" s="21">
        <v>23.261901000000002</v>
      </c>
      <c r="D31" s="24">
        <v>25.758973000000001</v>
      </c>
      <c r="E31" s="21">
        <v>10.734599893620045</v>
      </c>
      <c r="F31" s="21">
        <v>2.170258119884652</v>
      </c>
      <c r="G31" s="21">
        <v>4.5268839999999999</v>
      </c>
      <c r="H31" s="24">
        <v>6.1985140000000003</v>
      </c>
      <c r="I31" s="21">
        <v>36.926724873003167</v>
      </c>
      <c r="J31" s="21">
        <v>2.1924861553610517</v>
      </c>
      <c r="K31" s="16"/>
    </row>
    <row r="32" spans="1:13" x14ac:dyDescent="0.25">
      <c r="A32" s="14" t="s">
        <v>37</v>
      </c>
      <c r="B32" s="9" t="s">
        <v>405</v>
      </c>
      <c r="C32" s="21">
        <v>3.7296619999999998</v>
      </c>
      <c r="D32" s="24">
        <v>4.2219699999999998</v>
      </c>
      <c r="E32" s="21">
        <v>13.199802019593188</v>
      </c>
      <c r="F32" s="21">
        <v>0.35571156794214598</v>
      </c>
      <c r="G32" s="21">
        <v>0.55445500000000003</v>
      </c>
      <c r="H32" s="24">
        <v>0.99480000000000002</v>
      </c>
      <c r="I32" s="21">
        <v>79.419429890613301</v>
      </c>
      <c r="J32" s="21">
        <v>0.35187227573466384</v>
      </c>
      <c r="K32" s="16"/>
    </row>
    <row r="33" spans="1:11" x14ac:dyDescent="0.25">
      <c r="A33" s="14" t="s">
        <v>37</v>
      </c>
      <c r="B33" s="9" t="s">
        <v>406</v>
      </c>
      <c r="C33" s="21">
        <v>2.0637859999999999</v>
      </c>
      <c r="D33" s="24">
        <v>3.114395</v>
      </c>
      <c r="E33" s="21">
        <v>50.906876972709391</v>
      </c>
      <c r="F33" s="21">
        <v>0.2623955946255373</v>
      </c>
      <c r="G33" s="21">
        <v>0.39748</v>
      </c>
      <c r="H33" s="24">
        <v>1.034651</v>
      </c>
      <c r="I33" s="21">
        <v>160.30265673744591</v>
      </c>
      <c r="J33" s="21">
        <v>0.36596803574703024</v>
      </c>
      <c r="K33" s="16"/>
    </row>
    <row r="34" spans="1:11" x14ac:dyDescent="0.25">
      <c r="A34" s="14" t="s">
        <v>37</v>
      </c>
      <c r="B34" s="9" t="s">
        <v>408</v>
      </c>
      <c r="C34" s="21">
        <v>27.258745000000001</v>
      </c>
      <c r="D34" s="24">
        <v>29.633479000000001</v>
      </c>
      <c r="E34" s="21">
        <v>8.7118244071764828</v>
      </c>
      <c r="F34" s="21">
        <v>2.4966949738322768</v>
      </c>
      <c r="G34" s="21">
        <v>5.3132780000000004</v>
      </c>
      <c r="H34" s="24">
        <v>7.4834059999999996</v>
      </c>
      <c r="I34" s="21">
        <v>40.843486826776207</v>
      </c>
      <c r="J34" s="21">
        <v>2.6469673295802552</v>
      </c>
      <c r="K34" s="16"/>
    </row>
    <row r="35" spans="1:11" x14ac:dyDescent="0.25">
      <c r="A35" s="14" t="s">
        <v>37</v>
      </c>
      <c r="B35" s="9" t="s">
        <v>409</v>
      </c>
      <c r="C35" s="21">
        <v>12.073492999999999</v>
      </c>
      <c r="D35" s="24">
        <v>11.232244</v>
      </c>
      <c r="E35" s="21">
        <v>-6.967735020842758</v>
      </c>
      <c r="F35" s="21">
        <v>0.94634474540291891</v>
      </c>
      <c r="G35" s="21">
        <v>2.8721209999999999</v>
      </c>
      <c r="H35" s="24">
        <v>2.2991450000000002</v>
      </c>
      <c r="I35" s="21">
        <v>-19.949577333266944</v>
      </c>
      <c r="J35" s="21">
        <v>0.813234201240424</v>
      </c>
      <c r="K35" s="16"/>
    </row>
    <row r="36" spans="1:11" x14ac:dyDescent="0.25">
      <c r="A36" s="14" t="s">
        <v>37</v>
      </c>
      <c r="B36" s="9" t="s">
        <v>410</v>
      </c>
      <c r="C36" s="21">
        <v>9.9819720000000007</v>
      </c>
      <c r="D36" s="24">
        <v>10.834527</v>
      </c>
      <c r="E36" s="21">
        <v>8.5409476203699874</v>
      </c>
      <c r="F36" s="21">
        <v>0.91283609004363253</v>
      </c>
      <c r="G36" s="21">
        <v>2.0102030000000002</v>
      </c>
      <c r="H36" s="24">
        <v>2.8877229999999998</v>
      </c>
      <c r="I36" s="21">
        <v>43.653302676396336</v>
      </c>
      <c r="J36" s="21">
        <v>1.0214210531778556</v>
      </c>
      <c r="K36" s="16"/>
    </row>
    <row r="37" spans="1:11" x14ac:dyDescent="0.25">
      <c r="A37" s="14" t="s">
        <v>37</v>
      </c>
      <c r="B37" s="9" t="s">
        <v>411</v>
      </c>
      <c r="C37" s="21">
        <v>23.728126</v>
      </c>
      <c r="D37" s="24">
        <v>27.048712999999999</v>
      </c>
      <c r="E37" s="21">
        <v>13.994307852208809</v>
      </c>
      <c r="F37" s="21">
        <v>2.2789219516119505</v>
      </c>
      <c r="G37" s="21">
        <v>5.1572310000000003</v>
      </c>
      <c r="H37" s="24">
        <v>5.1668139999999996</v>
      </c>
      <c r="I37" s="21">
        <v>0.18581676872724273</v>
      </c>
      <c r="J37" s="21">
        <v>1.8275619224745892</v>
      </c>
      <c r="K37" s="16"/>
    </row>
    <row r="38" spans="1:11" x14ac:dyDescent="0.25">
      <c r="A38" s="14" t="s">
        <v>180</v>
      </c>
      <c r="B38" s="9" t="s">
        <v>421</v>
      </c>
      <c r="C38" s="21">
        <v>5.1565200000000004</v>
      </c>
      <c r="D38" s="24">
        <v>6.5451249999999996</v>
      </c>
      <c r="E38" s="21">
        <v>26.929111105939651</v>
      </c>
      <c r="F38" s="21">
        <v>0.5514432068743591</v>
      </c>
      <c r="G38" s="21">
        <v>1.3679889999999999</v>
      </c>
      <c r="H38" s="24">
        <v>1.8624909999999999</v>
      </c>
      <c r="I38" s="21">
        <v>36.148097682072013</v>
      </c>
      <c r="J38" s="21">
        <v>0.65878462676450522</v>
      </c>
      <c r="K38" s="16"/>
    </row>
    <row r="39" spans="1:11" x14ac:dyDescent="0.25">
      <c r="A39" s="14" t="s">
        <v>180</v>
      </c>
      <c r="B39" s="9" t="s">
        <v>422</v>
      </c>
      <c r="C39" s="21">
        <v>3.139859</v>
      </c>
      <c r="D39" s="24">
        <v>4.6855140000000004</v>
      </c>
      <c r="E39" s="21">
        <v>49.2268920355978</v>
      </c>
      <c r="F39" s="21">
        <v>0.39476631325065703</v>
      </c>
      <c r="G39" s="21">
        <v>0.63173699999999999</v>
      </c>
      <c r="H39" s="24">
        <v>1.0899719999999999</v>
      </c>
      <c r="I39" s="21">
        <v>72.535722935335428</v>
      </c>
      <c r="J39" s="21">
        <v>0.38553571383902596</v>
      </c>
      <c r="K39" s="16"/>
    </row>
    <row r="40" spans="1:11" x14ac:dyDescent="0.25">
      <c r="A40" s="14"/>
      <c r="B40" s="9" t="s">
        <v>245</v>
      </c>
      <c r="C40" s="21">
        <v>3.5089419999999998</v>
      </c>
      <c r="D40" s="24">
        <v>3.4694889999999998</v>
      </c>
      <c r="E40" s="21">
        <v>-1.1243560024645549</v>
      </c>
      <c r="F40" s="21">
        <v>0.29231315526828189</v>
      </c>
      <c r="G40" s="21">
        <v>0.91123900000000002</v>
      </c>
      <c r="H40" s="24">
        <v>0.44695800000000002</v>
      </c>
      <c r="I40" s="21">
        <v>-50.950519018610919</v>
      </c>
      <c r="J40" s="21">
        <v>0.15809421855429623</v>
      </c>
      <c r="K40" s="16"/>
    </row>
    <row r="41" spans="1:11" x14ac:dyDescent="0.25">
      <c r="A41" s="14" t="s">
        <v>180</v>
      </c>
      <c r="B41" s="9" t="s">
        <v>423</v>
      </c>
      <c r="C41" s="21">
        <v>11.763544</v>
      </c>
      <c r="D41" s="24">
        <v>15.622438000000001</v>
      </c>
      <c r="E41" s="21">
        <v>32.803838707110721</v>
      </c>
      <c r="F41" s="21">
        <v>1.3162296075194668</v>
      </c>
      <c r="G41" s="21">
        <v>2.7769349999999999</v>
      </c>
      <c r="H41" s="24">
        <v>4.0435129999999999</v>
      </c>
      <c r="I41" s="21">
        <v>45.610646270078334</v>
      </c>
      <c r="J41" s="21">
        <v>1.4302373555214092</v>
      </c>
      <c r="K41" s="16"/>
    </row>
    <row r="42" spans="1:11" x14ac:dyDescent="0.25">
      <c r="A42" s="14"/>
      <c r="B42" s="9" t="s">
        <v>415</v>
      </c>
      <c r="C42" s="21">
        <v>13.39423</v>
      </c>
      <c r="D42" s="24">
        <v>17.573423999999999</v>
      </c>
      <c r="E42" s="21">
        <v>31.201450176680545</v>
      </c>
      <c r="F42" s="21">
        <v>1.4806050742075711</v>
      </c>
      <c r="G42" s="21">
        <v>1.8777950000000001</v>
      </c>
      <c r="H42" s="24">
        <v>3.4500549999999999</v>
      </c>
      <c r="I42" s="21">
        <v>83.729054556008492</v>
      </c>
      <c r="J42" s="21">
        <v>1.2203243910934416</v>
      </c>
      <c r="K42" s="16"/>
    </row>
    <row r="43" spans="1:11" x14ac:dyDescent="0.25">
      <c r="A43" s="14"/>
      <c r="B43" s="9" t="s">
        <v>222</v>
      </c>
      <c r="C43" s="21">
        <v>390.203823</v>
      </c>
      <c r="D43" s="24">
        <v>418.47564599999998</v>
      </c>
      <c r="E43" s="21">
        <v>7.245398772015621</v>
      </c>
      <c r="F43" s="21">
        <v>35.257623380616735</v>
      </c>
      <c r="G43" s="21">
        <v>83.088539999999995</v>
      </c>
      <c r="H43" s="24">
        <v>91.381559999999993</v>
      </c>
      <c r="I43" s="21">
        <v>9.9809432203285873</v>
      </c>
      <c r="J43" s="21">
        <v>32.322715598495904</v>
      </c>
      <c r="K43" s="16"/>
    </row>
    <row r="44" spans="1:11" x14ac:dyDescent="0.25">
      <c r="A44" s="14"/>
      <c r="B44" s="9" t="s">
        <v>416</v>
      </c>
      <c r="C44" s="21">
        <v>9.8198790000000002</v>
      </c>
      <c r="D44" s="24">
        <v>10.002272</v>
      </c>
      <c r="E44" s="21">
        <v>1.8573854117754252</v>
      </c>
      <c r="F44" s="21">
        <v>0.84271651766919808</v>
      </c>
      <c r="G44" s="21">
        <v>2.5969880000000001</v>
      </c>
      <c r="H44" s="24">
        <v>1.9051089999999999</v>
      </c>
      <c r="I44" s="21">
        <v>-26.641594031239269</v>
      </c>
      <c r="J44" s="21">
        <v>0.67385910670746851</v>
      </c>
      <c r="K44" s="16"/>
    </row>
    <row r="45" spans="1:11" x14ac:dyDescent="0.25">
      <c r="A45" s="14"/>
      <c r="B45" s="9" t="s">
        <v>2</v>
      </c>
      <c r="C45" s="21">
        <v>188.05840615001824</v>
      </c>
      <c r="D45" s="24">
        <v>216.96831615000337</v>
      </c>
      <c r="E45" s="21">
        <v>15.372835807681518</v>
      </c>
      <c r="F45" s="21">
        <v>18.280125138616555</v>
      </c>
      <c r="G45" s="21">
        <v>35.398922790001038</v>
      </c>
      <c r="H45" s="24">
        <v>48.651886800000867</v>
      </c>
      <c r="I45" s="21">
        <v>37.43889069342903</v>
      </c>
      <c r="J45" s="21">
        <v>17.208735551971809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55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2471.8495269600221</v>
      </c>
      <c r="D13" s="29">
        <v>2866.056677619998</v>
      </c>
      <c r="E13" s="29">
        <v>15.947861969769139</v>
      </c>
      <c r="F13" s="117">
        <v>100</v>
      </c>
      <c r="G13" s="29">
        <v>520.38312057000235</v>
      </c>
      <c r="H13" s="29">
        <v>622.01932432999445</v>
      </c>
      <c r="I13" s="29">
        <v>19.531033913756612</v>
      </c>
      <c r="J13" s="117">
        <v>100</v>
      </c>
      <c r="K13" s="16"/>
      <c r="L13" s="188">
        <f>+D15+D19+D27+D28+D29+D41+D42+D43+D44</f>
        <v>2866.0566776199985</v>
      </c>
      <c r="M13" s="20" t="b">
        <f>+L13=D13</f>
        <v>1</v>
      </c>
    </row>
    <row r="14" spans="1:14" s="152" customFormat="1" x14ac:dyDescent="0.25">
      <c r="A14" s="150"/>
      <c r="B14" s="10" t="s">
        <v>28</v>
      </c>
      <c r="C14" s="114">
        <v>514.97931200000005</v>
      </c>
      <c r="D14" s="29">
        <v>693.01930399999992</v>
      </c>
      <c r="E14" s="114">
        <v>34.572261030944063</v>
      </c>
      <c r="F14" s="114">
        <v>24.180237237160643</v>
      </c>
      <c r="G14" s="114">
        <v>100.989417</v>
      </c>
      <c r="H14" s="29">
        <v>147.01954100000003</v>
      </c>
      <c r="I14" s="114">
        <v>45.579156081275364</v>
      </c>
      <c r="J14" s="114">
        <v>23.635847834528537</v>
      </c>
      <c r="K14" s="151"/>
      <c r="L14" s="188">
        <f>+D15+D19</f>
        <v>693.01930399999992</v>
      </c>
      <c r="M14" s="75" t="b">
        <f>+L14=D14</f>
        <v>1</v>
      </c>
    </row>
    <row r="15" spans="1:14" s="152" customFormat="1" x14ac:dyDescent="0.25">
      <c r="A15" s="150"/>
      <c r="B15" s="10" t="s">
        <v>31</v>
      </c>
      <c r="C15" s="114">
        <v>19.918618000000002</v>
      </c>
      <c r="D15" s="29">
        <v>32.603539999999995</v>
      </c>
      <c r="E15" s="114">
        <v>63.683745528931745</v>
      </c>
      <c r="F15" s="114">
        <v>1.1375748516974304</v>
      </c>
      <c r="G15" s="114">
        <v>4.7833540000000001</v>
      </c>
      <c r="H15" s="29">
        <v>7.226356</v>
      </c>
      <c r="I15" s="114">
        <v>51.072991879756337</v>
      </c>
      <c r="J15" s="114">
        <v>1.1617574755870872</v>
      </c>
      <c r="K15" s="151"/>
    </row>
    <row r="16" spans="1:14" x14ac:dyDescent="0.25">
      <c r="A16" s="14" t="s">
        <v>37</v>
      </c>
      <c r="B16" s="9" t="s">
        <v>394</v>
      </c>
      <c r="C16" s="21">
        <v>2.1269E-2</v>
      </c>
      <c r="D16" s="24">
        <v>7.6012999999999997E-2</v>
      </c>
      <c r="E16" s="21">
        <v>257.38868776153089</v>
      </c>
      <c r="F16" s="21">
        <v>2.6521806283022272E-3</v>
      </c>
      <c r="G16" s="21">
        <v>4.3499999999999997E-3</v>
      </c>
      <c r="H16" s="24">
        <v>5.228E-3</v>
      </c>
      <c r="I16" s="21">
        <v>20.183908045977027</v>
      </c>
      <c r="J16" s="21">
        <v>8.4048835711516179E-4</v>
      </c>
      <c r="K16" s="16"/>
    </row>
    <row r="17" spans="1:11" x14ac:dyDescent="0.25">
      <c r="A17" s="14" t="s">
        <v>37</v>
      </c>
      <c r="B17" s="9" t="s">
        <v>395</v>
      </c>
      <c r="C17" s="21">
        <v>11.015229</v>
      </c>
      <c r="D17" s="24">
        <v>18.835623999999999</v>
      </c>
      <c r="E17" s="21">
        <v>70.996208975773456</v>
      </c>
      <c r="F17" s="21">
        <v>0.65719649395214641</v>
      </c>
      <c r="G17" s="21">
        <v>3.4879099999999998</v>
      </c>
      <c r="H17" s="24">
        <v>4.5387120000000003</v>
      </c>
      <c r="I17" s="21">
        <v>30.126981487481054</v>
      </c>
      <c r="J17" s="21">
        <v>0.72967379347721317</v>
      </c>
      <c r="K17" s="16"/>
    </row>
    <row r="18" spans="1:11" x14ac:dyDescent="0.25">
      <c r="A18" s="14" t="s">
        <v>37</v>
      </c>
      <c r="B18" s="9" t="s">
        <v>396</v>
      </c>
      <c r="C18" s="21">
        <v>8.8821200000000005</v>
      </c>
      <c r="D18" s="24">
        <v>13.691903</v>
      </c>
      <c r="E18" s="21">
        <v>54.151294961112882</v>
      </c>
      <c r="F18" s="21">
        <v>0.47772617711698195</v>
      </c>
      <c r="G18" s="21">
        <v>1.291094</v>
      </c>
      <c r="H18" s="24">
        <v>2.6824159999999999</v>
      </c>
      <c r="I18" s="21">
        <v>107.76302887318816</v>
      </c>
      <c r="J18" s="21">
        <v>0.43124319375275899</v>
      </c>
      <c r="K18" s="16"/>
    </row>
    <row r="19" spans="1:11" s="152" customFormat="1" x14ac:dyDescent="0.25">
      <c r="A19" s="150"/>
      <c r="B19" s="10" t="s">
        <v>32</v>
      </c>
      <c r="C19" s="114">
        <v>495.06069400000001</v>
      </c>
      <c r="D19" s="29">
        <v>660.41576399999997</v>
      </c>
      <c r="E19" s="114">
        <v>33.400969215301913</v>
      </c>
      <c r="F19" s="114">
        <v>23.042662385463213</v>
      </c>
      <c r="G19" s="114">
        <v>96.206063</v>
      </c>
      <c r="H19" s="29">
        <v>139.79318500000002</v>
      </c>
      <c r="I19" s="114">
        <v>45.306003219360534</v>
      </c>
      <c r="J19" s="114">
        <v>22.474090358941449</v>
      </c>
      <c r="K19" s="151"/>
    </row>
    <row r="20" spans="1:11" x14ac:dyDescent="0.25">
      <c r="A20" s="14" t="s">
        <v>37</v>
      </c>
      <c r="B20" s="9" t="s">
        <v>397</v>
      </c>
      <c r="C20" s="21">
        <v>28.823864</v>
      </c>
      <c r="D20" s="24">
        <v>72.247405000000001</v>
      </c>
      <c r="E20" s="21">
        <v>150.65135264307381</v>
      </c>
      <c r="F20" s="21">
        <v>2.5207947059858902</v>
      </c>
      <c r="G20" s="21">
        <v>6.6969570000000003</v>
      </c>
      <c r="H20" s="24">
        <v>17.513839000000001</v>
      </c>
      <c r="I20" s="21">
        <v>161.51935871769822</v>
      </c>
      <c r="J20" s="21">
        <v>2.8156422662374614</v>
      </c>
      <c r="K20" s="16"/>
    </row>
    <row r="21" spans="1:11" x14ac:dyDescent="0.25">
      <c r="A21" s="14" t="s">
        <v>37</v>
      </c>
      <c r="B21" s="9" t="s">
        <v>398</v>
      </c>
      <c r="C21" s="21">
        <v>151.47847200000001</v>
      </c>
      <c r="D21" s="24">
        <v>201.122378</v>
      </c>
      <c r="E21" s="21">
        <v>32.772911783794576</v>
      </c>
      <c r="F21" s="21">
        <v>7.0173901155023231</v>
      </c>
      <c r="G21" s="21">
        <v>36.887546</v>
      </c>
      <c r="H21" s="24">
        <v>49.538639000000003</v>
      </c>
      <c r="I21" s="21">
        <v>34.296380138705906</v>
      </c>
      <c r="J21" s="21">
        <v>7.9641639837090832</v>
      </c>
      <c r="K21" s="16"/>
    </row>
    <row r="22" spans="1:11" x14ac:dyDescent="0.25">
      <c r="A22" s="14" t="s">
        <v>37</v>
      </c>
      <c r="B22" s="9" t="s">
        <v>399</v>
      </c>
      <c r="C22" s="21">
        <v>12.010749000000001</v>
      </c>
      <c r="D22" s="24">
        <v>14.628296000000001</v>
      </c>
      <c r="E22" s="21">
        <v>21.793370255260513</v>
      </c>
      <c r="F22" s="21">
        <v>0.51039800134544033</v>
      </c>
      <c r="G22" s="21">
        <v>1.5478730000000001</v>
      </c>
      <c r="H22" s="24">
        <v>5.282826</v>
      </c>
      <c r="I22" s="21">
        <v>241.29582982583196</v>
      </c>
      <c r="J22" s="21">
        <v>0.84930255272862698</v>
      </c>
      <c r="K22" s="16"/>
    </row>
    <row r="23" spans="1:11" x14ac:dyDescent="0.25">
      <c r="A23" s="14" t="s">
        <v>37</v>
      </c>
      <c r="B23" s="9" t="s">
        <v>400</v>
      </c>
      <c r="C23" s="21">
        <v>299.99311599999999</v>
      </c>
      <c r="D23" s="24">
        <v>370.613001</v>
      </c>
      <c r="E23" s="21">
        <v>23.540501842715635</v>
      </c>
      <c r="F23" s="21">
        <v>12.931112070950416</v>
      </c>
      <c r="G23" s="21">
        <v>50.405180000000001</v>
      </c>
      <c r="H23" s="24">
        <v>67.155011000000002</v>
      </c>
      <c r="I23" s="21">
        <v>33.230376322433528</v>
      </c>
      <c r="J23" s="21">
        <v>10.796290142968749</v>
      </c>
      <c r="K23" s="16"/>
    </row>
    <row r="24" spans="1:11" x14ac:dyDescent="0.25">
      <c r="A24" s="14" t="s">
        <v>37</v>
      </c>
      <c r="B24" s="9" t="s">
        <v>401</v>
      </c>
      <c r="C24" s="21">
        <v>4.5069999999999997E-3</v>
      </c>
      <c r="D24" s="24">
        <v>1.0976E-2</v>
      </c>
      <c r="E24" s="21">
        <v>143.5322831151542</v>
      </c>
      <c r="F24" s="21">
        <v>3.8296521090136216E-4</v>
      </c>
      <c r="G24" s="21">
        <v>0</v>
      </c>
      <c r="H24" s="24">
        <v>8.4829999999999992E-3</v>
      </c>
      <c r="I24" s="21" t="s">
        <v>120</v>
      </c>
      <c r="J24" s="21">
        <v>1.3637839964437484E-3</v>
      </c>
      <c r="K24" s="16"/>
    </row>
    <row r="25" spans="1:11" x14ac:dyDescent="0.25">
      <c r="A25" s="14" t="s">
        <v>37</v>
      </c>
      <c r="B25" s="9" t="s">
        <v>402</v>
      </c>
      <c r="C25" s="21">
        <v>1.015487</v>
      </c>
      <c r="D25" s="24">
        <v>0.604155</v>
      </c>
      <c r="E25" s="21">
        <v>-40.505885353529877</v>
      </c>
      <c r="F25" s="21">
        <v>2.1079659893596253E-2</v>
      </c>
      <c r="G25" s="21">
        <v>0.419572</v>
      </c>
      <c r="H25" s="24">
        <v>0.124713</v>
      </c>
      <c r="I25" s="21">
        <v>-70.27613854118006</v>
      </c>
      <c r="J25" s="21">
        <v>2.0049698638275281E-2</v>
      </c>
      <c r="K25" s="16"/>
    </row>
    <row r="26" spans="1:11" x14ac:dyDescent="0.25">
      <c r="A26" s="14"/>
      <c r="B26" s="115" t="s">
        <v>417</v>
      </c>
      <c r="C26" s="21">
        <v>1.734499</v>
      </c>
      <c r="D26" s="24">
        <v>1.1895530000000001</v>
      </c>
      <c r="E26" s="21">
        <v>-31.418063659881035</v>
      </c>
      <c r="F26" s="21">
        <v>4.1504866574649066E-2</v>
      </c>
      <c r="G26" s="21">
        <v>0.24893499999999999</v>
      </c>
      <c r="H26" s="24">
        <v>0.16967399999999999</v>
      </c>
      <c r="I26" s="21">
        <v>-31.840038564283844</v>
      </c>
      <c r="J26" s="21">
        <v>2.7277930662807565E-2</v>
      </c>
      <c r="K26" s="16"/>
    </row>
    <row r="27" spans="1:11" s="152" customFormat="1" x14ac:dyDescent="0.25">
      <c r="A27" s="150"/>
      <c r="B27" s="9" t="s">
        <v>135</v>
      </c>
      <c r="C27" s="21">
        <v>39.508975999999997</v>
      </c>
      <c r="D27" s="24">
        <v>36.475862999999997</v>
      </c>
      <c r="E27" s="21">
        <v>-7.6770225581143876</v>
      </c>
      <c r="F27" s="21">
        <v>1.2726846361702071</v>
      </c>
      <c r="G27" s="21">
        <v>7.2069859999999997</v>
      </c>
      <c r="H27" s="24">
        <v>6.742489</v>
      </c>
      <c r="I27" s="21">
        <v>-6.4450936910381067</v>
      </c>
      <c r="J27" s="21">
        <v>1.0839677701754111</v>
      </c>
      <c r="K27" s="151"/>
    </row>
    <row r="28" spans="1:11" s="152" customFormat="1" x14ac:dyDescent="0.25">
      <c r="A28" s="150"/>
      <c r="B28" s="9" t="s">
        <v>136</v>
      </c>
      <c r="C28" s="21">
        <v>527.32954500000005</v>
      </c>
      <c r="D28" s="24">
        <v>566.31390199999998</v>
      </c>
      <c r="E28" s="21">
        <v>7.3927883179767395</v>
      </c>
      <c r="F28" s="21">
        <v>19.759340644661386</v>
      </c>
      <c r="G28" s="21">
        <v>121.09428699999999</v>
      </c>
      <c r="H28" s="24">
        <v>133.57908499999999</v>
      </c>
      <c r="I28" s="21">
        <v>10.309981015041615</v>
      </c>
      <c r="J28" s="21">
        <v>21.475069949616781</v>
      </c>
      <c r="K28" s="151"/>
    </row>
    <row r="29" spans="1:11" x14ac:dyDescent="0.25">
      <c r="A29" s="14" t="s">
        <v>37</v>
      </c>
      <c r="B29" s="10" t="s">
        <v>29</v>
      </c>
      <c r="C29" s="114">
        <v>464.04421100000002</v>
      </c>
      <c r="D29" s="29">
        <v>532.95675900000015</v>
      </c>
      <c r="E29" s="114">
        <v>14.850427258104526</v>
      </c>
      <c r="F29" s="114">
        <v>18.595471721186364</v>
      </c>
      <c r="G29" s="114">
        <v>107.32474699999999</v>
      </c>
      <c r="H29" s="29">
        <v>113.45250199999998</v>
      </c>
      <c r="I29" s="114">
        <v>5.7095452552056836</v>
      </c>
      <c r="J29" s="114">
        <v>18.239385427808834</v>
      </c>
      <c r="K29" s="16"/>
    </row>
    <row r="30" spans="1:11" x14ac:dyDescent="0.25">
      <c r="A30" s="14" t="s">
        <v>37</v>
      </c>
      <c r="B30" s="9" t="s">
        <v>404</v>
      </c>
      <c r="C30" s="21">
        <v>167.90556900000001</v>
      </c>
      <c r="D30" s="24">
        <v>200.503309</v>
      </c>
      <c r="E30" s="21">
        <v>19.414329253129182</v>
      </c>
      <c r="F30" s="21">
        <v>6.9957900890676008</v>
      </c>
      <c r="G30" s="21">
        <v>38.978772999999997</v>
      </c>
      <c r="H30" s="24">
        <v>49.894748999999997</v>
      </c>
      <c r="I30" s="21">
        <v>28.004924629105176</v>
      </c>
      <c r="J30" s="21">
        <v>8.021414616618852</v>
      </c>
      <c r="K30" s="16"/>
    </row>
    <row r="31" spans="1:11" x14ac:dyDescent="0.25">
      <c r="A31" s="14" t="s">
        <v>37</v>
      </c>
      <c r="B31" s="9" t="s">
        <v>405</v>
      </c>
      <c r="C31" s="21">
        <v>8.7868680000000001</v>
      </c>
      <c r="D31" s="24">
        <v>7.0082380000000004</v>
      </c>
      <c r="E31" s="21">
        <v>-20.24191099718352</v>
      </c>
      <c r="F31" s="21">
        <v>0.2445254504115289</v>
      </c>
      <c r="G31" s="21">
        <v>1.112973</v>
      </c>
      <c r="H31" s="24">
        <v>0.93911100000000003</v>
      </c>
      <c r="I31" s="21">
        <v>-15.621403214633233</v>
      </c>
      <c r="J31" s="21">
        <v>0.15097778529815928</v>
      </c>
      <c r="K31" s="16"/>
    </row>
    <row r="32" spans="1:11" x14ac:dyDescent="0.25">
      <c r="A32" s="14" t="s">
        <v>37</v>
      </c>
      <c r="B32" s="9" t="s">
        <v>406</v>
      </c>
      <c r="C32" s="21">
        <v>14.987304999999999</v>
      </c>
      <c r="D32" s="24">
        <v>9.641273</v>
      </c>
      <c r="E32" s="21">
        <v>-35.670402383884223</v>
      </c>
      <c r="F32" s="21">
        <v>0.33639505719775958</v>
      </c>
      <c r="G32" s="21">
        <v>2.9144489999999998</v>
      </c>
      <c r="H32" s="24">
        <v>1.7900510000000001</v>
      </c>
      <c r="I32" s="21">
        <v>-38.580122692145238</v>
      </c>
      <c r="J32" s="21">
        <v>0.28778060905553798</v>
      </c>
      <c r="K32" s="16"/>
    </row>
    <row r="33" spans="1:11" x14ac:dyDescent="0.25">
      <c r="A33" s="14" t="s">
        <v>37</v>
      </c>
      <c r="B33" s="9" t="s">
        <v>408</v>
      </c>
      <c r="C33" s="21">
        <v>72.280350999999996</v>
      </c>
      <c r="D33" s="24">
        <v>75.245649</v>
      </c>
      <c r="E33" s="21">
        <v>4.1024952964049621</v>
      </c>
      <c r="F33" s="21">
        <v>2.6254068730589353</v>
      </c>
      <c r="G33" s="21">
        <v>16.543963000000002</v>
      </c>
      <c r="H33" s="24">
        <v>14.997486</v>
      </c>
      <c r="I33" s="21">
        <v>-9.3476816890850181</v>
      </c>
      <c r="J33" s="21">
        <v>2.41109647455961</v>
      </c>
      <c r="K33" s="16"/>
    </row>
    <row r="34" spans="1:11" x14ac:dyDescent="0.25">
      <c r="A34" s="14" t="s">
        <v>37</v>
      </c>
      <c r="B34" s="9" t="s">
        <v>409</v>
      </c>
      <c r="C34" s="21">
        <v>34.729640000000003</v>
      </c>
      <c r="D34" s="24">
        <v>43.390186</v>
      </c>
      <c r="E34" s="21">
        <v>24.937045129174962</v>
      </c>
      <c r="F34" s="21">
        <v>1.5139332846701288</v>
      </c>
      <c r="G34" s="21">
        <v>8.3360909999999997</v>
      </c>
      <c r="H34" s="24">
        <v>9.6856259999999992</v>
      </c>
      <c r="I34" s="21">
        <v>16.189062715366219</v>
      </c>
      <c r="J34" s="21">
        <v>1.5571262211881973</v>
      </c>
      <c r="K34" s="16"/>
    </row>
    <row r="35" spans="1:11" x14ac:dyDescent="0.25">
      <c r="A35" s="14" t="s">
        <v>37</v>
      </c>
      <c r="B35" s="9" t="s">
        <v>411</v>
      </c>
      <c r="C35" s="21">
        <v>56.245587</v>
      </c>
      <c r="D35" s="24">
        <v>73.933434000000005</v>
      </c>
      <c r="E35" s="21">
        <v>31.447528496769017</v>
      </c>
      <c r="F35" s="21">
        <v>2.579622188818508</v>
      </c>
      <c r="G35" s="21">
        <v>14.184791000000001</v>
      </c>
      <c r="H35" s="24">
        <v>15.557688000000001</v>
      </c>
      <c r="I35" s="21">
        <v>9.67865511730135</v>
      </c>
      <c r="J35" s="21">
        <v>2.5011583067387657</v>
      </c>
      <c r="K35" s="16"/>
    </row>
    <row r="36" spans="1:11" x14ac:dyDescent="0.25">
      <c r="A36" s="14" t="s">
        <v>37</v>
      </c>
      <c r="B36" s="9" t="s">
        <v>412</v>
      </c>
      <c r="C36" s="21">
        <v>12.070940999999999</v>
      </c>
      <c r="D36" s="24">
        <v>11.994844000000001</v>
      </c>
      <c r="E36" s="21">
        <v>-0.63041481190239113</v>
      </c>
      <c r="F36" s="21">
        <v>0.4185138449516162</v>
      </c>
      <c r="G36" s="21">
        <v>1.521463</v>
      </c>
      <c r="H36" s="24">
        <v>1.8054859999999999</v>
      </c>
      <c r="I36" s="21">
        <v>18.667755969090273</v>
      </c>
      <c r="J36" s="21">
        <v>0.29026204321622512</v>
      </c>
      <c r="K36" s="16"/>
    </row>
    <row r="37" spans="1:11" x14ac:dyDescent="0.25">
      <c r="A37" s="14" t="s">
        <v>37</v>
      </c>
      <c r="B37" s="9" t="s">
        <v>413</v>
      </c>
      <c r="C37" s="21">
        <v>30.242664000000001</v>
      </c>
      <c r="D37" s="24">
        <v>42.873429999999999</v>
      </c>
      <c r="E37" s="21">
        <v>41.764726811103657</v>
      </c>
      <c r="F37" s="21">
        <v>1.4959030759853125</v>
      </c>
      <c r="G37" s="21">
        <v>6.6635439999999999</v>
      </c>
      <c r="H37" s="24">
        <v>5.4599989999999998</v>
      </c>
      <c r="I37" s="21">
        <v>-18.061635069866721</v>
      </c>
      <c r="J37" s="21">
        <v>0.87778607294575861</v>
      </c>
      <c r="K37" s="16"/>
    </row>
    <row r="38" spans="1:11" x14ac:dyDescent="0.25">
      <c r="A38" s="14" t="s">
        <v>37</v>
      </c>
      <c r="B38" s="9" t="s">
        <v>418</v>
      </c>
      <c r="C38" s="21">
        <v>3.9393720000000001</v>
      </c>
      <c r="D38" s="24">
        <v>8.799868</v>
      </c>
      <c r="E38" s="21">
        <v>123.38250868412528</v>
      </c>
      <c r="F38" s="21">
        <v>0.30703747307982404</v>
      </c>
      <c r="G38" s="21">
        <v>0.67645299999999997</v>
      </c>
      <c r="H38" s="24">
        <v>1.3163210000000001</v>
      </c>
      <c r="I38" s="21">
        <v>94.591641991387448</v>
      </c>
      <c r="J38" s="21">
        <v>0.21162059577777104</v>
      </c>
      <c r="K38" s="16"/>
    </row>
    <row r="39" spans="1:11" x14ac:dyDescent="0.25">
      <c r="A39" s="14" t="s">
        <v>37</v>
      </c>
      <c r="B39" s="9" t="s">
        <v>419</v>
      </c>
      <c r="C39" s="21">
        <v>23.263867000000001</v>
      </c>
      <c r="D39" s="24">
        <v>18.29599</v>
      </c>
      <c r="E39" s="21">
        <v>-21.35447645054024</v>
      </c>
      <c r="F39" s="21">
        <v>0.63836804564497207</v>
      </c>
      <c r="G39" s="21">
        <v>7.9334129999999998</v>
      </c>
      <c r="H39" s="24">
        <v>2.8588520000000002</v>
      </c>
      <c r="I39" s="21">
        <v>-63.964412290145489</v>
      </c>
      <c r="J39" s="21">
        <v>0.45960822890501046</v>
      </c>
      <c r="K39" s="16"/>
    </row>
    <row r="40" spans="1:11" x14ac:dyDescent="0.25">
      <c r="A40" s="14" t="s">
        <v>37</v>
      </c>
      <c r="B40" s="9" t="s">
        <v>414</v>
      </c>
      <c r="C40" s="21">
        <v>39.592047000000001</v>
      </c>
      <c r="D40" s="24">
        <v>41.270538000000002</v>
      </c>
      <c r="E40" s="21">
        <v>4.2394650622636476</v>
      </c>
      <c r="F40" s="21">
        <v>1.4399763383001716</v>
      </c>
      <c r="G40" s="21">
        <v>8.4588339999999995</v>
      </c>
      <c r="H40" s="24">
        <v>9.1471330000000002</v>
      </c>
      <c r="I40" s="21">
        <v>8.1370434743133657</v>
      </c>
      <c r="J40" s="21">
        <v>1.4705544735049505</v>
      </c>
      <c r="K40" s="16"/>
    </row>
    <row r="41" spans="1:11" x14ac:dyDescent="0.25">
      <c r="A41" s="14"/>
      <c r="B41" s="9" t="s">
        <v>415</v>
      </c>
      <c r="C41" s="21">
        <v>72.935505000000006</v>
      </c>
      <c r="D41" s="24">
        <v>77.689780999999996</v>
      </c>
      <c r="E41" s="21">
        <v>6.5184658692635233</v>
      </c>
      <c r="F41" s="21">
        <v>2.7106854378230358</v>
      </c>
      <c r="G41" s="21">
        <v>13.552142</v>
      </c>
      <c r="H41" s="24">
        <v>16.688831</v>
      </c>
      <c r="I41" s="21">
        <v>23.145337467685923</v>
      </c>
      <c r="J41" s="21">
        <v>2.6830084447900884</v>
      </c>
      <c r="K41" s="16"/>
    </row>
    <row r="42" spans="1:11" x14ac:dyDescent="0.25">
      <c r="A42" s="14"/>
      <c r="B42" s="9" t="s">
        <v>222</v>
      </c>
      <c r="C42" s="21">
        <v>355.53359399999999</v>
      </c>
      <c r="D42" s="24">
        <v>393.79325</v>
      </c>
      <c r="E42" s="21">
        <v>10.76119293525888</v>
      </c>
      <c r="F42" s="21">
        <v>13.73989750708663</v>
      </c>
      <c r="G42" s="21">
        <v>72.626704000000004</v>
      </c>
      <c r="H42" s="24">
        <v>78.919653999999994</v>
      </c>
      <c r="I42" s="21">
        <v>8.6647880922697382</v>
      </c>
      <c r="J42" s="21">
        <v>12.687653086181522</v>
      </c>
      <c r="K42" s="16"/>
    </row>
    <row r="43" spans="1:11" x14ac:dyDescent="0.25">
      <c r="A43" s="14"/>
      <c r="B43" s="9" t="s">
        <v>416</v>
      </c>
      <c r="C43" s="21">
        <v>138.09117499999999</v>
      </c>
      <c r="D43" s="24">
        <v>199.091419</v>
      </c>
      <c r="E43" s="21">
        <v>44.173890185234519</v>
      </c>
      <c r="F43" s="21">
        <v>6.9465276299185916</v>
      </c>
      <c r="G43" s="21">
        <v>19.084292000000001</v>
      </c>
      <c r="H43" s="24">
        <v>43.187032000000002</v>
      </c>
      <c r="I43" s="21">
        <v>126.29622309279273</v>
      </c>
      <c r="J43" s="21">
        <v>6.9430370264651726</v>
      </c>
      <c r="K43" s="16"/>
    </row>
    <row r="44" spans="1:11" x14ac:dyDescent="0.25">
      <c r="A44" s="14"/>
      <c r="B44" s="9" t="s">
        <v>2</v>
      </c>
      <c r="C44" s="21">
        <v>359.4272089600222</v>
      </c>
      <c r="D44" s="24">
        <v>366.7163996199983</v>
      </c>
      <c r="E44" s="21">
        <v>2.0280019092229651</v>
      </c>
      <c r="F44" s="21">
        <v>12.795155185993154</v>
      </c>
      <c r="G44" s="21">
        <v>78.504545570002321</v>
      </c>
      <c r="H44" s="24">
        <v>82.430190329994474</v>
      </c>
      <c r="I44" s="21">
        <v>5.0005317927630966</v>
      </c>
      <c r="J44" s="21">
        <v>13.252030460433655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 customWidth="1"/>
    <col min="13" max="13" width="17" style="7" customWidth="1"/>
    <col min="14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1" t="s">
        <v>56</v>
      </c>
      <c r="D7" s="191"/>
      <c r="E7" s="191"/>
      <c r="F7" s="191"/>
      <c r="G7" s="191"/>
      <c r="H7" s="191"/>
      <c r="I7" s="191"/>
      <c r="J7" s="191"/>
      <c r="K7" s="16"/>
    </row>
    <row r="8" spans="1:17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7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2828.0722084899562</v>
      </c>
      <c r="D13" s="29">
        <v>3113.2440736299868</v>
      </c>
      <c r="E13" s="29">
        <v>10.083613292614535</v>
      </c>
      <c r="F13" s="117">
        <v>100</v>
      </c>
      <c r="G13" s="29">
        <v>596.98595181000076</v>
      </c>
      <c r="H13" s="29">
        <v>781.19140984000592</v>
      </c>
      <c r="I13" s="29">
        <v>30.855911679581904</v>
      </c>
      <c r="J13" s="117">
        <v>100</v>
      </c>
      <c r="K13" s="16"/>
      <c r="L13" s="188">
        <f>+D15+D19+D27+D28+D29+D41+D42+D43+D44</f>
        <v>3113.2440736299868</v>
      </c>
      <c r="M13" s="20" t="b">
        <f>+L13=D13</f>
        <v>1</v>
      </c>
    </row>
    <row r="14" spans="1:17" s="152" customFormat="1" x14ac:dyDescent="0.25">
      <c r="A14" s="150"/>
      <c r="B14" s="10" t="s">
        <v>28</v>
      </c>
      <c r="C14" s="114">
        <v>376.76288099999999</v>
      </c>
      <c r="D14" s="29">
        <v>406.34740199999993</v>
      </c>
      <c r="E14" s="114">
        <v>7.8522918503747041</v>
      </c>
      <c r="F14" s="114">
        <v>13.052217956242865</v>
      </c>
      <c r="G14" s="114">
        <v>95.43402300000001</v>
      </c>
      <c r="H14" s="29">
        <v>83.947273999999993</v>
      </c>
      <c r="I14" s="114">
        <v>-12.036324823066524</v>
      </c>
      <c r="J14" s="114">
        <v>10.746056976892904</v>
      </c>
      <c r="K14" s="151"/>
      <c r="L14" s="188">
        <f>+D15+D19</f>
        <v>406.34740199999993</v>
      </c>
      <c r="M14" s="75" t="b">
        <f>+L14=D14</f>
        <v>1</v>
      </c>
      <c r="N14" s="158"/>
      <c r="O14" s="158"/>
      <c r="P14" s="158"/>
      <c r="Q14" s="158"/>
    </row>
    <row r="15" spans="1:17" s="152" customFormat="1" x14ac:dyDescent="0.25">
      <c r="A15" s="150"/>
      <c r="B15" s="10" t="s">
        <v>31</v>
      </c>
      <c r="C15" s="114">
        <v>8.2463770000000007</v>
      </c>
      <c r="D15" s="29">
        <v>5.4167299999999994</v>
      </c>
      <c r="E15" s="114">
        <v>-34.313820481406573</v>
      </c>
      <c r="F15" s="114">
        <v>0.17398989195486331</v>
      </c>
      <c r="G15" s="114">
        <v>1.677681</v>
      </c>
      <c r="H15" s="29">
        <v>0.8530390000000001</v>
      </c>
      <c r="I15" s="114">
        <v>-49.153682970719693</v>
      </c>
      <c r="J15" s="114">
        <v>0.1091971812868128</v>
      </c>
      <c r="K15" s="151"/>
    </row>
    <row r="16" spans="1:17" x14ac:dyDescent="0.25">
      <c r="A16" s="14" t="s">
        <v>37</v>
      </c>
      <c r="B16" s="9" t="s">
        <v>394</v>
      </c>
      <c r="C16" s="21">
        <v>2.3599999999999999E-4</v>
      </c>
      <c r="D16" s="24">
        <v>3.6999999999999998E-5</v>
      </c>
      <c r="E16" s="21">
        <v>-84.322033898305079</v>
      </c>
      <c r="F16" s="21">
        <v>1.188470904462645E-6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4" t="s">
        <v>395</v>
      </c>
      <c r="C17" s="21">
        <v>6.591386</v>
      </c>
      <c r="D17" s="24">
        <v>3.8230979999999999</v>
      </c>
      <c r="E17" s="21">
        <v>-41.998572075736426</v>
      </c>
      <c r="F17" s="21">
        <v>0.12280110102457648</v>
      </c>
      <c r="G17" s="21">
        <v>1.3960509999999999</v>
      </c>
      <c r="H17" s="24">
        <v>0.62085100000000004</v>
      </c>
      <c r="I17" s="21">
        <v>-55.528057356070804</v>
      </c>
      <c r="J17" s="21">
        <v>7.9474888251415257E-2</v>
      </c>
      <c r="K17" s="16"/>
    </row>
    <row r="18" spans="1:11" x14ac:dyDescent="0.25">
      <c r="A18" s="14" t="s">
        <v>37</v>
      </c>
      <c r="B18" s="163" t="s">
        <v>396</v>
      </c>
      <c r="C18" s="21">
        <v>1.654755</v>
      </c>
      <c r="D18" s="24">
        <v>1.5935950000000001</v>
      </c>
      <c r="E18" s="21">
        <v>-3.6960154222226205</v>
      </c>
      <c r="F18" s="21">
        <v>5.1187602459382406E-2</v>
      </c>
      <c r="G18" s="21">
        <v>0.28162999999999999</v>
      </c>
      <c r="H18" s="24">
        <v>0.23218800000000001</v>
      </c>
      <c r="I18" s="21">
        <v>-17.555658133011399</v>
      </c>
      <c r="J18" s="21">
        <v>2.972229303539755E-2</v>
      </c>
      <c r="K18" s="16"/>
    </row>
    <row r="19" spans="1:11" s="152" customFormat="1" x14ac:dyDescent="0.25">
      <c r="A19" s="150"/>
      <c r="B19" s="10" t="s">
        <v>32</v>
      </c>
      <c r="C19" s="114">
        <v>368.516504</v>
      </c>
      <c r="D19" s="29">
        <v>400.93067199999996</v>
      </c>
      <c r="E19" s="114">
        <v>8.7958524647243408</v>
      </c>
      <c r="F19" s="114">
        <v>12.878228064287999</v>
      </c>
      <c r="G19" s="114">
        <v>93.756342000000004</v>
      </c>
      <c r="H19" s="29">
        <v>83.094234999999998</v>
      </c>
      <c r="I19" s="114">
        <v>-11.372144830479847</v>
      </c>
      <c r="J19" s="114">
        <v>10.636859795606092</v>
      </c>
      <c r="K19" s="151"/>
    </row>
    <row r="20" spans="1:11" x14ac:dyDescent="0.25">
      <c r="A20" s="14" t="s">
        <v>37</v>
      </c>
      <c r="B20" s="9" t="s">
        <v>397</v>
      </c>
      <c r="C20" s="21">
        <v>13.817140999999999</v>
      </c>
      <c r="D20" s="24">
        <v>10.352669000000001</v>
      </c>
      <c r="E20" s="21">
        <v>-25.073725454491623</v>
      </c>
      <c r="F20" s="21">
        <v>0.33253637540628073</v>
      </c>
      <c r="G20" s="21">
        <v>2.650668</v>
      </c>
      <c r="H20" s="24">
        <v>2.3152020000000002</v>
      </c>
      <c r="I20" s="21">
        <v>-12.655904096627712</v>
      </c>
      <c r="J20" s="21">
        <v>0.29636808224429551</v>
      </c>
      <c r="K20" s="16"/>
    </row>
    <row r="21" spans="1:11" x14ac:dyDescent="0.25">
      <c r="A21" s="14" t="s">
        <v>37</v>
      </c>
      <c r="B21" s="9" t="s">
        <v>398</v>
      </c>
      <c r="C21" s="21">
        <v>48.271259999999998</v>
      </c>
      <c r="D21" s="24">
        <v>43.942723999999998</v>
      </c>
      <c r="E21" s="21">
        <v>-8.9671079644492391</v>
      </c>
      <c r="F21" s="21">
        <v>1.4114769982927668</v>
      </c>
      <c r="G21" s="21">
        <v>13.388742000000001</v>
      </c>
      <c r="H21" s="24">
        <v>7.7324310000000001</v>
      </c>
      <c r="I21" s="21">
        <v>-42.246769711448614</v>
      </c>
      <c r="J21" s="21">
        <v>0.98982540035657351</v>
      </c>
      <c r="K21" s="16"/>
    </row>
    <row r="22" spans="1:11" x14ac:dyDescent="0.25">
      <c r="A22" s="14" t="s">
        <v>37</v>
      </c>
      <c r="B22" s="9" t="s">
        <v>399</v>
      </c>
      <c r="C22" s="21">
        <v>1.61192</v>
      </c>
      <c r="D22" s="24">
        <v>2.445427</v>
      </c>
      <c r="E22" s="21">
        <v>51.708955779443144</v>
      </c>
      <c r="F22" s="21">
        <v>7.854915779695601E-2</v>
      </c>
      <c r="G22" s="21">
        <v>0.221056</v>
      </c>
      <c r="H22" s="24">
        <v>0.56730199999999997</v>
      </c>
      <c r="I22" s="21">
        <v>156.63270845396639</v>
      </c>
      <c r="J22" s="21">
        <v>7.2620102173958603E-2</v>
      </c>
      <c r="K22" s="16"/>
    </row>
    <row r="23" spans="1:11" x14ac:dyDescent="0.25">
      <c r="A23" s="14" t="s">
        <v>37</v>
      </c>
      <c r="B23" s="9" t="s">
        <v>400</v>
      </c>
      <c r="C23" s="21">
        <v>301.44597800000003</v>
      </c>
      <c r="D23" s="24">
        <v>342.57293099999998</v>
      </c>
      <c r="E23" s="21">
        <v>13.643224989387637</v>
      </c>
      <c r="F23" s="21">
        <v>11.00372867972944</v>
      </c>
      <c r="G23" s="21">
        <v>76.753054000000006</v>
      </c>
      <c r="H23" s="24">
        <v>72.120199</v>
      </c>
      <c r="I23" s="21">
        <v>-6.0360529758203612</v>
      </c>
      <c r="J23" s="21">
        <v>9.2320778354143407</v>
      </c>
      <c r="K23" s="16"/>
    </row>
    <row r="24" spans="1:11" x14ac:dyDescent="0.25">
      <c r="A24" s="14" t="s">
        <v>37</v>
      </c>
      <c r="B24" s="9" t="s">
        <v>401</v>
      </c>
      <c r="C24" s="21">
        <v>1.1283730000000001</v>
      </c>
      <c r="D24" s="24">
        <v>0.62693600000000005</v>
      </c>
      <c r="E24" s="21">
        <v>-44.438939960456338</v>
      </c>
      <c r="F24" s="21">
        <v>2.0137707971897106E-2</v>
      </c>
      <c r="G24" s="21">
        <v>0.51910699999999999</v>
      </c>
      <c r="H24" s="24">
        <v>5.8393E-2</v>
      </c>
      <c r="I24" s="21">
        <v>-88.751259374271584</v>
      </c>
      <c r="J24" s="21">
        <v>7.4748645804949823E-3</v>
      </c>
      <c r="K24" s="16"/>
    </row>
    <row r="25" spans="1:11" x14ac:dyDescent="0.25">
      <c r="A25" s="14" t="s">
        <v>37</v>
      </c>
      <c r="B25" s="9" t="s">
        <v>402</v>
      </c>
      <c r="C25" s="21">
        <v>1.800854</v>
      </c>
      <c r="D25" s="24">
        <v>0.71185699999999996</v>
      </c>
      <c r="E25" s="21">
        <v>-60.471143135423524</v>
      </c>
      <c r="F25" s="21">
        <v>2.2865441422650408E-2</v>
      </c>
      <c r="G25" s="21">
        <v>0.21452099999999999</v>
      </c>
      <c r="H25" s="24">
        <v>0.245115</v>
      </c>
      <c r="I25" s="21">
        <v>14.261540828170682</v>
      </c>
      <c r="J25" s="21">
        <v>3.1377073136301059E-2</v>
      </c>
      <c r="K25" s="16"/>
    </row>
    <row r="26" spans="1:11" x14ac:dyDescent="0.25">
      <c r="A26" s="14" t="s">
        <v>37</v>
      </c>
      <c r="B26" s="9" t="s">
        <v>403</v>
      </c>
      <c r="C26" s="21">
        <v>0.44097799999999998</v>
      </c>
      <c r="D26" s="24">
        <v>0.27812799999999999</v>
      </c>
      <c r="E26" s="21">
        <v>-36.92927991872611</v>
      </c>
      <c r="F26" s="21">
        <v>8.9337036680104467E-3</v>
      </c>
      <c r="G26" s="21">
        <v>9.1940000000000008E-3</v>
      </c>
      <c r="H26" s="24">
        <v>5.5592999999999997E-2</v>
      </c>
      <c r="I26" s="21">
        <v>504.66608657820314</v>
      </c>
      <c r="J26" s="21">
        <v>7.1164377001260003E-3</v>
      </c>
      <c r="K26" s="151"/>
    </row>
    <row r="27" spans="1:11" s="152" customFormat="1" x14ac:dyDescent="0.25">
      <c r="A27" s="150"/>
      <c r="B27" s="9" t="s">
        <v>135</v>
      </c>
      <c r="C27" s="21">
        <v>24.419121000000001</v>
      </c>
      <c r="D27" s="24">
        <v>28.649650000000001</v>
      </c>
      <c r="E27" s="21">
        <v>17.324657181558667</v>
      </c>
      <c r="F27" s="21">
        <v>0.92025068778481689</v>
      </c>
      <c r="G27" s="21">
        <v>5.4171880000000003</v>
      </c>
      <c r="H27" s="24">
        <v>5.1913910000000003</v>
      </c>
      <c r="I27" s="21">
        <v>-4.1681588307439181</v>
      </c>
      <c r="J27" s="21">
        <v>0.66454788603771742</v>
      </c>
      <c r="K27" s="151"/>
    </row>
    <row r="28" spans="1:11" s="152" customFormat="1" x14ac:dyDescent="0.25">
      <c r="A28" s="150"/>
      <c r="B28" s="9" t="s">
        <v>136</v>
      </c>
      <c r="C28" s="21">
        <v>416.08856600000001</v>
      </c>
      <c r="D28" s="24">
        <v>400.85012499999999</v>
      </c>
      <c r="E28" s="21">
        <v>-3.6623070771908739</v>
      </c>
      <c r="F28" s="21">
        <v>12.875640827370658</v>
      </c>
      <c r="G28" s="21">
        <v>89.660060999999999</v>
      </c>
      <c r="H28" s="24">
        <v>84.619151000000002</v>
      </c>
      <c r="I28" s="21">
        <v>-5.6222468998766262</v>
      </c>
      <c r="J28" s="21">
        <v>10.832063683000644</v>
      </c>
      <c r="K28" s="151"/>
    </row>
    <row r="29" spans="1:11" x14ac:dyDescent="0.25">
      <c r="A29" s="14"/>
      <c r="B29" s="10" t="s">
        <v>29</v>
      </c>
      <c r="C29" s="153">
        <v>646.73260499999992</v>
      </c>
      <c r="D29" s="29">
        <v>706.21551799999997</v>
      </c>
      <c r="E29" s="114">
        <v>9.1974507764302373</v>
      </c>
      <c r="F29" s="114">
        <v>22.684232308730145</v>
      </c>
      <c r="G29" s="153">
        <v>125.36641599999999</v>
      </c>
      <c r="H29" s="29">
        <v>238.73810699999993</v>
      </c>
      <c r="I29" s="114">
        <v>90.432266166083863</v>
      </c>
      <c r="J29" s="114">
        <v>30.56076961328791</v>
      </c>
      <c r="K29" s="151"/>
    </row>
    <row r="30" spans="1:11" x14ac:dyDescent="0.25">
      <c r="A30" s="14" t="s">
        <v>37</v>
      </c>
      <c r="B30" s="9" t="s">
        <v>404</v>
      </c>
      <c r="C30" s="21">
        <v>171.97730999999999</v>
      </c>
      <c r="D30" s="24">
        <v>316.21729699999997</v>
      </c>
      <c r="E30" s="21">
        <v>83.871521772261687</v>
      </c>
      <c r="F30" s="21">
        <v>10.157163701954671</v>
      </c>
      <c r="G30" s="21">
        <v>40.382371999999997</v>
      </c>
      <c r="H30" s="24">
        <v>156.84733499999999</v>
      </c>
      <c r="I30" s="21">
        <v>288.40545325074021</v>
      </c>
      <c r="J30" s="21">
        <v>20.077964635085216</v>
      </c>
      <c r="K30" s="16"/>
    </row>
    <row r="31" spans="1:11" x14ac:dyDescent="0.25">
      <c r="A31" s="14" t="s">
        <v>37</v>
      </c>
      <c r="B31" s="9" t="s">
        <v>405</v>
      </c>
      <c r="C31" s="21">
        <v>16.572222</v>
      </c>
      <c r="D31" s="24">
        <v>18.632458</v>
      </c>
      <c r="E31" s="21">
        <v>12.431863391644171</v>
      </c>
      <c r="F31" s="21">
        <v>0.59849011382762829</v>
      </c>
      <c r="G31" s="21">
        <v>4.8131510000000004</v>
      </c>
      <c r="H31" s="24">
        <v>2.9668860000000001</v>
      </c>
      <c r="I31" s="21">
        <v>-38.358759157981957</v>
      </c>
      <c r="J31" s="21">
        <v>0.37978989049657386</v>
      </c>
      <c r="K31" s="16"/>
    </row>
    <row r="32" spans="1:11" x14ac:dyDescent="0.25">
      <c r="A32" s="14" t="s">
        <v>37</v>
      </c>
      <c r="B32" s="9" t="s">
        <v>406</v>
      </c>
      <c r="C32" s="21">
        <v>25.094964000000001</v>
      </c>
      <c r="D32" s="24">
        <v>37.129589000000003</v>
      </c>
      <c r="E32" s="21">
        <v>47.956334984182483</v>
      </c>
      <c r="F32" s="21">
        <v>1.1926334113826023</v>
      </c>
      <c r="G32" s="21">
        <v>5.8148580000000001</v>
      </c>
      <c r="H32" s="24">
        <v>4.9553900000000004</v>
      </c>
      <c r="I32" s="21">
        <v>-14.780550101137457</v>
      </c>
      <c r="J32" s="21">
        <v>0.63433749239701731</v>
      </c>
      <c r="K32" s="16"/>
    </row>
    <row r="33" spans="1:11" x14ac:dyDescent="0.25">
      <c r="A33" s="14" t="s">
        <v>37</v>
      </c>
      <c r="B33" s="9" t="s">
        <v>407</v>
      </c>
      <c r="C33" s="21">
        <v>16.512311</v>
      </c>
      <c r="D33" s="24">
        <v>31.011395</v>
      </c>
      <c r="E33" s="21">
        <v>87.807721160290654</v>
      </c>
      <c r="F33" s="21">
        <v>0.99611190984590126</v>
      </c>
      <c r="G33" s="21">
        <v>2.2559749999999998</v>
      </c>
      <c r="H33" s="24">
        <v>9.524362</v>
      </c>
      <c r="I33" s="21">
        <v>322.1838451223972</v>
      </c>
      <c r="J33" s="21">
        <v>1.2192097711303129</v>
      </c>
      <c r="K33" s="16"/>
    </row>
    <row r="34" spans="1:11" x14ac:dyDescent="0.25">
      <c r="A34" s="14" t="s">
        <v>37</v>
      </c>
      <c r="B34" s="9" t="s">
        <v>408</v>
      </c>
      <c r="C34" s="21">
        <v>41.067700000000002</v>
      </c>
      <c r="D34" s="24">
        <v>40.838552</v>
      </c>
      <c r="E34" s="21">
        <v>-0.55797621975421929</v>
      </c>
      <c r="F34" s="21">
        <v>1.3117684008752639</v>
      </c>
      <c r="G34" s="21">
        <v>10.042674999999999</v>
      </c>
      <c r="H34" s="24">
        <v>11.289987999999999</v>
      </c>
      <c r="I34" s="21">
        <v>12.420127107568458</v>
      </c>
      <c r="J34" s="21">
        <v>1.4452268493725855</v>
      </c>
      <c r="K34" s="16"/>
    </row>
    <row r="35" spans="1:11" x14ac:dyDescent="0.25">
      <c r="A35" s="14" t="s">
        <v>37</v>
      </c>
      <c r="B35" s="9" t="s">
        <v>409</v>
      </c>
      <c r="C35" s="21">
        <v>211.22508400000001</v>
      </c>
      <c r="D35" s="24">
        <v>80.618977999999998</v>
      </c>
      <c r="E35" s="21">
        <v>-61.832668510147215</v>
      </c>
      <c r="F35" s="21">
        <v>2.5895489108247052</v>
      </c>
      <c r="G35" s="21">
        <v>23.757645</v>
      </c>
      <c r="H35" s="24">
        <v>17.686964</v>
      </c>
      <c r="I35" s="21">
        <v>-25.552536878129128</v>
      </c>
      <c r="J35" s="21">
        <v>2.2641011891851739</v>
      </c>
      <c r="K35" s="16"/>
    </row>
    <row r="36" spans="1:11" x14ac:dyDescent="0.25">
      <c r="A36" s="14" t="s">
        <v>37</v>
      </c>
      <c r="B36" s="9" t="s">
        <v>410</v>
      </c>
      <c r="C36" s="21">
        <v>31.949566999999998</v>
      </c>
      <c r="D36" s="24">
        <v>32.936441000000002</v>
      </c>
      <c r="E36" s="21">
        <v>3.0888493731386246</v>
      </c>
      <c r="F36" s="21">
        <v>1.0579459952716366</v>
      </c>
      <c r="G36" s="21">
        <v>9.0931689999999996</v>
      </c>
      <c r="H36" s="24">
        <v>9.1984080000000006</v>
      </c>
      <c r="I36" s="21">
        <v>1.1573412965271146</v>
      </c>
      <c r="J36" s="21">
        <v>1.1774845299289589</v>
      </c>
      <c r="K36" s="16"/>
    </row>
    <row r="37" spans="1:11" x14ac:dyDescent="0.25">
      <c r="A37" s="14" t="s">
        <v>37</v>
      </c>
      <c r="B37" s="9" t="s">
        <v>411</v>
      </c>
      <c r="C37" s="21">
        <v>45.898659000000002</v>
      </c>
      <c r="D37" s="24">
        <v>45.910848999999999</v>
      </c>
      <c r="E37" s="21">
        <v>2.6558510129892632E-2</v>
      </c>
      <c r="F37" s="21">
        <v>1.4746948171804843</v>
      </c>
      <c r="G37" s="21">
        <v>10.591372</v>
      </c>
      <c r="H37" s="24">
        <v>9.1676280000000006</v>
      </c>
      <c r="I37" s="21">
        <v>-13.442488848470235</v>
      </c>
      <c r="J37" s="21">
        <v>1.1735443944369028</v>
      </c>
      <c r="K37" s="16"/>
    </row>
    <row r="38" spans="1:11" x14ac:dyDescent="0.25">
      <c r="A38" s="14" t="s">
        <v>37</v>
      </c>
      <c r="B38" s="9" t="s">
        <v>412</v>
      </c>
      <c r="C38" s="21">
        <v>14.493784</v>
      </c>
      <c r="D38" s="24">
        <v>20.953921999999999</v>
      </c>
      <c r="E38" s="21">
        <v>44.571783324492763</v>
      </c>
      <c r="F38" s="21">
        <v>0.67305747652377612</v>
      </c>
      <c r="G38" s="21">
        <v>3.6662810000000001</v>
      </c>
      <c r="H38" s="24">
        <v>3.0630679999999999</v>
      </c>
      <c r="I38" s="21">
        <v>-16.452994192207314</v>
      </c>
      <c r="J38" s="21">
        <v>0.39210210985644867</v>
      </c>
      <c r="K38" s="16"/>
    </row>
    <row r="39" spans="1:11" x14ac:dyDescent="0.25">
      <c r="A39" s="14" t="s">
        <v>37</v>
      </c>
      <c r="B39" s="9" t="s">
        <v>413</v>
      </c>
      <c r="C39" s="21">
        <v>26.363759000000002</v>
      </c>
      <c r="D39" s="24">
        <v>36.986601999999998</v>
      </c>
      <c r="E39" s="21">
        <v>40.293354980221132</v>
      </c>
      <c r="F39" s="21">
        <v>1.1880405495118884</v>
      </c>
      <c r="G39" s="21">
        <v>6.3218569999999996</v>
      </c>
      <c r="H39" s="24">
        <v>6.8447430000000002</v>
      </c>
      <c r="I39" s="21">
        <v>8.2710823734228889</v>
      </c>
      <c r="J39" s="21">
        <v>0.87619281443479469</v>
      </c>
      <c r="K39" s="16"/>
    </row>
    <row r="40" spans="1:11" x14ac:dyDescent="0.25">
      <c r="A40" s="14" t="s">
        <v>37</v>
      </c>
      <c r="B40" s="9" t="s">
        <v>414</v>
      </c>
      <c r="C40" s="21">
        <v>45.577244999999998</v>
      </c>
      <c r="D40" s="24">
        <v>44.979435000000002</v>
      </c>
      <c r="E40" s="21">
        <v>-1.3116413684065242</v>
      </c>
      <c r="F40" s="21">
        <v>1.444777021531588</v>
      </c>
      <c r="G40" s="21">
        <v>8.6270609999999994</v>
      </c>
      <c r="H40" s="24">
        <v>7.1933350000000003</v>
      </c>
      <c r="I40" s="21">
        <v>-16.618938941083172</v>
      </c>
      <c r="J40" s="21">
        <v>0.92081593696393194</v>
      </c>
      <c r="K40" s="16"/>
    </row>
    <row r="41" spans="1:11" x14ac:dyDescent="0.25">
      <c r="A41" s="14"/>
      <c r="B41" s="9" t="s">
        <v>415</v>
      </c>
      <c r="C41" s="21">
        <v>27.860469999999999</v>
      </c>
      <c r="D41" s="24">
        <v>24.641095</v>
      </c>
      <c r="E41" s="21">
        <v>-11.555350645556228</v>
      </c>
      <c r="F41" s="21">
        <v>0.79149255301621513</v>
      </c>
      <c r="G41" s="21">
        <v>6.4562460000000002</v>
      </c>
      <c r="H41" s="24">
        <v>9.9946090000000005</v>
      </c>
      <c r="I41" s="21">
        <v>54.805269192035119</v>
      </c>
      <c r="J41" s="21">
        <v>1.2794059015634816</v>
      </c>
      <c r="K41" s="16"/>
    </row>
    <row r="42" spans="1:11" x14ac:dyDescent="0.25">
      <c r="A42" s="14"/>
      <c r="B42" s="9" t="s">
        <v>222</v>
      </c>
      <c r="C42" s="21">
        <v>915.96378200000004</v>
      </c>
      <c r="D42" s="24">
        <v>1109.22291</v>
      </c>
      <c r="E42" s="21">
        <v>21.098992318017217</v>
      </c>
      <c r="F42" s="21">
        <v>35.629166354010458</v>
      </c>
      <c r="G42" s="21">
        <v>167.60808800000001</v>
      </c>
      <c r="H42" s="24">
        <v>253.24168399999999</v>
      </c>
      <c r="I42" s="21">
        <v>51.091565461924482</v>
      </c>
      <c r="J42" s="21">
        <v>32.417366705538385</v>
      </c>
      <c r="K42" s="16"/>
    </row>
    <row r="43" spans="1:11" x14ac:dyDescent="0.25">
      <c r="A43" s="14"/>
      <c r="B43" s="9" t="s">
        <v>416</v>
      </c>
      <c r="C43" s="21">
        <v>41.745730000000002</v>
      </c>
      <c r="D43" s="24">
        <v>37.704653</v>
      </c>
      <c r="E43" s="21">
        <v>-9.6802163957846687</v>
      </c>
      <c r="F43" s="21">
        <v>1.211104947388113</v>
      </c>
      <c r="G43" s="21">
        <v>9.8030659999999994</v>
      </c>
      <c r="H43" s="24">
        <v>7.2829030000000001</v>
      </c>
      <c r="I43" s="21">
        <v>-25.70790607754757</v>
      </c>
      <c r="J43" s="21">
        <v>0.93228150082853511</v>
      </c>
      <c r="K43" s="16"/>
    </row>
    <row r="44" spans="1:11" x14ac:dyDescent="0.25">
      <c r="A44" s="14"/>
      <c r="B44" s="9" t="s">
        <v>2</v>
      </c>
      <c r="C44" s="21">
        <v>378.49905348995594</v>
      </c>
      <c r="D44" s="24">
        <v>399.61272062998728</v>
      </c>
      <c r="E44" s="21">
        <v>5.5782615426253956</v>
      </c>
      <c r="F44" s="21">
        <v>12.835894365456738</v>
      </c>
      <c r="G44" s="21">
        <v>97.240863810000747</v>
      </c>
      <c r="H44" s="24">
        <v>98.176290840006089</v>
      </c>
      <c r="I44" s="21">
        <v>0.96196906666015103</v>
      </c>
      <c r="J44" s="21">
        <v>12.567507732850435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0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40.710937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8" style="7" customWidth="1"/>
    <col min="13" max="13" width="7.42578125" style="7" customWidth="1"/>
    <col min="14" max="14" width="8" style="7" customWidth="1"/>
    <col min="15" max="15" width="6" style="7" customWidth="1"/>
    <col min="16" max="16" width="12.85546875" style="7" bestFit="1" customWidth="1"/>
    <col min="17" max="17" width="13.5703125" style="7" customWidth="1"/>
    <col min="18" max="18" width="12.85546875" style="7" bestFit="1" customWidth="1"/>
    <col min="19" max="19" width="12.425781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1" t="s">
        <v>110</v>
      </c>
      <c r="D7" s="191"/>
      <c r="E7" s="191"/>
      <c r="F7" s="191"/>
      <c r="G7" s="191"/>
      <c r="H7" s="191"/>
      <c r="I7" s="191"/>
      <c r="J7" s="191"/>
      <c r="K7" s="16"/>
    </row>
    <row r="8" spans="1:19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9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9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9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9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9" x14ac:dyDescent="0.25">
      <c r="A13" s="14"/>
      <c r="B13" s="10" t="s">
        <v>50</v>
      </c>
      <c r="C13" s="29">
        <v>2658.31651688998</v>
      </c>
      <c r="D13" s="29">
        <v>2241.8362902999743</v>
      </c>
      <c r="E13" s="29">
        <v>-15.66706688025452</v>
      </c>
      <c r="F13" s="117">
        <v>100</v>
      </c>
      <c r="G13" s="29">
        <v>512.15373650000163</v>
      </c>
      <c r="H13" s="29">
        <v>534.52069915999721</v>
      </c>
      <c r="I13" s="29">
        <v>4.3672360594005921</v>
      </c>
      <c r="J13" s="117">
        <v>100</v>
      </c>
      <c r="K13" s="16"/>
      <c r="L13" s="187">
        <f>+((D13-C13)/C13)*100</f>
        <v>-15.667066880254524</v>
      </c>
      <c r="M13" s="20">
        <f>+D13/$D$13*100</f>
        <v>100</v>
      </c>
      <c r="N13" s="187">
        <f>+((H13-G13)/G13)*100</f>
        <v>4.3672360594005948</v>
      </c>
      <c r="O13" s="20">
        <f>+H13/$H$13*100</f>
        <v>100</v>
      </c>
      <c r="P13" s="20" t="b">
        <f>+L13=E13</f>
        <v>1</v>
      </c>
      <c r="Q13" s="20" t="b">
        <f>+M13=F13</f>
        <v>1</v>
      </c>
      <c r="R13" s="20" t="b">
        <f>+N13=I13</f>
        <v>1</v>
      </c>
      <c r="S13" s="20" t="b">
        <f>+O13=J13</f>
        <v>1</v>
      </c>
    </row>
    <row r="14" spans="1:19" x14ac:dyDescent="0.25">
      <c r="A14" s="14"/>
      <c r="B14" s="115" t="s">
        <v>284</v>
      </c>
      <c r="C14" s="21">
        <v>414.24205782000001</v>
      </c>
      <c r="D14" s="24">
        <v>346.89733332000009</v>
      </c>
      <c r="E14" s="21">
        <v>-16.257336315489034</v>
      </c>
      <c r="F14" s="21">
        <v>15.47380309708443</v>
      </c>
      <c r="G14" s="21">
        <v>73.749316959999987</v>
      </c>
      <c r="H14" s="24">
        <v>83.582278329999994</v>
      </c>
      <c r="I14" s="21">
        <v>13.332952460201341</v>
      </c>
      <c r="J14" s="21">
        <v>15.636864664240335</v>
      </c>
      <c r="K14" s="16"/>
      <c r="L14" s="187">
        <f t="shared" ref="L14:L39" si="0">+((D14-C14)/C14)*100</f>
        <v>-16.257336315489031</v>
      </c>
      <c r="M14" s="20">
        <f t="shared" ref="M14:M39" si="1">+D14/$D$13*100</f>
        <v>15.47380309708443</v>
      </c>
      <c r="N14" s="187">
        <f t="shared" ref="N14:N39" si="2">+((H14-G14)/G14)*100</f>
        <v>13.332952460201348</v>
      </c>
      <c r="O14" s="20">
        <f t="shared" ref="O14:O39" si="3">+H14/$H$13*100</f>
        <v>15.636864664240335</v>
      </c>
      <c r="P14" s="20" t="b">
        <f t="shared" ref="P14:P39" si="4">+L14=E14</f>
        <v>1</v>
      </c>
      <c r="Q14" s="20" t="b">
        <f t="shared" ref="Q14:Q39" si="5">+M14=F14</f>
        <v>1</v>
      </c>
      <c r="R14" s="20" t="b">
        <f t="shared" ref="R14:R39" si="6">+N14=I14</f>
        <v>1</v>
      </c>
      <c r="S14" s="20" t="b">
        <f t="shared" ref="S14:S39" si="7">+O14=J14</f>
        <v>1</v>
      </c>
    </row>
    <row r="15" spans="1:19" x14ac:dyDescent="0.25">
      <c r="A15" s="14"/>
      <c r="B15" s="115" t="s">
        <v>286</v>
      </c>
      <c r="C15" s="21">
        <v>383.62365918999996</v>
      </c>
      <c r="D15" s="24">
        <v>174.89317235000001</v>
      </c>
      <c r="E15" s="21">
        <v>-54.410222581350375</v>
      </c>
      <c r="F15" s="21">
        <v>7.8013355884518232</v>
      </c>
      <c r="G15" s="21">
        <v>78.49925635000001</v>
      </c>
      <c r="H15" s="24">
        <v>58.935681219999999</v>
      </c>
      <c r="I15" s="21">
        <v>-24.921987850143513</v>
      </c>
      <c r="J15" s="21">
        <v>11.025893162344847</v>
      </c>
      <c r="K15" s="16"/>
      <c r="L15" s="187">
        <f t="shared" si="0"/>
        <v>-54.410222581350368</v>
      </c>
      <c r="M15" s="20">
        <f t="shared" si="1"/>
        <v>7.8013355884518232</v>
      </c>
      <c r="N15" s="187">
        <f t="shared" si="2"/>
        <v>-24.921987850143513</v>
      </c>
      <c r="O15" s="20">
        <f t="shared" si="3"/>
        <v>11.025893162344847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115" t="s">
        <v>294</v>
      </c>
      <c r="C16" s="21">
        <v>108.53198082000003</v>
      </c>
      <c r="D16" s="24">
        <v>102.66786846999999</v>
      </c>
      <c r="E16" s="21">
        <v>-5.4031192517582927</v>
      </c>
      <c r="F16" s="21">
        <v>4.5796327285014318</v>
      </c>
      <c r="G16" s="21">
        <v>3.1927965200000004</v>
      </c>
      <c r="H16" s="24">
        <v>26.648792489999991</v>
      </c>
      <c r="I16" s="21">
        <v>734.65364369665474</v>
      </c>
      <c r="J16" s="21">
        <v>4.9855492092034499</v>
      </c>
      <c r="K16" s="16"/>
      <c r="L16" s="187">
        <f t="shared" si="0"/>
        <v>-5.4031192517582944</v>
      </c>
      <c r="M16" s="20">
        <f t="shared" si="1"/>
        <v>4.5796327285014318</v>
      </c>
      <c r="N16" s="187">
        <f t="shared" si="2"/>
        <v>734.65364369665463</v>
      </c>
      <c r="O16" s="20">
        <f t="shared" si="3"/>
        <v>4.9855492092034499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115" t="s">
        <v>298</v>
      </c>
      <c r="C17" s="21">
        <v>50.218230759999983</v>
      </c>
      <c r="D17" s="24">
        <v>54.280400800000002</v>
      </c>
      <c r="E17" s="21">
        <v>8.0890345568200175</v>
      </c>
      <c r="F17" s="21">
        <v>2.4212473067217983</v>
      </c>
      <c r="G17" s="21">
        <v>16.621025490000001</v>
      </c>
      <c r="H17" s="24">
        <v>8.2828650400000026</v>
      </c>
      <c r="I17" s="21">
        <v>-50.166341751997393</v>
      </c>
      <c r="J17" s="21">
        <v>1.5495873317939941</v>
      </c>
      <c r="K17" s="16"/>
      <c r="L17" s="187">
        <f t="shared" si="0"/>
        <v>8.0890345568200193</v>
      </c>
      <c r="M17" s="20">
        <f t="shared" si="1"/>
        <v>2.4212473067217983</v>
      </c>
      <c r="N17" s="187">
        <f t="shared" si="2"/>
        <v>-50.166341751997393</v>
      </c>
      <c r="O17" s="20">
        <f t="shared" si="3"/>
        <v>1.5495873317939941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115" t="s">
        <v>285</v>
      </c>
      <c r="C18" s="21">
        <v>45.878206209999938</v>
      </c>
      <c r="D18" s="24">
        <v>50.463981860000025</v>
      </c>
      <c r="E18" s="21">
        <v>9.9955426090755353</v>
      </c>
      <c r="F18" s="21">
        <v>2.2510110162079484</v>
      </c>
      <c r="G18" s="21">
        <v>9.4364612500000007</v>
      </c>
      <c r="H18" s="24">
        <v>12.078471850000001</v>
      </c>
      <c r="I18" s="21">
        <v>27.997895927353067</v>
      </c>
      <c r="J18" s="21">
        <v>2.259682715558331</v>
      </c>
      <c r="K18" s="16"/>
      <c r="L18" s="187">
        <f t="shared" si="0"/>
        <v>9.9955426090755477</v>
      </c>
      <c r="M18" s="20">
        <f t="shared" si="1"/>
        <v>2.2510110162079484</v>
      </c>
      <c r="N18" s="187">
        <f t="shared" si="2"/>
        <v>27.997895927353067</v>
      </c>
      <c r="O18" s="20">
        <f t="shared" si="3"/>
        <v>2.259682715558331</v>
      </c>
      <c r="P18" s="20" t="b">
        <f t="shared" si="4"/>
        <v>0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115" t="s">
        <v>382</v>
      </c>
      <c r="C19" s="21">
        <v>243.50402906000002</v>
      </c>
      <c r="D19" s="24">
        <v>46.37208871</v>
      </c>
      <c r="E19" s="21">
        <v>-80.956336168641457</v>
      </c>
      <c r="F19" s="21">
        <v>2.0684868431581629</v>
      </c>
      <c r="G19" s="21">
        <v>18.712010239999998</v>
      </c>
      <c r="H19" s="24">
        <v>23.510383930000003</v>
      </c>
      <c r="I19" s="21">
        <v>25.643282728344662</v>
      </c>
      <c r="J19" s="21">
        <v>4.3984047702823723</v>
      </c>
      <c r="K19" s="16"/>
      <c r="L19" s="187">
        <f t="shared" si="0"/>
        <v>-80.956336168641471</v>
      </c>
      <c r="M19" s="20">
        <f t="shared" si="1"/>
        <v>2.0684868431581629</v>
      </c>
      <c r="N19" s="187">
        <f t="shared" si="2"/>
        <v>25.643282728344669</v>
      </c>
      <c r="O19" s="20">
        <f t="shared" si="3"/>
        <v>4.3984047702823723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115" t="s">
        <v>383</v>
      </c>
      <c r="C20" s="21">
        <v>18.831237740000002</v>
      </c>
      <c r="D20" s="24">
        <v>31.174422390000004</v>
      </c>
      <c r="E20" s="21">
        <v>65.546326908620927</v>
      </c>
      <c r="F20" s="21">
        <v>1.3905753299153094</v>
      </c>
      <c r="G20" s="21">
        <v>4.2362587200000004</v>
      </c>
      <c r="H20" s="24">
        <v>6.8749848900000003</v>
      </c>
      <c r="I20" s="21">
        <v>62.289070248287381</v>
      </c>
      <c r="J20" s="21">
        <v>1.2861961942360856</v>
      </c>
      <c r="K20" s="16"/>
      <c r="L20" s="187">
        <f t="shared" si="0"/>
        <v>65.546326908620927</v>
      </c>
      <c r="M20" s="20">
        <f t="shared" si="1"/>
        <v>1.3905753299153094</v>
      </c>
      <c r="N20" s="187">
        <f t="shared" si="2"/>
        <v>62.289070248287381</v>
      </c>
      <c r="O20" s="20">
        <f t="shared" si="3"/>
        <v>1.2861961942360856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115" t="s">
        <v>328</v>
      </c>
      <c r="C21" s="21">
        <v>25.153887339999997</v>
      </c>
      <c r="D21" s="24">
        <v>30.184999999999999</v>
      </c>
      <c r="E21" s="21">
        <v>20.001332565402198</v>
      </c>
      <c r="F21" s="21">
        <v>1.3464408677210333</v>
      </c>
      <c r="G21" s="21">
        <v>0</v>
      </c>
      <c r="H21" s="24">
        <v>0</v>
      </c>
      <c r="I21" s="21" t="s">
        <v>120</v>
      </c>
      <c r="J21" s="21">
        <v>0</v>
      </c>
      <c r="K21" s="16"/>
      <c r="L21" s="187">
        <f t="shared" si="0"/>
        <v>20.001332565402205</v>
      </c>
      <c r="M21" s="20">
        <f t="shared" si="1"/>
        <v>1.3464408677210333</v>
      </c>
      <c r="N21" s="187" t="e">
        <f t="shared" si="2"/>
        <v>#DIV/0!</v>
      </c>
      <c r="O21" s="20">
        <f t="shared" si="3"/>
        <v>0</v>
      </c>
      <c r="P21" s="20" t="b">
        <f t="shared" si="4"/>
        <v>1</v>
      </c>
      <c r="Q21" s="20" t="b">
        <f t="shared" si="5"/>
        <v>1</v>
      </c>
      <c r="R21" s="20" t="e">
        <f t="shared" si="6"/>
        <v>#DIV/0!</v>
      </c>
      <c r="S21" s="20" t="b">
        <f t="shared" si="7"/>
        <v>1</v>
      </c>
    </row>
    <row r="22" spans="1:19" x14ac:dyDescent="0.25">
      <c r="A22" s="14"/>
      <c r="B22" s="115" t="s">
        <v>384</v>
      </c>
      <c r="C22" s="21">
        <v>36.181853560000064</v>
      </c>
      <c r="D22" s="24">
        <v>29.527655539999976</v>
      </c>
      <c r="E22" s="21">
        <v>-18.390981570265563</v>
      </c>
      <c r="F22" s="21">
        <v>1.3171191700197233</v>
      </c>
      <c r="G22" s="21">
        <v>8.137890300000004</v>
      </c>
      <c r="H22" s="24">
        <v>8.1489857399999988</v>
      </c>
      <c r="I22" s="21">
        <v>0.13634295365219096</v>
      </c>
      <c r="J22" s="21">
        <v>1.5245407245792695</v>
      </c>
      <c r="K22" s="16"/>
      <c r="L22" s="187">
        <f t="shared" si="0"/>
        <v>-18.390981570265566</v>
      </c>
      <c r="M22" s="20">
        <f t="shared" si="1"/>
        <v>1.3171191700197233</v>
      </c>
      <c r="N22" s="187">
        <f t="shared" si="2"/>
        <v>0.13634295365218591</v>
      </c>
      <c r="O22" s="20">
        <f t="shared" si="3"/>
        <v>1.5245407245792695</v>
      </c>
      <c r="P22" s="20" t="b">
        <f t="shared" si="4"/>
        <v>1</v>
      </c>
      <c r="Q22" s="20" t="b">
        <f t="shared" si="5"/>
        <v>1</v>
      </c>
      <c r="R22" s="20" t="b">
        <f t="shared" si="6"/>
        <v>0</v>
      </c>
      <c r="S22" s="20" t="b">
        <f t="shared" si="7"/>
        <v>1</v>
      </c>
    </row>
    <row r="23" spans="1:19" ht="18" customHeight="1" x14ac:dyDescent="0.25">
      <c r="A23" s="14"/>
      <c r="B23" s="115" t="s">
        <v>385</v>
      </c>
      <c r="C23" s="21">
        <v>15.444107730000002</v>
      </c>
      <c r="D23" s="24">
        <v>26.885991820000012</v>
      </c>
      <c r="E23" s="21">
        <v>74.085756782013902</v>
      </c>
      <c r="F23" s="21">
        <v>1.1992843516866465</v>
      </c>
      <c r="G23" s="21">
        <v>4.1136143500000006</v>
      </c>
      <c r="H23" s="24">
        <v>9.1938609400000022</v>
      </c>
      <c r="I23" s="21">
        <v>123.49836804706791</v>
      </c>
      <c r="J23" s="21">
        <v>1.7200196277615094</v>
      </c>
      <c r="K23" s="16"/>
      <c r="L23" s="187">
        <f t="shared" si="0"/>
        <v>74.085756782013902</v>
      </c>
      <c r="M23" s="20">
        <f t="shared" si="1"/>
        <v>1.1992843516866465</v>
      </c>
      <c r="N23" s="187">
        <f t="shared" si="2"/>
        <v>123.49836804706793</v>
      </c>
      <c r="O23" s="20">
        <f t="shared" si="3"/>
        <v>1.7200196277615094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115" t="s">
        <v>386</v>
      </c>
      <c r="C24" s="21">
        <v>12.277800699999998</v>
      </c>
      <c r="D24" s="24">
        <v>22.509848799999997</v>
      </c>
      <c r="E24" s="21">
        <v>83.337792736772471</v>
      </c>
      <c r="F24" s="21">
        <v>1.0040808464648421</v>
      </c>
      <c r="G24" s="21">
        <v>1.4860704099999997</v>
      </c>
      <c r="H24" s="24">
        <v>4.7037190599999992</v>
      </c>
      <c r="I24" s="21">
        <v>216.52060550751426</v>
      </c>
      <c r="J24" s="21">
        <v>0.8799881964144558</v>
      </c>
      <c r="K24" s="16"/>
      <c r="L24" s="187">
        <f t="shared" si="0"/>
        <v>83.337792736772471</v>
      </c>
      <c r="M24" s="20">
        <f t="shared" si="1"/>
        <v>1.0040808464648421</v>
      </c>
      <c r="N24" s="187">
        <f t="shared" si="2"/>
        <v>216.52060550751426</v>
      </c>
      <c r="O24" s="20">
        <f t="shared" si="3"/>
        <v>0.8799881964144558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115" t="s">
        <v>387</v>
      </c>
      <c r="C25" s="21">
        <v>33.161116419999992</v>
      </c>
      <c r="D25" s="24">
        <v>22.408321129999955</v>
      </c>
      <c r="E25" s="21">
        <v>-32.425914597721018</v>
      </c>
      <c r="F25" s="21">
        <v>0.99955207376010291</v>
      </c>
      <c r="G25" s="21">
        <v>10.111804700000011</v>
      </c>
      <c r="H25" s="24">
        <v>5.033158639999999</v>
      </c>
      <c r="I25" s="21">
        <v>-50.224922362276303</v>
      </c>
      <c r="J25" s="21">
        <v>0.94162090409401189</v>
      </c>
      <c r="K25" s="16"/>
      <c r="L25" s="187">
        <f t="shared" si="0"/>
        <v>-32.425914597721011</v>
      </c>
      <c r="M25" s="20">
        <f t="shared" si="1"/>
        <v>0.99955207376010291</v>
      </c>
      <c r="N25" s="187">
        <f t="shared" si="2"/>
        <v>-50.224922362276303</v>
      </c>
      <c r="O25" s="20">
        <f t="shared" si="3"/>
        <v>0.94162090409401189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115" t="s">
        <v>388</v>
      </c>
      <c r="C26" s="21">
        <v>10.504310390000001</v>
      </c>
      <c r="D26" s="24">
        <v>22.075771309999997</v>
      </c>
      <c r="E26" s="21">
        <v>110.15916790707089</v>
      </c>
      <c r="F26" s="21">
        <v>0.98471826000488627</v>
      </c>
      <c r="G26" s="21">
        <v>3.8787607200000003</v>
      </c>
      <c r="H26" s="24">
        <v>6.4109827500000005</v>
      </c>
      <c r="I26" s="21">
        <v>65.284306323489844</v>
      </c>
      <c r="J26" s="21">
        <v>1.1993890526737134</v>
      </c>
      <c r="K26" s="16"/>
      <c r="L26" s="187">
        <f t="shared" si="0"/>
        <v>110.15916790707092</v>
      </c>
      <c r="M26" s="20">
        <f t="shared" si="1"/>
        <v>0.98471826000488627</v>
      </c>
      <c r="N26" s="187">
        <f t="shared" si="2"/>
        <v>65.284306323489844</v>
      </c>
      <c r="O26" s="20">
        <f t="shared" si="3"/>
        <v>1.1993890526737134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115" t="s">
        <v>389</v>
      </c>
      <c r="C27" s="21">
        <v>4.84602939</v>
      </c>
      <c r="D27" s="24">
        <v>21.402815430000004</v>
      </c>
      <c r="E27" s="21">
        <v>341.65674013792977</v>
      </c>
      <c r="F27" s="21">
        <v>0.95470019477364021</v>
      </c>
      <c r="G27" s="21">
        <v>0.63881414999999997</v>
      </c>
      <c r="H27" s="24">
        <v>0</v>
      </c>
      <c r="I27" s="21" t="s">
        <v>120</v>
      </c>
      <c r="J27" s="21">
        <v>0</v>
      </c>
      <c r="K27" s="16"/>
      <c r="L27" s="187">
        <f t="shared" si="0"/>
        <v>341.65674013792983</v>
      </c>
      <c r="M27" s="20">
        <f t="shared" si="1"/>
        <v>0.95470019477364021</v>
      </c>
      <c r="N27" s="187">
        <f t="shared" si="2"/>
        <v>-100</v>
      </c>
      <c r="O27" s="20">
        <f t="shared" si="3"/>
        <v>0</v>
      </c>
      <c r="P27" s="20" t="b">
        <f t="shared" si="4"/>
        <v>1</v>
      </c>
      <c r="Q27" s="20" t="b">
        <f t="shared" si="5"/>
        <v>1</v>
      </c>
      <c r="R27" s="20" t="b">
        <f t="shared" si="6"/>
        <v>0</v>
      </c>
      <c r="S27" s="20" t="b">
        <f t="shared" si="7"/>
        <v>1</v>
      </c>
    </row>
    <row r="28" spans="1:19" x14ac:dyDescent="0.25">
      <c r="A28" s="14"/>
      <c r="B28" s="115" t="s">
        <v>390</v>
      </c>
      <c r="C28" s="21">
        <v>20.456998330000005</v>
      </c>
      <c r="D28" s="24">
        <v>18.261704190000007</v>
      </c>
      <c r="E28" s="21">
        <v>-10.731262253566399</v>
      </c>
      <c r="F28" s="21">
        <v>0.81458687545630082</v>
      </c>
      <c r="G28" s="21">
        <v>4.9678069699999998</v>
      </c>
      <c r="H28" s="24">
        <v>3.4534348200000005</v>
      </c>
      <c r="I28" s="21">
        <v>-30.483715634385845</v>
      </c>
      <c r="J28" s="21">
        <v>0.64608065233527834</v>
      </c>
      <c r="K28" s="16"/>
      <c r="L28" s="187">
        <f t="shared" si="0"/>
        <v>-10.731262253566392</v>
      </c>
      <c r="M28" s="20">
        <f t="shared" si="1"/>
        <v>0.81458687545630082</v>
      </c>
      <c r="N28" s="187">
        <f t="shared" si="2"/>
        <v>-30.483715634385838</v>
      </c>
      <c r="O28" s="20">
        <f t="shared" si="3"/>
        <v>0.64608065233527834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115" t="s">
        <v>343</v>
      </c>
      <c r="C29" s="21">
        <v>4.139808809999999</v>
      </c>
      <c r="D29" s="24">
        <v>18.165570090000038</v>
      </c>
      <c r="E29" s="21">
        <v>338.80215062395706</v>
      </c>
      <c r="F29" s="21">
        <v>0.81029868989984777</v>
      </c>
      <c r="G29" s="21">
        <v>0.90497242999999994</v>
      </c>
      <c r="H29" s="24">
        <v>8.5970011799999977</v>
      </c>
      <c r="I29" s="21">
        <v>849.97382185444008</v>
      </c>
      <c r="J29" s="21">
        <v>1.6083570184485356</v>
      </c>
      <c r="K29" s="16"/>
      <c r="L29" s="187">
        <f t="shared" si="0"/>
        <v>338.80215062395706</v>
      </c>
      <c r="M29" s="20">
        <f t="shared" si="1"/>
        <v>0.81029868989984777</v>
      </c>
      <c r="N29" s="187">
        <f t="shared" si="2"/>
        <v>849.97382185444008</v>
      </c>
      <c r="O29" s="20">
        <f t="shared" si="3"/>
        <v>1.6083570184485356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115" t="s">
        <v>335</v>
      </c>
      <c r="C30" s="21">
        <v>11.897627379999999</v>
      </c>
      <c r="D30" s="24">
        <v>16.932128720000001</v>
      </c>
      <c r="E30" s="21">
        <v>42.315170741210451</v>
      </c>
      <c r="F30" s="21">
        <v>0.75527944628527521</v>
      </c>
      <c r="G30" s="21">
        <v>1.0775376199999998</v>
      </c>
      <c r="H30" s="24">
        <v>2.9709800099999994</v>
      </c>
      <c r="I30" s="21">
        <v>175.71937673971885</v>
      </c>
      <c r="J30" s="21">
        <v>0.55582132079616642</v>
      </c>
      <c r="K30" s="16"/>
      <c r="L30" s="187">
        <f t="shared" si="0"/>
        <v>42.315170741210437</v>
      </c>
      <c r="M30" s="20">
        <f t="shared" si="1"/>
        <v>0.75527944628527521</v>
      </c>
      <c r="N30" s="187">
        <f t="shared" si="2"/>
        <v>175.71937673971885</v>
      </c>
      <c r="O30" s="20">
        <f t="shared" si="3"/>
        <v>0.55582132079616642</v>
      </c>
      <c r="P30" s="20" t="b">
        <f t="shared" si="4"/>
        <v>0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115" t="s">
        <v>331</v>
      </c>
      <c r="C31" s="21">
        <v>19.49472986</v>
      </c>
      <c r="D31" s="24">
        <v>16.516278250000003</v>
      </c>
      <c r="E31" s="21">
        <v>-15.278239972492734</v>
      </c>
      <c r="F31" s="21">
        <v>0.73672989956773349</v>
      </c>
      <c r="G31" s="21">
        <v>7.4953308300000003</v>
      </c>
      <c r="H31" s="24">
        <v>2.96211878</v>
      </c>
      <c r="I31" s="21">
        <v>-60.480479818927492</v>
      </c>
      <c r="J31" s="21">
        <v>0.55416353092686377</v>
      </c>
      <c r="K31" s="16"/>
      <c r="L31" s="187">
        <f t="shared" si="0"/>
        <v>-15.278239972492734</v>
      </c>
      <c r="M31" s="20">
        <f t="shared" si="1"/>
        <v>0.73672989956773349</v>
      </c>
      <c r="N31" s="187">
        <f t="shared" si="2"/>
        <v>-60.480479818927492</v>
      </c>
      <c r="O31" s="20">
        <f t="shared" si="3"/>
        <v>0.55416353092686377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115" t="s">
        <v>391</v>
      </c>
      <c r="C32" s="21">
        <v>5.8908175299999987</v>
      </c>
      <c r="D32" s="24">
        <v>15.439300660000001</v>
      </c>
      <c r="E32" s="21">
        <v>162.09096753332989</v>
      </c>
      <c r="F32" s="21">
        <v>0.6886899247194409</v>
      </c>
      <c r="G32" s="21">
        <v>0</v>
      </c>
      <c r="H32" s="24">
        <v>2.9375</v>
      </c>
      <c r="I32" s="21" t="s">
        <v>120</v>
      </c>
      <c r="J32" s="21">
        <v>0.5495577635470994</v>
      </c>
      <c r="K32" s="16"/>
      <c r="L32" s="187">
        <f t="shared" si="0"/>
        <v>162.09096753332986</v>
      </c>
      <c r="M32" s="20">
        <f t="shared" si="1"/>
        <v>0.6886899247194409</v>
      </c>
      <c r="N32" s="187" t="e">
        <f t="shared" si="2"/>
        <v>#DIV/0!</v>
      </c>
      <c r="O32" s="20">
        <f t="shared" si="3"/>
        <v>0.5495577635470994</v>
      </c>
      <c r="P32" s="20" t="b">
        <f t="shared" si="4"/>
        <v>1</v>
      </c>
      <c r="Q32" s="20" t="b">
        <f t="shared" si="5"/>
        <v>1</v>
      </c>
      <c r="R32" s="20" t="e">
        <f t="shared" si="6"/>
        <v>#DIV/0!</v>
      </c>
      <c r="S32" s="20" t="b">
        <f t="shared" si="7"/>
        <v>1</v>
      </c>
    </row>
    <row r="33" spans="1:19" ht="15.6" customHeight="1" x14ac:dyDescent="0.25">
      <c r="A33" s="14"/>
      <c r="B33" s="115" t="s">
        <v>392</v>
      </c>
      <c r="C33" s="21">
        <v>10.076538369999998</v>
      </c>
      <c r="D33" s="24">
        <v>14.416620829999996</v>
      </c>
      <c r="E33" s="21">
        <v>43.071164924269503</v>
      </c>
      <c r="F33" s="21">
        <v>0.64307197150738182</v>
      </c>
      <c r="G33" s="21">
        <v>3.7998576899999996</v>
      </c>
      <c r="H33" s="24">
        <v>1.9973482500000002</v>
      </c>
      <c r="I33" s="21">
        <v>-47.436235434385431</v>
      </c>
      <c r="J33" s="21">
        <v>0.37367088929181713</v>
      </c>
      <c r="K33" s="16"/>
      <c r="L33" s="187">
        <f t="shared" si="0"/>
        <v>43.07116492426951</v>
      </c>
      <c r="M33" s="20">
        <f t="shared" si="1"/>
        <v>0.64307197150738182</v>
      </c>
      <c r="N33" s="187">
        <f t="shared" si="2"/>
        <v>-47.436235434385431</v>
      </c>
      <c r="O33" s="20">
        <f t="shared" si="3"/>
        <v>0.37367088929181713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115" t="s">
        <v>284</v>
      </c>
      <c r="C34" s="21">
        <v>0.59937973999999983</v>
      </c>
      <c r="D34" s="24">
        <v>13.88891634</v>
      </c>
      <c r="E34" s="21">
        <v>2217.2148494708886</v>
      </c>
      <c r="F34" s="21">
        <v>0.61953303192096876</v>
      </c>
      <c r="G34" s="21">
        <v>0.49109999999999998</v>
      </c>
      <c r="H34" s="24">
        <v>1.9373000000000001E-2</v>
      </c>
      <c r="I34" s="21">
        <v>-96.05518224394217</v>
      </c>
      <c r="J34" s="21">
        <v>3.6243685287482407E-3</v>
      </c>
      <c r="K34" s="16"/>
      <c r="L34" s="187">
        <f t="shared" si="0"/>
        <v>2217.2148494708886</v>
      </c>
      <c r="M34" s="20">
        <f t="shared" si="1"/>
        <v>0.61953303192096876</v>
      </c>
      <c r="N34" s="187">
        <f t="shared" si="2"/>
        <v>-96.05518224394217</v>
      </c>
      <c r="O34" s="20">
        <f t="shared" si="3"/>
        <v>3.6243685287482407E-3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115" t="s">
        <v>393</v>
      </c>
      <c r="C35" s="21">
        <v>2.5274981499999996</v>
      </c>
      <c r="D35" s="24">
        <v>13.598206539999996</v>
      </c>
      <c r="E35" s="21">
        <v>438.01054374658986</v>
      </c>
      <c r="F35" s="21">
        <v>0.60656554623711867</v>
      </c>
      <c r="G35" s="21">
        <v>0.43824325999999997</v>
      </c>
      <c r="H35" s="24">
        <v>2.2553643000000001</v>
      </c>
      <c r="I35" s="21">
        <v>414.63753258863585</v>
      </c>
      <c r="J35" s="21">
        <v>0.42194143342705343</v>
      </c>
      <c r="K35" s="16"/>
      <c r="L35" s="187">
        <f t="shared" si="0"/>
        <v>438.01054374658986</v>
      </c>
      <c r="M35" s="20">
        <f t="shared" si="1"/>
        <v>0.60656554623711867</v>
      </c>
      <c r="N35" s="187">
        <f t="shared" si="2"/>
        <v>414.63753258863585</v>
      </c>
      <c r="O35" s="20">
        <f t="shared" si="3"/>
        <v>0.42194143342705343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115" t="s">
        <v>324</v>
      </c>
      <c r="C36" s="21">
        <v>6.4651563999999997</v>
      </c>
      <c r="D36" s="24">
        <v>12.961045380000002</v>
      </c>
      <c r="E36" s="21">
        <v>100.47535710040987</v>
      </c>
      <c r="F36" s="21">
        <v>0.57814415067148894</v>
      </c>
      <c r="G36" s="21">
        <v>0.81591677000000007</v>
      </c>
      <c r="H36" s="24">
        <v>2.7771725600000003</v>
      </c>
      <c r="I36" s="21">
        <v>240.37449187372383</v>
      </c>
      <c r="J36" s="21">
        <v>0.51956314589207586</v>
      </c>
      <c r="K36" s="16"/>
      <c r="L36" s="187">
        <f t="shared" si="0"/>
        <v>100.47535710040985</v>
      </c>
      <c r="M36" s="20">
        <f t="shared" si="1"/>
        <v>0.57814415067148894</v>
      </c>
      <c r="N36" s="187">
        <f t="shared" si="2"/>
        <v>240.37449187372383</v>
      </c>
      <c r="O36" s="20">
        <f t="shared" si="3"/>
        <v>0.51956314589207586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115" t="s">
        <v>337</v>
      </c>
      <c r="C37" s="21">
        <v>13.551070639999987</v>
      </c>
      <c r="D37" s="24">
        <v>12.61348868999999</v>
      </c>
      <c r="E37" s="21">
        <v>-6.9188772969159151</v>
      </c>
      <c r="F37" s="21">
        <v>0.56264093611903354</v>
      </c>
      <c r="G37" s="21">
        <v>2.8560968299999976</v>
      </c>
      <c r="H37" s="24">
        <v>2.2599384799999997</v>
      </c>
      <c r="I37" s="21">
        <v>-20.873184121001888</v>
      </c>
      <c r="J37" s="21">
        <v>0.42279718700351693</v>
      </c>
      <c r="K37" s="16"/>
      <c r="L37" s="187">
        <f t="shared" si="0"/>
        <v>-6.9188772969159107</v>
      </c>
      <c r="M37" s="20">
        <f t="shared" si="1"/>
        <v>0.56264093611903354</v>
      </c>
      <c r="N37" s="187">
        <f t="shared" si="2"/>
        <v>-20.873184121001888</v>
      </c>
      <c r="O37" s="20">
        <f t="shared" si="3"/>
        <v>0.42279718700351693</v>
      </c>
      <c r="P37" s="20" t="b">
        <f t="shared" si="4"/>
        <v>0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115" t="s">
        <v>333</v>
      </c>
      <c r="C38" s="21">
        <v>11.109921659999962</v>
      </c>
      <c r="D38" s="24">
        <v>12.588653160000032</v>
      </c>
      <c r="E38" s="21">
        <v>13.310008344379941</v>
      </c>
      <c r="F38" s="21">
        <v>0.56153311526220218</v>
      </c>
      <c r="G38" s="21">
        <v>2.3149647800000017</v>
      </c>
      <c r="H38" s="24">
        <v>2.4034308500000017</v>
      </c>
      <c r="I38" s="21">
        <v>3.8214866491402821</v>
      </c>
      <c r="J38" s="21">
        <v>0.44964224094165273</v>
      </c>
      <c r="K38" s="16"/>
      <c r="L38" s="187">
        <f t="shared" si="0"/>
        <v>13.310008344379941</v>
      </c>
      <c r="M38" s="20">
        <f t="shared" si="1"/>
        <v>0.56153311526220218</v>
      </c>
      <c r="N38" s="187">
        <f t="shared" si="2"/>
        <v>3.8214866491402897</v>
      </c>
      <c r="O38" s="20">
        <f t="shared" si="3"/>
        <v>0.44964224094165273</v>
      </c>
      <c r="P38" s="20" t="b">
        <f t="shared" si="4"/>
        <v>1</v>
      </c>
      <c r="Q38" s="20" t="b">
        <f t="shared" si="5"/>
        <v>1</v>
      </c>
      <c r="R38" s="20" t="b">
        <f t="shared" si="6"/>
        <v>0</v>
      </c>
      <c r="S38" s="20" t="b">
        <f t="shared" si="7"/>
        <v>1</v>
      </c>
    </row>
    <row r="39" spans="1:19" x14ac:dyDescent="0.25">
      <c r="A39" s="14"/>
      <c r="B39" s="161" t="s">
        <v>2</v>
      </c>
      <c r="C39" s="21">
        <v>1149.70846288998</v>
      </c>
      <c r="D39" s="24">
        <v>1094.709705519974</v>
      </c>
      <c r="E39" s="21">
        <v>-4.7837133625821648</v>
      </c>
      <c r="F39" s="21">
        <v>48.830938737881425</v>
      </c>
      <c r="G39" s="21">
        <v>254.17782916000164</v>
      </c>
      <c r="H39" s="24">
        <v>248.48287204999713</v>
      </c>
      <c r="I39" s="21">
        <v>-2.2405404628818348</v>
      </c>
      <c r="J39" s="21">
        <v>46.487043895678795</v>
      </c>
      <c r="K39" s="16"/>
      <c r="L39" s="187">
        <f t="shared" si="0"/>
        <v>-4.7837133625821604</v>
      </c>
      <c r="M39" s="20">
        <f t="shared" si="1"/>
        <v>48.830938737881425</v>
      </c>
      <c r="N39" s="187">
        <f t="shared" si="2"/>
        <v>-2.2405404628818384</v>
      </c>
      <c r="O39" s="20">
        <f t="shared" si="3"/>
        <v>46.487043895678795</v>
      </c>
      <c r="P39" s="20" t="b">
        <f t="shared" si="4"/>
        <v>1</v>
      </c>
      <c r="Q39" s="20" t="b">
        <f t="shared" si="5"/>
        <v>1</v>
      </c>
      <c r="R39" s="20" t="b">
        <f t="shared" si="6"/>
        <v>0</v>
      </c>
      <c r="S39" s="20" t="b">
        <f t="shared" si="7"/>
        <v>1</v>
      </c>
    </row>
    <row r="40" spans="1:19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9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9" x14ac:dyDescent="0.25">
      <c r="B42" s="20"/>
      <c r="C42" s="20"/>
      <c r="D42" s="75"/>
      <c r="E42" s="20"/>
    </row>
    <row r="43" spans="1:19" x14ac:dyDescent="0.25">
      <c r="B43" s="20"/>
      <c r="C43" s="20"/>
      <c r="D43" s="75"/>
      <c r="E43" s="20"/>
    </row>
    <row r="44" spans="1:19" x14ac:dyDescent="0.25">
      <c r="C44" s="20"/>
      <c r="D44" s="75"/>
    </row>
    <row r="45" spans="1:19" x14ac:dyDescent="0.25">
      <c r="C45" s="20"/>
      <c r="D45" s="75"/>
    </row>
    <row r="46" spans="1:19" x14ac:dyDescent="0.25">
      <c r="C46" s="20"/>
      <c r="D46" s="75"/>
    </row>
    <row r="47" spans="1:19" x14ac:dyDescent="0.25">
      <c r="C47" s="20"/>
      <c r="D47" s="75"/>
    </row>
    <row r="48" spans="1:19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75" orientation="portrait" r:id="rId1"/>
  <headerFooter alignWithMargins="0">
    <oddFooter>&amp;C&amp;"-,Negrita"&amp;12&amp;K004559Página 13</oddFooter>
  </headerFooter>
  <ignoredErrors>
    <ignoredError sqref="R21:R32 N32 N21" evalError="1"/>
  </ignoredError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0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42.285156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5" width="10.85546875" style="7"/>
    <col min="16" max="16" width="15.5703125" style="7" customWidth="1"/>
    <col min="17" max="17" width="14.28515625" style="7" customWidth="1"/>
    <col min="18" max="18" width="13.140625" style="7" customWidth="1"/>
    <col min="19" max="19" width="12.8554687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1" t="s">
        <v>111</v>
      </c>
      <c r="D7" s="191"/>
      <c r="E7" s="191"/>
      <c r="F7" s="191"/>
      <c r="G7" s="191"/>
      <c r="H7" s="191"/>
      <c r="I7" s="191"/>
      <c r="J7" s="191"/>
      <c r="K7" s="16"/>
    </row>
    <row r="8" spans="1:19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9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9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9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9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9" x14ac:dyDescent="0.25">
      <c r="A13" s="14"/>
      <c r="B13" s="10" t="s">
        <v>50</v>
      </c>
      <c r="C13" s="24">
        <v>1785.8374456300076</v>
      </c>
      <c r="D13" s="24">
        <v>2077.01429048003</v>
      </c>
      <c r="E13" s="24">
        <v>16.304778778300346</v>
      </c>
      <c r="F13" s="22">
        <v>100</v>
      </c>
      <c r="G13" s="24">
        <v>344.01784660000044</v>
      </c>
      <c r="H13" s="24">
        <v>456.20955849000131</v>
      </c>
      <c r="I13" s="24">
        <v>32.612177827056009</v>
      </c>
      <c r="J13" s="22">
        <v>100</v>
      </c>
      <c r="K13" s="16"/>
      <c r="L13" s="187">
        <f>+((D13-C13)/C13)*100</f>
        <v>16.304778778300346</v>
      </c>
      <c r="M13" s="20">
        <f>+D13/$D$13*100</f>
        <v>100</v>
      </c>
      <c r="N13" s="187">
        <f>+((H13-G13)/G13)*100</f>
        <v>32.612177827056001</v>
      </c>
      <c r="O13" s="20">
        <f>+H13/$H$13*100</f>
        <v>100</v>
      </c>
      <c r="P13" s="20" t="b">
        <f>+L13=E13</f>
        <v>1</v>
      </c>
      <c r="Q13" s="20" t="b">
        <f>+M13=F13</f>
        <v>1</v>
      </c>
      <c r="R13" s="20" t="b">
        <f>+N13=I13</f>
        <v>1</v>
      </c>
      <c r="S13" s="20" t="b">
        <f>+O13=J13</f>
        <v>1</v>
      </c>
    </row>
    <row r="14" spans="1:19" x14ac:dyDescent="0.25">
      <c r="A14" s="14"/>
      <c r="B14" s="115" t="s">
        <v>283</v>
      </c>
      <c r="C14" s="21">
        <v>441.65753962000019</v>
      </c>
      <c r="D14" s="24">
        <v>577.15994116999752</v>
      </c>
      <c r="E14" s="21">
        <v>30.680423041477532</v>
      </c>
      <c r="F14" s="21">
        <v>27.787961970960101</v>
      </c>
      <c r="G14" s="21">
        <v>74.345475189999988</v>
      </c>
      <c r="H14" s="24">
        <v>136.75358843000006</v>
      </c>
      <c r="I14" s="21">
        <v>83.94339141757807</v>
      </c>
      <c r="J14" s="21">
        <v>29.976046289481083</v>
      </c>
      <c r="K14" s="16"/>
      <c r="L14" s="187">
        <f t="shared" ref="L14:L39" si="0">+((D14-C14)/C14)*100</f>
        <v>30.680423041477539</v>
      </c>
      <c r="M14" s="20">
        <f t="shared" ref="M14:M39" si="1">+D14/$D$13*100</f>
        <v>27.787961970960101</v>
      </c>
      <c r="N14" s="187">
        <f t="shared" ref="N14:N39" si="2">+((H14-G14)/G14)*100</f>
        <v>83.943391417578056</v>
      </c>
      <c r="O14" s="20">
        <f t="shared" ref="O14:O39" si="3">+H14/$H$13*100</f>
        <v>29.976046289481083</v>
      </c>
      <c r="P14" s="20" t="b">
        <f t="shared" ref="P14:P39" si="4">+L14=E14</f>
        <v>1</v>
      </c>
      <c r="Q14" s="20" t="b">
        <f t="shared" ref="Q14:Q39" si="5">+M14=F14</f>
        <v>1</v>
      </c>
      <c r="R14" s="20" t="b">
        <f t="shared" ref="R14:R39" si="6">+N14=I14</f>
        <v>1</v>
      </c>
      <c r="S14" s="20" t="b">
        <f t="shared" ref="S14:S39" si="7">+O14=J14</f>
        <v>1</v>
      </c>
    </row>
    <row r="15" spans="1:19" x14ac:dyDescent="0.25">
      <c r="A15" s="14"/>
      <c r="B15" s="115" t="s">
        <v>289</v>
      </c>
      <c r="C15" s="21">
        <v>134.46272714000042</v>
      </c>
      <c r="D15" s="24">
        <v>141.04206840999996</v>
      </c>
      <c r="E15" s="21">
        <v>4.8930595191254866</v>
      </c>
      <c r="F15" s="21">
        <v>6.7906161770992419</v>
      </c>
      <c r="G15" s="21">
        <v>19.644760100000013</v>
      </c>
      <c r="H15" s="24">
        <v>28.229095400000027</v>
      </c>
      <c r="I15" s="21">
        <v>43.697837267048165</v>
      </c>
      <c r="J15" s="21">
        <v>6.1877474670708201</v>
      </c>
      <c r="K15" s="16"/>
      <c r="L15" s="187">
        <f t="shared" si="0"/>
        <v>4.8930595191254946</v>
      </c>
      <c r="M15" s="20">
        <f t="shared" si="1"/>
        <v>6.7906161770992419</v>
      </c>
      <c r="N15" s="187">
        <f t="shared" si="2"/>
        <v>43.697837267048165</v>
      </c>
      <c r="O15" s="20">
        <f t="shared" si="3"/>
        <v>6.1877474670708201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115" t="s">
        <v>355</v>
      </c>
      <c r="C16" s="21">
        <v>57.921218379999964</v>
      </c>
      <c r="D16" s="24">
        <v>50.51094030999996</v>
      </c>
      <c r="E16" s="21">
        <v>-12.793719257395232</v>
      </c>
      <c r="F16" s="21">
        <v>2.43190143378003</v>
      </c>
      <c r="G16" s="21">
        <v>12.593625339999983</v>
      </c>
      <c r="H16" s="24">
        <v>13.163282160000001</v>
      </c>
      <c r="I16" s="21">
        <v>4.5233743629855994</v>
      </c>
      <c r="J16" s="21">
        <v>2.8853586942739384</v>
      </c>
      <c r="K16" s="16"/>
      <c r="L16" s="187">
        <f t="shared" si="0"/>
        <v>-12.793719257395237</v>
      </c>
      <c r="M16" s="20">
        <f t="shared" si="1"/>
        <v>2.43190143378003</v>
      </c>
      <c r="N16" s="187">
        <f t="shared" si="2"/>
        <v>4.5233743629856074</v>
      </c>
      <c r="O16" s="20">
        <f t="shared" si="3"/>
        <v>2.8853586942739384</v>
      </c>
      <c r="P16" s="20" t="b">
        <f t="shared" si="4"/>
        <v>1</v>
      </c>
      <c r="Q16" s="20" t="b">
        <f t="shared" si="5"/>
        <v>1</v>
      </c>
      <c r="R16" s="20" t="b">
        <f t="shared" si="6"/>
        <v>0</v>
      </c>
      <c r="S16" s="20" t="b">
        <f t="shared" si="7"/>
        <v>1</v>
      </c>
    </row>
    <row r="17" spans="1:19" x14ac:dyDescent="0.25">
      <c r="A17" s="14"/>
      <c r="B17" s="115" t="s">
        <v>364</v>
      </c>
      <c r="C17" s="21">
        <v>19.088032000000005</v>
      </c>
      <c r="D17" s="24">
        <v>19.955623950000003</v>
      </c>
      <c r="E17" s="21">
        <v>4.5452142473356938</v>
      </c>
      <c r="F17" s="21">
        <v>0.9607841429626347</v>
      </c>
      <c r="G17" s="21">
        <v>5.0930489899999998</v>
      </c>
      <c r="H17" s="24">
        <v>4.0559982300000001</v>
      </c>
      <c r="I17" s="21">
        <v>-20.36208098599106</v>
      </c>
      <c r="J17" s="21">
        <v>0.88906471916653085</v>
      </c>
      <c r="K17" s="16"/>
      <c r="L17" s="187">
        <f t="shared" si="0"/>
        <v>4.5452142473357</v>
      </c>
      <c r="M17" s="20">
        <f t="shared" si="1"/>
        <v>0.9607841429626347</v>
      </c>
      <c r="N17" s="187">
        <f t="shared" si="2"/>
        <v>-20.36208098599106</v>
      </c>
      <c r="O17" s="20">
        <f t="shared" si="3"/>
        <v>0.88906471916653085</v>
      </c>
      <c r="P17" s="20" t="b">
        <f t="shared" si="4"/>
        <v>0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115" t="s">
        <v>365</v>
      </c>
      <c r="C18" s="21">
        <v>5.0037809400000031</v>
      </c>
      <c r="D18" s="24">
        <v>13.947323470000006</v>
      </c>
      <c r="E18" s="21">
        <v>178.73569281392236</v>
      </c>
      <c r="F18" s="21">
        <v>0.67150830564466479</v>
      </c>
      <c r="G18" s="21">
        <v>1.3043670400000003</v>
      </c>
      <c r="H18" s="24">
        <v>5.6344345000000002</v>
      </c>
      <c r="I18" s="21">
        <v>331.96694850553712</v>
      </c>
      <c r="J18" s="21">
        <v>1.2350540218072807</v>
      </c>
      <c r="K18" s="16"/>
      <c r="L18" s="187">
        <f t="shared" si="0"/>
        <v>178.73569281392236</v>
      </c>
      <c r="M18" s="20">
        <f t="shared" si="1"/>
        <v>0.67150830564466479</v>
      </c>
      <c r="N18" s="187">
        <f t="shared" si="2"/>
        <v>331.96694850553718</v>
      </c>
      <c r="O18" s="20">
        <f t="shared" si="3"/>
        <v>1.2350540218072807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115" t="s">
        <v>366</v>
      </c>
      <c r="C19" s="21">
        <v>12.34436801</v>
      </c>
      <c r="D19" s="24">
        <v>13.506161630000015</v>
      </c>
      <c r="E19" s="21">
        <v>9.4115277433308933</v>
      </c>
      <c r="F19" s="21">
        <v>0.65026811283414587</v>
      </c>
      <c r="G19" s="21">
        <v>2.4208468499999993</v>
      </c>
      <c r="H19" s="24">
        <v>1.6334115599999999</v>
      </c>
      <c r="I19" s="21">
        <v>-32.527265820223185</v>
      </c>
      <c r="J19" s="21">
        <v>0.35803974940954669</v>
      </c>
      <c r="K19" s="16"/>
      <c r="L19" s="187">
        <f t="shared" si="0"/>
        <v>9.4115277433309057</v>
      </c>
      <c r="M19" s="20">
        <f t="shared" si="1"/>
        <v>0.65026811283414587</v>
      </c>
      <c r="N19" s="187">
        <f t="shared" si="2"/>
        <v>-32.527265820223192</v>
      </c>
      <c r="O19" s="20">
        <f t="shared" si="3"/>
        <v>0.35803974940954669</v>
      </c>
      <c r="P19" s="20" t="b">
        <f t="shared" si="4"/>
        <v>0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115" t="s">
        <v>353</v>
      </c>
      <c r="C20" s="21">
        <v>8.4316083099999979</v>
      </c>
      <c r="D20" s="24">
        <v>12.344939739999996</v>
      </c>
      <c r="E20" s="21">
        <v>46.412633107716061</v>
      </c>
      <c r="F20" s="21">
        <v>0.59435988459891098</v>
      </c>
      <c r="G20" s="21">
        <v>1.3236633800000002</v>
      </c>
      <c r="H20" s="24">
        <v>2.4629259399999999</v>
      </c>
      <c r="I20" s="21">
        <v>86.068903711757855</v>
      </c>
      <c r="J20" s="21">
        <v>0.5398672373617045</v>
      </c>
      <c r="K20" s="16"/>
      <c r="L20" s="187">
        <f t="shared" si="0"/>
        <v>46.412633107716061</v>
      </c>
      <c r="M20" s="20">
        <f t="shared" si="1"/>
        <v>0.59435988459891098</v>
      </c>
      <c r="N20" s="187">
        <f t="shared" si="2"/>
        <v>86.068903711757855</v>
      </c>
      <c r="O20" s="20">
        <f t="shared" si="3"/>
        <v>0.5398672373617045</v>
      </c>
      <c r="P20" s="20" t="b">
        <f t="shared" si="4"/>
        <v>1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115" t="s">
        <v>367</v>
      </c>
      <c r="C21" s="21">
        <v>10.075578960000001</v>
      </c>
      <c r="D21" s="24">
        <v>12.322092270000002</v>
      </c>
      <c r="E21" s="21">
        <v>22.296617583154756</v>
      </c>
      <c r="F21" s="21">
        <v>0.59325986953860477</v>
      </c>
      <c r="G21" s="21">
        <v>1.7848389200000001</v>
      </c>
      <c r="H21" s="24">
        <v>2.6736588399999999</v>
      </c>
      <c r="I21" s="21">
        <v>49.798326898877775</v>
      </c>
      <c r="J21" s="21">
        <v>0.58605936465897135</v>
      </c>
      <c r="K21" s="16"/>
      <c r="L21" s="187">
        <f t="shared" si="0"/>
        <v>22.296617583154752</v>
      </c>
      <c r="M21" s="20">
        <f t="shared" si="1"/>
        <v>0.59325986953860477</v>
      </c>
      <c r="N21" s="187">
        <f t="shared" si="2"/>
        <v>49.798326898877782</v>
      </c>
      <c r="O21" s="20">
        <f t="shared" si="3"/>
        <v>0.58605936465897135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115" t="s">
        <v>321</v>
      </c>
      <c r="C22" s="21">
        <v>7.1584337399999995</v>
      </c>
      <c r="D22" s="24">
        <v>10.752308580000012</v>
      </c>
      <c r="E22" s="21">
        <v>50.204765044036193</v>
      </c>
      <c r="F22" s="21">
        <v>0.51768101111692344</v>
      </c>
      <c r="G22" s="21">
        <v>0.89826199999999989</v>
      </c>
      <c r="H22" s="24">
        <v>2.6739442400000009</v>
      </c>
      <c r="I22" s="21">
        <v>197.67976826360248</v>
      </c>
      <c r="J22" s="21">
        <v>0.5861219236287889</v>
      </c>
      <c r="K22" s="16"/>
      <c r="L22" s="187">
        <f t="shared" si="0"/>
        <v>50.204765044036193</v>
      </c>
      <c r="M22" s="20">
        <f t="shared" si="1"/>
        <v>0.51768101111692344</v>
      </c>
      <c r="N22" s="187">
        <f t="shared" si="2"/>
        <v>197.67976826360251</v>
      </c>
      <c r="O22" s="20">
        <f t="shared" si="3"/>
        <v>0.5861219236287889</v>
      </c>
      <c r="P22" s="20" t="b">
        <f t="shared" si="4"/>
        <v>1</v>
      </c>
      <c r="Q22" s="20" t="b">
        <f t="shared" si="5"/>
        <v>1</v>
      </c>
      <c r="R22" s="20" t="b">
        <f t="shared" si="6"/>
        <v>0</v>
      </c>
      <c r="S22" s="20" t="b">
        <f t="shared" si="7"/>
        <v>1</v>
      </c>
    </row>
    <row r="23" spans="1:19" x14ac:dyDescent="0.25">
      <c r="A23" s="14"/>
      <c r="B23" s="115" t="s">
        <v>352</v>
      </c>
      <c r="C23" s="21">
        <v>3.4347851099999982</v>
      </c>
      <c r="D23" s="24">
        <v>10.649135999999995</v>
      </c>
      <c r="E23" s="21">
        <v>210.03791093062009</v>
      </c>
      <c r="F23" s="21">
        <v>0.51271366060456014</v>
      </c>
      <c r="G23" s="21">
        <v>0.73405366000000016</v>
      </c>
      <c r="H23" s="24">
        <v>2.8045532199999994</v>
      </c>
      <c r="I23" s="21">
        <v>282.06378808873438</v>
      </c>
      <c r="J23" s="21">
        <v>0.61475108704051107</v>
      </c>
      <c r="K23" s="16"/>
      <c r="L23" s="187">
        <f t="shared" si="0"/>
        <v>210.03791093062009</v>
      </c>
      <c r="M23" s="20">
        <f t="shared" si="1"/>
        <v>0.51271366060456014</v>
      </c>
      <c r="N23" s="187">
        <f t="shared" si="2"/>
        <v>282.06378808873438</v>
      </c>
      <c r="O23" s="20">
        <f t="shared" si="3"/>
        <v>0.61475108704051107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115" t="s">
        <v>368</v>
      </c>
      <c r="C24" s="21">
        <v>0</v>
      </c>
      <c r="D24" s="24">
        <v>9.1334119999999999</v>
      </c>
      <c r="E24" s="21" t="s">
        <v>120</v>
      </c>
      <c r="F24" s="21">
        <v>0.43973756183878387</v>
      </c>
      <c r="G24" s="21">
        <v>0</v>
      </c>
      <c r="H24" s="24">
        <v>0</v>
      </c>
      <c r="I24" s="21" t="s">
        <v>120</v>
      </c>
      <c r="J24" s="21">
        <v>0</v>
      </c>
      <c r="K24" s="16"/>
      <c r="L24" s="187" t="e">
        <f t="shared" si="0"/>
        <v>#DIV/0!</v>
      </c>
      <c r="M24" s="20">
        <f t="shared" si="1"/>
        <v>0.43973756183878387</v>
      </c>
      <c r="N24" s="187" t="e">
        <f t="shared" si="2"/>
        <v>#DIV/0!</v>
      </c>
      <c r="O24" s="20">
        <f t="shared" si="3"/>
        <v>0</v>
      </c>
      <c r="P24" s="20" t="e">
        <f t="shared" si="4"/>
        <v>#DIV/0!</v>
      </c>
      <c r="Q24" s="20" t="b">
        <f t="shared" si="5"/>
        <v>1</v>
      </c>
      <c r="R24" s="20" t="e">
        <f t="shared" si="6"/>
        <v>#DIV/0!</v>
      </c>
      <c r="S24" s="20" t="b">
        <f t="shared" si="7"/>
        <v>1</v>
      </c>
    </row>
    <row r="25" spans="1:19" x14ac:dyDescent="0.25">
      <c r="A25" s="14"/>
      <c r="B25" s="115" t="s">
        <v>369</v>
      </c>
      <c r="C25" s="21">
        <v>9.0340874699999993</v>
      </c>
      <c r="D25" s="24">
        <v>8.9623950600000022</v>
      </c>
      <c r="E25" s="21">
        <v>-0.79357666436228325</v>
      </c>
      <c r="F25" s="21">
        <v>0.43150377448431781</v>
      </c>
      <c r="G25" s="21">
        <v>1.9964979499999997</v>
      </c>
      <c r="H25" s="24">
        <v>1.5348727399999997</v>
      </c>
      <c r="I25" s="21">
        <v>-23.121747257491553</v>
      </c>
      <c r="J25" s="21">
        <v>0.33644028526720121</v>
      </c>
      <c r="K25" s="16"/>
      <c r="L25" s="187">
        <f t="shared" si="0"/>
        <v>-0.79357666436228513</v>
      </c>
      <c r="M25" s="20">
        <f t="shared" si="1"/>
        <v>0.43150377448431781</v>
      </c>
      <c r="N25" s="187">
        <f t="shared" si="2"/>
        <v>-23.121747257491553</v>
      </c>
      <c r="O25" s="20">
        <f t="shared" si="3"/>
        <v>0.33644028526720121</v>
      </c>
      <c r="P25" s="20" t="b">
        <f t="shared" si="4"/>
        <v>0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115" t="s">
        <v>370</v>
      </c>
      <c r="C26" s="21">
        <v>2.2862979999999998E-2</v>
      </c>
      <c r="D26" s="24">
        <v>8.7502563300000293</v>
      </c>
      <c r="E26" s="21">
        <v>38172.597579143359</v>
      </c>
      <c r="F26" s="21">
        <v>0.42129013604320026</v>
      </c>
      <c r="G26" s="21">
        <v>6.3327499999999998E-3</v>
      </c>
      <c r="H26" s="24">
        <v>1.9009362299999994</v>
      </c>
      <c r="I26" s="21">
        <v>29917.547353045666</v>
      </c>
      <c r="J26" s="21">
        <v>0.41668049137152435</v>
      </c>
      <c r="K26" s="16"/>
      <c r="L26" s="187">
        <f t="shared" si="0"/>
        <v>38172.597579143359</v>
      </c>
      <c r="M26" s="20">
        <f t="shared" si="1"/>
        <v>0.42129013604320026</v>
      </c>
      <c r="N26" s="187">
        <f t="shared" si="2"/>
        <v>29917.547353045666</v>
      </c>
      <c r="O26" s="20">
        <f t="shared" si="3"/>
        <v>0.41668049137152435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115" t="s">
        <v>361</v>
      </c>
      <c r="C27" s="21">
        <v>6.0600820999999989</v>
      </c>
      <c r="D27" s="24">
        <v>8.4862641800000027</v>
      </c>
      <c r="E27" s="21">
        <v>40.035465526118941</v>
      </c>
      <c r="F27" s="21">
        <v>0.40857996109591982</v>
      </c>
      <c r="G27" s="21">
        <v>1.5915049799999998</v>
      </c>
      <c r="H27" s="24">
        <v>1.1443778700000002</v>
      </c>
      <c r="I27" s="21">
        <v>-28.094609543728833</v>
      </c>
      <c r="J27" s="21">
        <v>0.2508447814613427</v>
      </c>
      <c r="K27" s="16"/>
      <c r="L27" s="187">
        <f t="shared" si="0"/>
        <v>40.035465526118927</v>
      </c>
      <c r="M27" s="20">
        <f t="shared" si="1"/>
        <v>0.40857996109591982</v>
      </c>
      <c r="N27" s="187">
        <f t="shared" si="2"/>
        <v>-28.094609543728833</v>
      </c>
      <c r="O27" s="20">
        <f t="shared" si="3"/>
        <v>0.2508447814613427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115" t="s">
        <v>371</v>
      </c>
      <c r="C28" s="21">
        <v>6.4882757800000004</v>
      </c>
      <c r="D28" s="24">
        <v>8.3752260800000045</v>
      </c>
      <c r="E28" s="21">
        <v>29.082461411651096</v>
      </c>
      <c r="F28" s="21">
        <v>0.40323391699266353</v>
      </c>
      <c r="G28" s="21">
        <v>1.3141707200000001</v>
      </c>
      <c r="H28" s="24">
        <v>2.0010649900000002</v>
      </c>
      <c r="I28" s="21">
        <v>52.268267702692398</v>
      </c>
      <c r="J28" s="21">
        <v>0.43862846640550107</v>
      </c>
      <c r="K28" s="16"/>
      <c r="L28" s="187">
        <f t="shared" si="0"/>
        <v>29.082461411651096</v>
      </c>
      <c r="M28" s="20">
        <f t="shared" si="1"/>
        <v>0.40323391699266353</v>
      </c>
      <c r="N28" s="187">
        <f t="shared" si="2"/>
        <v>52.268267702692384</v>
      </c>
      <c r="O28" s="20">
        <f t="shared" si="3"/>
        <v>0.43862846640550107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115" t="s">
        <v>372</v>
      </c>
      <c r="C29" s="21">
        <v>11.149885280000017</v>
      </c>
      <c r="D29" s="24">
        <v>8.322751779999999</v>
      </c>
      <c r="E29" s="21">
        <v>-25.3557182787446</v>
      </c>
      <c r="F29" s="21">
        <v>0.40070748757710678</v>
      </c>
      <c r="G29" s="21">
        <v>1.9424185699999998</v>
      </c>
      <c r="H29" s="24">
        <v>1.9886744999999999</v>
      </c>
      <c r="I29" s="21">
        <v>2.3813574846537788</v>
      </c>
      <c r="J29" s="21">
        <v>0.43591250182970143</v>
      </c>
      <c r="K29" s="16"/>
      <c r="L29" s="187">
        <f t="shared" si="0"/>
        <v>-25.355718278744604</v>
      </c>
      <c r="M29" s="20">
        <f t="shared" si="1"/>
        <v>0.40070748757710678</v>
      </c>
      <c r="N29" s="187">
        <f t="shared" si="2"/>
        <v>2.3813574846537873</v>
      </c>
      <c r="O29" s="20">
        <f t="shared" si="3"/>
        <v>0.43591250182970143</v>
      </c>
      <c r="P29" s="20" t="b">
        <f t="shared" si="4"/>
        <v>1</v>
      </c>
      <c r="Q29" s="20" t="b">
        <f t="shared" si="5"/>
        <v>1</v>
      </c>
      <c r="R29" s="20" t="b">
        <f t="shared" si="6"/>
        <v>0</v>
      </c>
      <c r="S29" s="20" t="b">
        <f t="shared" si="7"/>
        <v>1</v>
      </c>
    </row>
    <row r="30" spans="1:19" x14ac:dyDescent="0.25">
      <c r="A30" s="14"/>
      <c r="B30" s="115" t="s">
        <v>373</v>
      </c>
      <c r="C30" s="21">
        <v>8.0060781200000086</v>
      </c>
      <c r="D30" s="24">
        <v>8.2684850599999926</v>
      </c>
      <c r="E30" s="21">
        <v>3.2775965468593737</v>
      </c>
      <c r="F30" s="21">
        <v>0.39809476024784685</v>
      </c>
      <c r="G30" s="21">
        <v>1.8158126800000016</v>
      </c>
      <c r="H30" s="24">
        <v>2.0824531700000009</v>
      </c>
      <c r="I30" s="21">
        <v>14.68436105424702</v>
      </c>
      <c r="J30" s="21">
        <v>0.45646855293709104</v>
      </c>
      <c r="K30" s="16"/>
      <c r="L30" s="187">
        <f t="shared" si="0"/>
        <v>3.2775965468593715</v>
      </c>
      <c r="M30" s="20">
        <f t="shared" si="1"/>
        <v>0.39809476024784685</v>
      </c>
      <c r="N30" s="187">
        <f t="shared" si="2"/>
        <v>14.684361054247017</v>
      </c>
      <c r="O30" s="20">
        <f t="shared" si="3"/>
        <v>0.45646855293709104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115" t="s">
        <v>374</v>
      </c>
      <c r="C31" s="21">
        <v>15.934690310000013</v>
      </c>
      <c r="D31" s="24">
        <v>8.1809071199999828</v>
      </c>
      <c r="E31" s="21">
        <v>-48.65976708147285</v>
      </c>
      <c r="F31" s="21">
        <v>0.39387822979827686</v>
      </c>
      <c r="G31" s="21">
        <v>4.3240483300000045</v>
      </c>
      <c r="H31" s="24">
        <v>1.9446604600000001</v>
      </c>
      <c r="I31" s="21">
        <v>-55.026856510644087</v>
      </c>
      <c r="J31" s="21">
        <v>0.4262647337851912</v>
      </c>
      <c r="K31" s="16"/>
      <c r="L31" s="187">
        <f t="shared" si="0"/>
        <v>-48.65976708147285</v>
      </c>
      <c r="M31" s="20">
        <f t="shared" si="1"/>
        <v>0.39387822979827686</v>
      </c>
      <c r="N31" s="187">
        <f t="shared" si="2"/>
        <v>-55.026856510644087</v>
      </c>
      <c r="O31" s="20">
        <f t="shared" si="3"/>
        <v>0.4262647337851912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115" t="s">
        <v>375</v>
      </c>
      <c r="C32" s="21">
        <v>8.3539063900000059</v>
      </c>
      <c r="D32" s="24">
        <v>8.0286479999999969</v>
      </c>
      <c r="E32" s="21">
        <v>-3.8934885646954021</v>
      </c>
      <c r="F32" s="21">
        <v>0.38654755707744565</v>
      </c>
      <c r="G32" s="21">
        <v>1.7967471600000002</v>
      </c>
      <c r="H32" s="24">
        <v>1.5039411299999996</v>
      </c>
      <c r="I32" s="21">
        <v>-16.296451527436982</v>
      </c>
      <c r="J32" s="21">
        <v>0.32966015332468346</v>
      </c>
      <c r="K32" s="16"/>
      <c r="L32" s="187">
        <f t="shared" si="0"/>
        <v>-3.8934885646954056</v>
      </c>
      <c r="M32" s="20">
        <f t="shared" si="1"/>
        <v>0.38654755707744565</v>
      </c>
      <c r="N32" s="187">
        <f t="shared" si="2"/>
        <v>-16.296451527436982</v>
      </c>
      <c r="O32" s="20">
        <f t="shared" si="3"/>
        <v>0.32966015332468346</v>
      </c>
      <c r="P32" s="20" t="b">
        <f t="shared" si="4"/>
        <v>0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115" t="s">
        <v>376</v>
      </c>
      <c r="C33" s="21">
        <v>4.5247312399999995</v>
      </c>
      <c r="D33" s="24">
        <v>7.6508709699999979</v>
      </c>
      <c r="E33" s="21">
        <v>69.090064452093273</v>
      </c>
      <c r="F33" s="21">
        <v>0.36835909146449658</v>
      </c>
      <c r="G33" s="21">
        <v>1.4880254500000001</v>
      </c>
      <c r="H33" s="24">
        <v>1.70962529</v>
      </c>
      <c r="I33" s="21">
        <v>14.892207656797796</v>
      </c>
      <c r="J33" s="21">
        <v>0.37474560937711471</v>
      </c>
      <c r="K33" s="16"/>
      <c r="L33" s="187">
        <f t="shared" si="0"/>
        <v>69.090064452093273</v>
      </c>
      <c r="M33" s="20">
        <f t="shared" si="1"/>
        <v>0.36835909146449658</v>
      </c>
      <c r="N33" s="187">
        <f t="shared" si="2"/>
        <v>14.892207656797796</v>
      </c>
      <c r="O33" s="20">
        <f t="shared" si="3"/>
        <v>0.37474560937711471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115" t="s">
        <v>377</v>
      </c>
      <c r="C34" s="21">
        <v>9.4144711299999972</v>
      </c>
      <c r="D34" s="24">
        <v>7.5624904799999983</v>
      </c>
      <c r="E34" s="21">
        <v>-19.671637678068908</v>
      </c>
      <c r="F34" s="21">
        <v>0.36410392141559073</v>
      </c>
      <c r="G34" s="21">
        <v>3.0047253900000013</v>
      </c>
      <c r="H34" s="24">
        <v>1.3060614899999998</v>
      </c>
      <c r="I34" s="21">
        <v>-56.533083044903499</v>
      </c>
      <c r="J34" s="21">
        <v>0.28628542863567041</v>
      </c>
      <c r="K34" s="16"/>
      <c r="L34" s="187">
        <f t="shared" si="0"/>
        <v>-19.671637678068908</v>
      </c>
      <c r="M34" s="20">
        <f t="shared" si="1"/>
        <v>0.36410392141559073</v>
      </c>
      <c r="N34" s="187">
        <f t="shared" si="2"/>
        <v>-56.533083044903506</v>
      </c>
      <c r="O34" s="20">
        <f t="shared" si="3"/>
        <v>0.28628542863567041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115" t="s">
        <v>378</v>
      </c>
      <c r="C35" s="21">
        <v>4.0459652999999989</v>
      </c>
      <c r="D35" s="24">
        <v>7.5304046499999941</v>
      </c>
      <c r="E35" s="21">
        <v>86.12133549439973</v>
      </c>
      <c r="F35" s="21">
        <v>0.36255911596350171</v>
      </c>
      <c r="G35" s="21">
        <v>0.7667876800000003</v>
      </c>
      <c r="H35" s="24">
        <v>0.9843930000000003</v>
      </c>
      <c r="I35" s="21">
        <v>28.378823196533354</v>
      </c>
      <c r="J35" s="21">
        <v>0.21577649605988586</v>
      </c>
      <c r="K35" s="16"/>
      <c r="L35" s="187">
        <f t="shared" si="0"/>
        <v>86.121335494399716</v>
      </c>
      <c r="M35" s="20">
        <f t="shared" si="1"/>
        <v>0.36255911596350171</v>
      </c>
      <c r="N35" s="187">
        <f t="shared" si="2"/>
        <v>28.378823196533347</v>
      </c>
      <c r="O35" s="20">
        <f t="shared" si="3"/>
        <v>0.21577649605988586</v>
      </c>
      <c r="P35" s="20" t="b">
        <f t="shared" si="4"/>
        <v>1</v>
      </c>
      <c r="Q35" s="20" t="b">
        <f t="shared" si="5"/>
        <v>1</v>
      </c>
      <c r="R35" s="20" t="b">
        <f t="shared" si="6"/>
        <v>0</v>
      </c>
      <c r="S35" s="20" t="b">
        <f t="shared" si="7"/>
        <v>1</v>
      </c>
    </row>
    <row r="36" spans="1:19" x14ac:dyDescent="0.25">
      <c r="A36" s="14"/>
      <c r="B36" s="115" t="s">
        <v>379</v>
      </c>
      <c r="C36" s="21">
        <v>6.7399103400000007</v>
      </c>
      <c r="D36" s="24">
        <v>7.1951537599999993</v>
      </c>
      <c r="E36" s="21">
        <v>6.7544432645968877</v>
      </c>
      <c r="F36" s="21">
        <v>0.34641811531961525</v>
      </c>
      <c r="G36" s="21">
        <v>1.08042445</v>
      </c>
      <c r="H36" s="24">
        <v>1.8775827400000005</v>
      </c>
      <c r="I36" s="21">
        <v>73.781955785987677</v>
      </c>
      <c r="J36" s="21">
        <v>0.41156146447579339</v>
      </c>
      <c r="K36" s="16"/>
      <c r="L36" s="187">
        <f t="shared" si="0"/>
        <v>6.7544432645968779</v>
      </c>
      <c r="M36" s="20">
        <f t="shared" si="1"/>
        <v>0.34641811531961525</v>
      </c>
      <c r="N36" s="187">
        <f t="shared" si="2"/>
        <v>73.781955785987677</v>
      </c>
      <c r="O36" s="20">
        <f t="shared" si="3"/>
        <v>0.41156146447579339</v>
      </c>
      <c r="P36" s="20" t="b">
        <f t="shared" si="4"/>
        <v>0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115" t="s">
        <v>380</v>
      </c>
      <c r="C37" s="21">
        <v>3.8875656899999997</v>
      </c>
      <c r="D37" s="24">
        <v>7.1330500600000013</v>
      </c>
      <c r="E37" s="21">
        <v>83.483717801820646</v>
      </c>
      <c r="F37" s="21">
        <v>0.34342806848726321</v>
      </c>
      <c r="G37" s="21">
        <v>0.56004176000000006</v>
      </c>
      <c r="H37" s="24">
        <v>2.1694194900000001</v>
      </c>
      <c r="I37" s="21">
        <v>287.36745095580017</v>
      </c>
      <c r="J37" s="21">
        <v>0.47553135387616979</v>
      </c>
      <c r="K37" s="16"/>
      <c r="L37" s="187">
        <f t="shared" si="0"/>
        <v>83.483717801820646</v>
      </c>
      <c r="M37" s="20">
        <f t="shared" si="1"/>
        <v>0.34342806848726321</v>
      </c>
      <c r="N37" s="187">
        <f t="shared" si="2"/>
        <v>287.36745095580017</v>
      </c>
      <c r="O37" s="20">
        <f t="shared" si="3"/>
        <v>0.47553135387616979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115" t="s">
        <v>381</v>
      </c>
      <c r="C38" s="21">
        <v>8.7055919299999971</v>
      </c>
      <c r="D38" s="24">
        <v>7.0411159600000017</v>
      </c>
      <c r="E38" s="21">
        <v>-19.11961855533465</v>
      </c>
      <c r="F38" s="21">
        <v>0.33900180621158321</v>
      </c>
      <c r="G38" s="21">
        <v>2.6676383099999996</v>
      </c>
      <c r="H38" s="24">
        <v>1.7177963800000005</v>
      </c>
      <c r="I38" s="21">
        <v>-35.606098714334301</v>
      </c>
      <c r="J38" s="21">
        <v>0.37653669197236894</v>
      </c>
      <c r="K38" s="16"/>
      <c r="L38" s="187">
        <f t="shared" si="0"/>
        <v>-19.11961855533465</v>
      </c>
      <c r="M38" s="20">
        <f t="shared" si="1"/>
        <v>0.33900180621158321</v>
      </c>
      <c r="N38" s="187">
        <f t="shared" si="2"/>
        <v>-35.606098714334301</v>
      </c>
      <c r="O38" s="20">
        <f t="shared" si="3"/>
        <v>0.37653669197236894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115" t="s">
        <v>2</v>
      </c>
      <c r="C39" s="21">
        <v>983.89126936000673</v>
      </c>
      <c r="D39" s="24">
        <v>1094.2023234600326</v>
      </c>
      <c r="E39" s="21">
        <v>11.211711856309092</v>
      </c>
      <c r="F39" s="21">
        <v>52.681501926842579</v>
      </c>
      <c r="G39" s="21">
        <v>199.51972895000043</v>
      </c>
      <c r="H39" s="24">
        <v>232.25880649000121</v>
      </c>
      <c r="I39" s="21">
        <v>16.408942470147991</v>
      </c>
      <c r="J39" s="21">
        <v>50.910552435321591</v>
      </c>
      <c r="K39" s="16"/>
      <c r="L39" s="187">
        <f t="shared" si="0"/>
        <v>11.211711856309092</v>
      </c>
      <c r="M39" s="20">
        <f t="shared" si="1"/>
        <v>52.681501926842579</v>
      </c>
      <c r="N39" s="187">
        <f t="shared" si="2"/>
        <v>16.408942470147991</v>
      </c>
      <c r="O39" s="20">
        <f t="shared" si="3"/>
        <v>50.910552435321591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9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9" x14ac:dyDescent="0.25">
      <c r="B42" s="20"/>
      <c r="C42" s="20"/>
      <c r="D42" s="75"/>
      <c r="E42" s="20"/>
    </row>
    <row r="43" spans="1:19" x14ac:dyDescent="0.25">
      <c r="B43" s="20"/>
      <c r="C43" s="20"/>
      <c r="D43" s="75"/>
      <c r="E43" s="20"/>
    </row>
    <row r="44" spans="1:19" x14ac:dyDescent="0.25">
      <c r="C44" s="20"/>
      <c r="D44" s="75"/>
    </row>
    <row r="45" spans="1:19" x14ac:dyDescent="0.25">
      <c r="C45" s="20"/>
      <c r="D45" s="75"/>
    </row>
    <row r="46" spans="1:19" x14ac:dyDescent="0.25">
      <c r="C46" s="20"/>
      <c r="D46" s="75"/>
    </row>
    <row r="47" spans="1:19" x14ac:dyDescent="0.25">
      <c r="C47" s="20"/>
      <c r="D47" s="75"/>
    </row>
    <row r="48" spans="1:19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14</oddFooter>
  </headerFooter>
  <ignoredErrors>
    <ignoredError sqref="N24:R24" evalError="1"/>
  </ignoredError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0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9.85546875" style="7" customWidth="1"/>
    <col min="13" max="13" width="6.5703125" style="7" customWidth="1"/>
    <col min="14" max="14" width="9.28515625" style="7" customWidth="1"/>
    <col min="15" max="15" width="7.42578125" style="7" customWidth="1"/>
    <col min="16" max="19" width="13.8554687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1" t="s">
        <v>112</v>
      </c>
      <c r="D7" s="191"/>
      <c r="E7" s="191"/>
      <c r="F7" s="191"/>
      <c r="G7" s="191"/>
      <c r="H7" s="191"/>
      <c r="I7" s="191"/>
      <c r="J7" s="191"/>
      <c r="K7" s="16"/>
    </row>
    <row r="8" spans="1:19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9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9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9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9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9" x14ac:dyDescent="0.25">
      <c r="A13" s="14"/>
      <c r="B13" s="10" t="s">
        <v>50</v>
      </c>
      <c r="C13" s="24">
        <v>848.81298589001551</v>
      </c>
      <c r="D13" s="24">
        <v>1066.6709676700054</v>
      </c>
      <c r="E13" s="24">
        <v>25.66619330777047</v>
      </c>
      <c r="F13" s="22">
        <v>100</v>
      </c>
      <c r="G13" s="24">
        <v>191.52644221999785</v>
      </c>
      <c r="H13" s="24">
        <v>223.21369257000066</v>
      </c>
      <c r="I13" s="24">
        <v>16.544582556180455</v>
      </c>
      <c r="J13" s="22">
        <v>100</v>
      </c>
      <c r="K13" s="16"/>
      <c r="L13" s="187">
        <f>+((D13-C13)/C13)*100</f>
        <v>25.666193307770481</v>
      </c>
      <c r="M13" s="20">
        <f>+D13/$D$13*100</f>
        <v>100</v>
      </c>
      <c r="N13" s="187">
        <f>+((H13-G13)/G13)*100</f>
        <v>16.544582556180462</v>
      </c>
      <c r="O13" s="20">
        <f>+H13/$H$13*100</f>
        <v>100</v>
      </c>
      <c r="P13" s="20" t="b">
        <f>+L13=E13</f>
        <v>1</v>
      </c>
      <c r="Q13" s="20" t="b">
        <f>+M13=F13</f>
        <v>1</v>
      </c>
      <c r="R13" s="20" t="b">
        <f>+N13=I13</f>
        <v>1</v>
      </c>
      <c r="S13" s="20" t="b">
        <f>+O13=J13</f>
        <v>1</v>
      </c>
    </row>
    <row r="14" spans="1:19" x14ac:dyDescent="0.25">
      <c r="A14" s="14"/>
      <c r="B14" s="115" t="s">
        <v>288</v>
      </c>
      <c r="C14" s="21">
        <v>170.36927019000004</v>
      </c>
      <c r="D14" s="24">
        <v>221.05981346999991</v>
      </c>
      <c r="E14" s="21">
        <v>29.75333710326311</v>
      </c>
      <c r="F14" s="21">
        <v>20.724273948589261</v>
      </c>
      <c r="G14" s="21">
        <v>52.883485279999995</v>
      </c>
      <c r="H14" s="24">
        <v>47.737504570000006</v>
      </c>
      <c r="I14" s="21">
        <v>-9.7307896458672882</v>
      </c>
      <c r="J14" s="21">
        <v>21.386458877306257</v>
      </c>
      <c r="K14" s="16"/>
      <c r="L14" s="187">
        <f t="shared" ref="L14:L39" si="0">+((D14-C14)/C14)*100</f>
        <v>29.753337103263117</v>
      </c>
      <c r="M14" s="20">
        <f t="shared" ref="M14:M39" si="1">+D14/$D$13*100</f>
        <v>20.724273948589261</v>
      </c>
      <c r="N14" s="187">
        <f t="shared" ref="N14:N39" si="2">+((H14-G14)/G14)*100</f>
        <v>-9.7307896458672847</v>
      </c>
      <c r="O14" s="20">
        <f t="shared" ref="O14:O39" si="3">+H14/$H$13*100</f>
        <v>21.386458877306257</v>
      </c>
      <c r="P14" s="20" t="b">
        <f t="shared" ref="P14:P39" si="4">+L14=E14</f>
        <v>1</v>
      </c>
      <c r="Q14" s="20" t="b">
        <f t="shared" ref="Q14:Q39" si="5">+M14=F14</f>
        <v>1</v>
      </c>
      <c r="R14" s="20" t="b">
        <f t="shared" ref="R14:R39" si="6">+N14=I14</f>
        <v>0</v>
      </c>
      <c r="S14" s="20" t="b">
        <f t="shared" ref="S14:S39" si="7">+O14=J14</f>
        <v>1</v>
      </c>
    </row>
    <row r="15" spans="1:19" x14ac:dyDescent="0.25">
      <c r="A15" s="14"/>
      <c r="B15" s="115" t="s">
        <v>304</v>
      </c>
      <c r="C15" s="21">
        <v>129.53310587999945</v>
      </c>
      <c r="D15" s="24">
        <v>135.28250857999947</v>
      </c>
      <c r="E15" s="21">
        <v>4.4385585143973172</v>
      </c>
      <c r="F15" s="21">
        <v>12.682684040375197</v>
      </c>
      <c r="G15" s="21">
        <v>21.576761319999992</v>
      </c>
      <c r="H15" s="24">
        <v>22.048554390000035</v>
      </c>
      <c r="I15" s="21">
        <v>2.186579640025621</v>
      </c>
      <c r="J15" s="21">
        <v>9.8777786148067612</v>
      </c>
      <c r="K15" s="16"/>
      <c r="L15" s="187">
        <f t="shared" si="0"/>
        <v>4.4385585143973252</v>
      </c>
      <c r="M15" s="20">
        <f t="shared" si="1"/>
        <v>12.682684040375197</v>
      </c>
      <c r="N15" s="187">
        <f t="shared" si="2"/>
        <v>2.1865796400256201</v>
      </c>
      <c r="O15" s="20">
        <f t="shared" si="3"/>
        <v>9.8777786148067612</v>
      </c>
      <c r="P15" s="20" t="b">
        <f t="shared" si="4"/>
        <v>0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115" t="s">
        <v>284</v>
      </c>
      <c r="C16" s="21">
        <v>39.389291619999995</v>
      </c>
      <c r="D16" s="24">
        <v>85.559499040000006</v>
      </c>
      <c r="E16" s="21">
        <v>117.2151250279327</v>
      </c>
      <c r="F16" s="21">
        <v>8.0211706921106938</v>
      </c>
      <c r="G16" s="21">
        <v>23.060270339999999</v>
      </c>
      <c r="H16" s="24">
        <v>18.478818860000001</v>
      </c>
      <c r="I16" s="21">
        <v>-19.867293021509301</v>
      </c>
      <c r="J16" s="21">
        <v>8.2785328477127251</v>
      </c>
      <c r="K16" s="16"/>
      <c r="L16" s="187">
        <f t="shared" si="0"/>
        <v>117.2151250279327</v>
      </c>
      <c r="M16" s="20">
        <f t="shared" si="1"/>
        <v>8.0211706921106938</v>
      </c>
      <c r="N16" s="187">
        <f t="shared" si="2"/>
        <v>-19.867293021509301</v>
      </c>
      <c r="O16" s="20">
        <f t="shared" si="3"/>
        <v>8.2785328477127251</v>
      </c>
      <c r="P16" s="20" t="b">
        <f t="shared" si="4"/>
        <v>1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115" t="s">
        <v>348</v>
      </c>
      <c r="C17" s="21">
        <v>37.751079459999993</v>
      </c>
      <c r="D17" s="24">
        <v>48.302932419999998</v>
      </c>
      <c r="E17" s="21">
        <v>27.951129109249596</v>
      </c>
      <c r="F17" s="21">
        <v>4.5283816550769203</v>
      </c>
      <c r="G17" s="21">
        <v>7.9624376800000007</v>
      </c>
      <c r="H17" s="24">
        <v>18.418285099999999</v>
      </c>
      <c r="I17" s="21">
        <v>131.31465312768381</v>
      </c>
      <c r="J17" s="21">
        <v>8.2514136511692513</v>
      </c>
      <c r="K17" s="16"/>
      <c r="L17" s="187">
        <f t="shared" si="0"/>
        <v>27.951129109249599</v>
      </c>
      <c r="M17" s="20">
        <f t="shared" si="1"/>
        <v>4.5283816550769203</v>
      </c>
      <c r="N17" s="187">
        <f t="shared" si="2"/>
        <v>131.31465312768384</v>
      </c>
      <c r="O17" s="20">
        <f t="shared" si="3"/>
        <v>8.2514136511692513</v>
      </c>
      <c r="P17" s="20" t="b">
        <f t="shared" si="4"/>
        <v>1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115" t="s">
        <v>340</v>
      </c>
      <c r="C18" s="21">
        <v>8.0344314499999978</v>
      </c>
      <c r="D18" s="24">
        <v>35.47260773000005</v>
      </c>
      <c r="E18" s="21">
        <v>341.50737921847673</v>
      </c>
      <c r="F18" s="21">
        <v>3.3255435654618997</v>
      </c>
      <c r="G18" s="21">
        <v>2.5287449899999999</v>
      </c>
      <c r="H18" s="24">
        <v>5.9830850600000005</v>
      </c>
      <c r="I18" s="21">
        <v>136.60294271111937</v>
      </c>
      <c r="J18" s="21">
        <v>2.6804292295481305</v>
      </c>
      <c r="K18" s="16"/>
      <c r="L18" s="187">
        <f t="shared" si="0"/>
        <v>341.50737921847673</v>
      </c>
      <c r="M18" s="20">
        <f t="shared" si="1"/>
        <v>3.3255435654618997</v>
      </c>
      <c r="N18" s="187">
        <f t="shared" si="2"/>
        <v>136.60294271111934</v>
      </c>
      <c r="O18" s="20">
        <f t="shared" si="3"/>
        <v>2.6804292295481305</v>
      </c>
      <c r="P18" s="20" t="b">
        <f t="shared" si="4"/>
        <v>1</v>
      </c>
      <c r="Q18" s="20" t="b">
        <f t="shared" si="5"/>
        <v>1</v>
      </c>
      <c r="R18" s="20" t="b">
        <f t="shared" si="6"/>
        <v>1</v>
      </c>
      <c r="S18" s="20" t="b">
        <f t="shared" si="7"/>
        <v>1</v>
      </c>
    </row>
    <row r="19" spans="1:19" x14ac:dyDescent="0.25">
      <c r="A19" s="14"/>
      <c r="B19" s="115" t="s">
        <v>349</v>
      </c>
      <c r="C19" s="21">
        <v>4.0981868800000001</v>
      </c>
      <c r="D19" s="24">
        <v>33.074018279999997</v>
      </c>
      <c r="E19" s="21">
        <v>707.04026557227166</v>
      </c>
      <c r="F19" s="21">
        <v>3.1006767112304177</v>
      </c>
      <c r="G19" s="21">
        <v>1.51541616</v>
      </c>
      <c r="H19" s="24">
        <v>3.9598679600000004</v>
      </c>
      <c r="I19" s="21">
        <v>161.30564425286323</v>
      </c>
      <c r="J19" s="21">
        <v>1.7740255601739894</v>
      </c>
      <c r="K19" s="16"/>
      <c r="L19" s="187">
        <f t="shared" si="0"/>
        <v>707.04026557227178</v>
      </c>
      <c r="M19" s="20">
        <f t="shared" si="1"/>
        <v>3.1006767112304177</v>
      </c>
      <c r="N19" s="187">
        <f t="shared" si="2"/>
        <v>161.30564425286323</v>
      </c>
      <c r="O19" s="20">
        <f t="shared" si="3"/>
        <v>1.7740255601739894</v>
      </c>
      <c r="P19" s="20" t="b">
        <f t="shared" si="4"/>
        <v>1</v>
      </c>
      <c r="Q19" s="20" t="b">
        <f t="shared" si="5"/>
        <v>1</v>
      </c>
      <c r="R19" s="20" t="b">
        <f t="shared" si="6"/>
        <v>1</v>
      </c>
      <c r="S19" s="20" t="b">
        <f t="shared" si="7"/>
        <v>1</v>
      </c>
    </row>
    <row r="20" spans="1:19" x14ac:dyDescent="0.25">
      <c r="A20" s="14"/>
      <c r="B20" s="115" t="s">
        <v>284</v>
      </c>
      <c r="C20" s="21">
        <v>32.239577050000001</v>
      </c>
      <c r="D20" s="24">
        <v>30.992021139999991</v>
      </c>
      <c r="E20" s="21">
        <v>-3.8696410565969508</v>
      </c>
      <c r="F20" s="21">
        <v>2.9054902663843714</v>
      </c>
      <c r="G20" s="21">
        <v>5.3479262900000002</v>
      </c>
      <c r="H20" s="24">
        <v>3.7849183399999999</v>
      </c>
      <c r="I20" s="21">
        <v>-29.226430306689966</v>
      </c>
      <c r="J20" s="21">
        <v>1.6956479221421576</v>
      </c>
      <c r="K20" s="16"/>
      <c r="L20" s="187">
        <f t="shared" si="0"/>
        <v>-3.8696410565969557</v>
      </c>
      <c r="M20" s="20">
        <f t="shared" si="1"/>
        <v>2.9054902663843714</v>
      </c>
      <c r="N20" s="187">
        <f t="shared" si="2"/>
        <v>-29.226430306689966</v>
      </c>
      <c r="O20" s="20">
        <f t="shared" si="3"/>
        <v>1.6956479221421576</v>
      </c>
      <c r="P20" s="20" t="b">
        <f t="shared" si="4"/>
        <v>0</v>
      </c>
      <c r="Q20" s="20" t="b">
        <f t="shared" si="5"/>
        <v>1</v>
      </c>
      <c r="R20" s="20" t="b">
        <f t="shared" si="6"/>
        <v>1</v>
      </c>
      <c r="S20" s="20" t="b">
        <f t="shared" si="7"/>
        <v>1</v>
      </c>
    </row>
    <row r="21" spans="1:19" x14ac:dyDescent="0.25">
      <c r="A21" s="14"/>
      <c r="B21" s="115" t="s">
        <v>293</v>
      </c>
      <c r="C21" s="21">
        <v>17.364299830000007</v>
      </c>
      <c r="D21" s="24">
        <v>27.689482019999971</v>
      </c>
      <c r="E21" s="21">
        <v>59.462127992983184</v>
      </c>
      <c r="F21" s="21">
        <v>2.5958784722981445</v>
      </c>
      <c r="G21" s="21">
        <v>3.8297258900000029</v>
      </c>
      <c r="H21" s="24">
        <v>2.8260287399999995</v>
      </c>
      <c r="I21" s="21">
        <v>-26.208067596190354</v>
      </c>
      <c r="J21" s="21">
        <v>1.2660642398152819</v>
      </c>
      <c r="K21" s="16"/>
      <c r="L21" s="187">
        <f t="shared" si="0"/>
        <v>59.46212799298317</v>
      </c>
      <c r="M21" s="20">
        <f t="shared" si="1"/>
        <v>2.5958784722981445</v>
      </c>
      <c r="N21" s="187">
        <f t="shared" si="2"/>
        <v>-26.208067596190354</v>
      </c>
      <c r="O21" s="20">
        <f t="shared" si="3"/>
        <v>1.2660642398152819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115" t="s">
        <v>285</v>
      </c>
      <c r="C22" s="21">
        <v>27.799023750000003</v>
      </c>
      <c r="D22" s="24">
        <v>24.646409710000004</v>
      </c>
      <c r="E22" s="21">
        <v>-11.340736524965189</v>
      </c>
      <c r="F22" s="21">
        <v>2.3105915935667265</v>
      </c>
      <c r="G22" s="21">
        <v>5.0278976200000027</v>
      </c>
      <c r="H22" s="24">
        <v>4.3590672099999992</v>
      </c>
      <c r="I22" s="21">
        <v>-13.30238721129734</v>
      </c>
      <c r="J22" s="21">
        <v>1.9528672994077096</v>
      </c>
      <c r="K22" s="16"/>
      <c r="L22" s="187">
        <f t="shared" si="0"/>
        <v>-11.340736524965195</v>
      </c>
      <c r="M22" s="20">
        <f t="shared" si="1"/>
        <v>2.3105915935667265</v>
      </c>
      <c r="N22" s="187">
        <f t="shared" si="2"/>
        <v>-13.302387211297336</v>
      </c>
      <c r="O22" s="20">
        <f t="shared" si="3"/>
        <v>1.9528672994077096</v>
      </c>
      <c r="P22" s="20" t="b">
        <f t="shared" si="4"/>
        <v>1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115" t="s">
        <v>350</v>
      </c>
      <c r="C23" s="21">
        <v>11.990528039999997</v>
      </c>
      <c r="D23" s="24">
        <v>21.9869038</v>
      </c>
      <c r="E23" s="21">
        <v>83.368936936325326</v>
      </c>
      <c r="F23" s="21">
        <v>2.0612639198409366</v>
      </c>
      <c r="G23" s="21">
        <v>2.8722189399999998</v>
      </c>
      <c r="H23" s="24">
        <v>9.3223498899999999</v>
      </c>
      <c r="I23" s="21">
        <v>224.56961271900812</v>
      </c>
      <c r="J23" s="21">
        <v>4.1764238486742817</v>
      </c>
      <c r="K23" s="16"/>
      <c r="L23" s="187">
        <f t="shared" si="0"/>
        <v>83.368936936325326</v>
      </c>
      <c r="M23" s="20">
        <f t="shared" si="1"/>
        <v>2.0612639198409366</v>
      </c>
      <c r="N23" s="187">
        <f t="shared" si="2"/>
        <v>224.56961271900812</v>
      </c>
      <c r="O23" s="20">
        <f t="shared" si="3"/>
        <v>4.1764238486742817</v>
      </c>
      <c r="P23" s="20" t="b">
        <f t="shared" si="4"/>
        <v>1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115" t="s">
        <v>351</v>
      </c>
      <c r="C24" s="21">
        <v>20.604260880000005</v>
      </c>
      <c r="D24" s="24">
        <v>18.579161859999992</v>
      </c>
      <c r="E24" s="21">
        <v>-9.8285448422259165</v>
      </c>
      <c r="F24" s="21">
        <v>1.7417894011480965</v>
      </c>
      <c r="G24" s="21">
        <v>4.2434803600000004</v>
      </c>
      <c r="H24" s="24">
        <v>2.7305974699999997</v>
      </c>
      <c r="I24" s="21">
        <v>-35.651935714390824</v>
      </c>
      <c r="J24" s="21">
        <v>1.2233109172474597</v>
      </c>
      <c r="K24" s="16"/>
      <c r="L24" s="187">
        <f t="shared" si="0"/>
        <v>-9.8285448422259183</v>
      </c>
      <c r="M24" s="20">
        <f t="shared" si="1"/>
        <v>1.7417894011480965</v>
      </c>
      <c r="N24" s="187">
        <f t="shared" si="2"/>
        <v>-35.651935714390831</v>
      </c>
      <c r="O24" s="20">
        <f t="shared" si="3"/>
        <v>1.2233109172474597</v>
      </c>
      <c r="P24" s="20" t="b">
        <f t="shared" si="4"/>
        <v>1</v>
      </c>
      <c r="Q24" s="20" t="b">
        <f t="shared" si="5"/>
        <v>1</v>
      </c>
      <c r="R24" s="20" t="b">
        <f t="shared" si="6"/>
        <v>1</v>
      </c>
      <c r="S24" s="20" t="b">
        <f t="shared" si="7"/>
        <v>1</v>
      </c>
    </row>
    <row r="25" spans="1:19" x14ac:dyDescent="0.25">
      <c r="A25" s="14"/>
      <c r="B25" s="115" t="s">
        <v>352</v>
      </c>
      <c r="C25" s="21">
        <v>13.763942609999992</v>
      </c>
      <c r="D25" s="24">
        <v>16.564869299999998</v>
      </c>
      <c r="E25" s="21">
        <v>20.349741126972098</v>
      </c>
      <c r="F25" s="21">
        <v>1.5529502350836131</v>
      </c>
      <c r="G25" s="21">
        <v>2.68983207</v>
      </c>
      <c r="H25" s="24">
        <v>3.3247105399999981</v>
      </c>
      <c r="I25" s="21">
        <v>23.602903582006807</v>
      </c>
      <c r="J25" s="21">
        <v>1.4894742798797418</v>
      </c>
      <c r="K25" s="16"/>
      <c r="L25" s="187">
        <f t="shared" si="0"/>
        <v>20.349741126972106</v>
      </c>
      <c r="M25" s="20">
        <f t="shared" si="1"/>
        <v>1.5529502350836131</v>
      </c>
      <c r="N25" s="187">
        <f t="shared" si="2"/>
        <v>23.602903582006814</v>
      </c>
      <c r="O25" s="20">
        <f t="shared" si="3"/>
        <v>1.4894742798797418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115" t="s">
        <v>353</v>
      </c>
      <c r="C26" s="21">
        <v>18.849768139999998</v>
      </c>
      <c r="D26" s="24">
        <v>14.266226030000006</v>
      </c>
      <c r="E26" s="21">
        <v>-24.316172357969347</v>
      </c>
      <c r="F26" s="21">
        <v>1.3374532974458464</v>
      </c>
      <c r="G26" s="21">
        <v>3.5789778799999983</v>
      </c>
      <c r="H26" s="24">
        <v>2.7363473100000006</v>
      </c>
      <c r="I26" s="21">
        <v>-23.543888737306141</v>
      </c>
      <c r="J26" s="21">
        <v>1.2258868524124575</v>
      </c>
      <c r="K26" s="16"/>
      <c r="L26" s="187">
        <f t="shared" si="0"/>
        <v>-24.31617235796935</v>
      </c>
      <c r="M26" s="20">
        <f t="shared" si="1"/>
        <v>1.3374532974458464</v>
      </c>
      <c r="N26" s="187">
        <f t="shared" si="2"/>
        <v>-23.543888737306141</v>
      </c>
      <c r="O26" s="20">
        <f t="shared" si="3"/>
        <v>1.2258868524124575</v>
      </c>
      <c r="P26" s="20" t="b">
        <f t="shared" si="4"/>
        <v>0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115" t="s">
        <v>343</v>
      </c>
      <c r="C27" s="21">
        <v>6.4613792799999992</v>
      </c>
      <c r="D27" s="24">
        <v>13.18998824</v>
      </c>
      <c r="E27" s="21">
        <v>104.1357993149723</v>
      </c>
      <c r="F27" s="21">
        <v>1.2365564114688241</v>
      </c>
      <c r="G27" s="21">
        <v>0.21027301000000001</v>
      </c>
      <c r="H27" s="24">
        <v>1.8543360299999996</v>
      </c>
      <c r="I27" s="21">
        <v>781.87068326077576</v>
      </c>
      <c r="J27" s="21">
        <v>0.83074474896672068</v>
      </c>
      <c r="K27" s="16"/>
      <c r="L27" s="187">
        <f t="shared" si="0"/>
        <v>104.1357993149723</v>
      </c>
      <c r="M27" s="20">
        <f t="shared" si="1"/>
        <v>1.2365564114688241</v>
      </c>
      <c r="N27" s="187">
        <f t="shared" si="2"/>
        <v>781.87068326077576</v>
      </c>
      <c r="O27" s="20">
        <f t="shared" si="3"/>
        <v>0.83074474896672068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115" t="s">
        <v>354</v>
      </c>
      <c r="C28" s="21">
        <v>10.621176650000001</v>
      </c>
      <c r="D28" s="24">
        <v>13.039248189999999</v>
      </c>
      <c r="E28" s="21">
        <v>22.766512785567848</v>
      </c>
      <c r="F28" s="21">
        <v>1.222424588763527</v>
      </c>
      <c r="G28" s="21">
        <v>4.5010867800000005</v>
      </c>
      <c r="H28" s="24">
        <v>5.1789912200000003</v>
      </c>
      <c r="I28" s="21">
        <v>15.060905801953894</v>
      </c>
      <c r="J28" s="21">
        <v>2.3201942319805715</v>
      </c>
      <c r="K28" s="16"/>
      <c r="L28" s="187">
        <f t="shared" si="0"/>
        <v>22.766512785567858</v>
      </c>
      <c r="M28" s="20">
        <f t="shared" si="1"/>
        <v>1.222424588763527</v>
      </c>
      <c r="N28" s="187">
        <f t="shared" si="2"/>
        <v>15.060905801953894</v>
      </c>
      <c r="O28" s="20">
        <f t="shared" si="3"/>
        <v>2.3201942319805715</v>
      </c>
      <c r="P28" s="20" t="b">
        <f t="shared" si="4"/>
        <v>0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115" t="s">
        <v>355</v>
      </c>
      <c r="C29" s="21">
        <v>9.6685276399999953</v>
      </c>
      <c r="D29" s="24">
        <v>10.648140290000011</v>
      </c>
      <c r="E29" s="21">
        <v>10.131973413896311</v>
      </c>
      <c r="F29" s="21">
        <v>0.99825912701640274</v>
      </c>
      <c r="G29" s="21">
        <v>1.7609849300000009</v>
      </c>
      <c r="H29" s="24">
        <v>1.9760319700000002</v>
      </c>
      <c r="I29" s="21">
        <v>12.2117478881548</v>
      </c>
      <c r="J29" s="21">
        <v>0.88526467496177863</v>
      </c>
      <c r="K29" s="16"/>
      <c r="L29" s="187">
        <f t="shared" si="0"/>
        <v>10.131973413896311</v>
      </c>
      <c r="M29" s="20">
        <f t="shared" si="1"/>
        <v>0.99825912701640274</v>
      </c>
      <c r="N29" s="187">
        <f t="shared" si="2"/>
        <v>12.211747888154795</v>
      </c>
      <c r="O29" s="20">
        <f t="shared" si="3"/>
        <v>0.88526467496177863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115" t="s">
        <v>356</v>
      </c>
      <c r="C30" s="21">
        <v>0</v>
      </c>
      <c r="D30" s="24">
        <v>10.541175189999999</v>
      </c>
      <c r="E30" s="21" t="s">
        <v>120</v>
      </c>
      <c r="F30" s="21">
        <v>0.98823118932595788</v>
      </c>
      <c r="G30" s="21">
        <v>0</v>
      </c>
      <c r="H30" s="24">
        <v>2.5764523399999999</v>
      </c>
      <c r="I30" s="21" t="s">
        <v>120</v>
      </c>
      <c r="J30" s="21">
        <v>1.1542537155026968</v>
      </c>
      <c r="K30" s="16"/>
      <c r="L30" s="187" t="e">
        <f t="shared" si="0"/>
        <v>#DIV/0!</v>
      </c>
      <c r="M30" s="20">
        <f t="shared" si="1"/>
        <v>0.98823118932595788</v>
      </c>
      <c r="N30" s="187" t="e">
        <f t="shared" si="2"/>
        <v>#DIV/0!</v>
      </c>
      <c r="O30" s="20">
        <f t="shared" si="3"/>
        <v>1.1542537155026968</v>
      </c>
      <c r="P30" s="20" t="e">
        <f t="shared" si="4"/>
        <v>#DIV/0!</v>
      </c>
      <c r="Q30" s="20" t="b">
        <f t="shared" si="5"/>
        <v>1</v>
      </c>
      <c r="R30" s="20" t="e">
        <f t="shared" si="6"/>
        <v>#DIV/0!</v>
      </c>
      <c r="S30" s="20" t="b">
        <f t="shared" si="7"/>
        <v>1</v>
      </c>
    </row>
    <row r="31" spans="1:19" x14ac:dyDescent="0.25">
      <c r="A31" s="14"/>
      <c r="B31" s="115" t="s">
        <v>357</v>
      </c>
      <c r="C31" s="21">
        <v>8.8206663000000045</v>
      </c>
      <c r="D31" s="24">
        <v>8.0360546300000042</v>
      </c>
      <c r="E31" s="21">
        <v>-8.8951519456075605</v>
      </c>
      <c r="F31" s="21">
        <v>0.75337708380248214</v>
      </c>
      <c r="G31" s="21">
        <v>0.72851629000000029</v>
      </c>
      <c r="H31" s="24">
        <v>2.6952311399999989</v>
      </c>
      <c r="I31" s="21">
        <v>269.96168472773581</v>
      </c>
      <c r="J31" s="21">
        <v>1.2074667593049937</v>
      </c>
      <c r="K31" s="16"/>
      <c r="L31" s="187">
        <f t="shared" si="0"/>
        <v>-8.8951519456075552</v>
      </c>
      <c r="M31" s="20">
        <f t="shared" si="1"/>
        <v>0.75337708380248214</v>
      </c>
      <c r="N31" s="187">
        <f t="shared" si="2"/>
        <v>269.96168472773581</v>
      </c>
      <c r="O31" s="20">
        <f t="shared" si="3"/>
        <v>1.2074667593049937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115" t="s">
        <v>313</v>
      </c>
      <c r="C32" s="21">
        <v>7.7744616799999973</v>
      </c>
      <c r="D32" s="24">
        <v>7.8886504700000009</v>
      </c>
      <c r="E32" s="21">
        <v>1.4687678028403761</v>
      </c>
      <c r="F32" s="21">
        <v>0.73955799952366397</v>
      </c>
      <c r="G32" s="21">
        <v>1.0763027599999997</v>
      </c>
      <c r="H32" s="24">
        <v>1.2081696</v>
      </c>
      <c r="I32" s="21">
        <v>12.251835162069113</v>
      </c>
      <c r="J32" s="21">
        <v>0.54126141908660608</v>
      </c>
      <c r="K32" s="16"/>
      <c r="L32" s="187">
        <f t="shared" si="0"/>
        <v>1.4687678028403843</v>
      </c>
      <c r="M32" s="20">
        <f t="shared" si="1"/>
        <v>0.73955799952366397</v>
      </c>
      <c r="N32" s="187">
        <f t="shared" si="2"/>
        <v>12.25183516206911</v>
      </c>
      <c r="O32" s="20">
        <f t="shared" si="3"/>
        <v>0.54126141908660608</v>
      </c>
      <c r="P32" s="20" t="b">
        <f t="shared" si="4"/>
        <v>1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115" t="s">
        <v>358</v>
      </c>
      <c r="C33" s="21">
        <v>7.4563568499999997</v>
      </c>
      <c r="D33" s="24">
        <v>6.8830691299999982</v>
      </c>
      <c r="E33" s="21">
        <v>-7.68857676118333</v>
      </c>
      <c r="F33" s="21">
        <v>0.6452851290248488</v>
      </c>
      <c r="G33" s="21">
        <v>0.72608907</v>
      </c>
      <c r="H33" s="24">
        <v>1.3214648500000004</v>
      </c>
      <c r="I33" s="21">
        <v>81.997623239253585</v>
      </c>
      <c r="J33" s="21">
        <v>0.5920178259609159</v>
      </c>
      <c r="K33" s="16"/>
      <c r="L33" s="187">
        <f t="shared" si="0"/>
        <v>-7.6885767611833318</v>
      </c>
      <c r="M33" s="20">
        <f t="shared" si="1"/>
        <v>0.6452851290248488</v>
      </c>
      <c r="N33" s="187">
        <f t="shared" si="2"/>
        <v>81.997623239253599</v>
      </c>
      <c r="O33" s="20">
        <f t="shared" si="3"/>
        <v>0.5920178259609159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115" t="s">
        <v>359</v>
      </c>
      <c r="C34" s="21">
        <v>8.9845536500000023</v>
      </c>
      <c r="D34" s="24">
        <v>6.7241222599999988</v>
      </c>
      <c r="E34" s="21">
        <v>-25.159083890605991</v>
      </c>
      <c r="F34" s="21">
        <v>0.63038392004686417</v>
      </c>
      <c r="G34" s="21">
        <v>2.10814105</v>
      </c>
      <c r="H34" s="24">
        <v>1.0925705400000005</v>
      </c>
      <c r="I34" s="21">
        <v>-48.173745774743082</v>
      </c>
      <c r="J34" s="21">
        <v>0.48947290258968595</v>
      </c>
      <c r="K34" s="16"/>
      <c r="L34" s="187">
        <f t="shared" si="0"/>
        <v>-25.159083890605991</v>
      </c>
      <c r="M34" s="20">
        <f t="shared" si="1"/>
        <v>0.63038392004686417</v>
      </c>
      <c r="N34" s="187">
        <f t="shared" si="2"/>
        <v>-48.173745774743082</v>
      </c>
      <c r="O34" s="20">
        <f t="shared" si="3"/>
        <v>0.48947290258968595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115" t="s">
        <v>360</v>
      </c>
      <c r="C35" s="21">
        <v>5.6176315600000022</v>
      </c>
      <c r="D35" s="24">
        <v>6.6355052199999953</v>
      </c>
      <c r="E35" s="21">
        <v>18.11926697449686</v>
      </c>
      <c r="F35" s="21">
        <v>0.62207610604555352</v>
      </c>
      <c r="G35" s="21">
        <v>0.93327572999999997</v>
      </c>
      <c r="H35" s="24">
        <v>1.3624385999999999</v>
      </c>
      <c r="I35" s="21">
        <v>45.984574140806167</v>
      </c>
      <c r="J35" s="21">
        <v>0.61037411473883219</v>
      </c>
      <c r="K35" s="16"/>
      <c r="L35" s="187">
        <f t="shared" si="0"/>
        <v>18.11926697449686</v>
      </c>
      <c r="M35" s="20">
        <f t="shared" si="1"/>
        <v>0.62207610604555352</v>
      </c>
      <c r="N35" s="187">
        <f t="shared" si="2"/>
        <v>45.984574140806167</v>
      </c>
      <c r="O35" s="20">
        <f t="shared" si="3"/>
        <v>0.61037411473883219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115" t="s">
        <v>361</v>
      </c>
      <c r="C36" s="21">
        <v>6.5270600099999987</v>
      </c>
      <c r="D36" s="24">
        <v>5.7581088300000003</v>
      </c>
      <c r="E36" s="21">
        <v>-11.780973038732622</v>
      </c>
      <c r="F36" s="21">
        <v>0.5398205261532325</v>
      </c>
      <c r="G36" s="21">
        <v>0.56027895000000005</v>
      </c>
      <c r="H36" s="24">
        <v>1.2069488200000005</v>
      </c>
      <c r="I36" s="21">
        <v>115.4192692764917</v>
      </c>
      <c r="J36" s="21">
        <v>0.54071450819330757</v>
      </c>
      <c r="K36" s="16"/>
      <c r="L36" s="187">
        <f t="shared" si="0"/>
        <v>-11.780973038732618</v>
      </c>
      <c r="M36" s="20">
        <f t="shared" si="1"/>
        <v>0.5398205261532325</v>
      </c>
      <c r="N36" s="187">
        <f t="shared" si="2"/>
        <v>115.4192692764917</v>
      </c>
      <c r="O36" s="20">
        <f t="shared" si="3"/>
        <v>0.54071450819330757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115" t="s">
        <v>362</v>
      </c>
      <c r="C37" s="21">
        <v>2.8820752999999995</v>
      </c>
      <c r="D37" s="24">
        <v>5.717373730000002</v>
      </c>
      <c r="E37" s="21">
        <v>98.376972662719922</v>
      </c>
      <c r="F37" s="21">
        <v>0.53600162592676637</v>
      </c>
      <c r="G37" s="21">
        <v>0.50464562000000002</v>
      </c>
      <c r="H37" s="24">
        <v>0.81145406000000009</v>
      </c>
      <c r="I37" s="21">
        <v>60.796810244781298</v>
      </c>
      <c r="J37" s="21">
        <v>0.36353238488966128</v>
      </c>
      <c r="K37" s="16"/>
      <c r="L37" s="187">
        <f t="shared" si="0"/>
        <v>98.376972662719922</v>
      </c>
      <c r="M37" s="20">
        <f t="shared" si="1"/>
        <v>0.53600162592676637</v>
      </c>
      <c r="N37" s="187">
        <f t="shared" si="2"/>
        <v>60.796810244781284</v>
      </c>
      <c r="O37" s="20">
        <f t="shared" si="3"/>
        <v>0.36353238488966128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115" t="s">
        <v>363</v>
      </c>
      <c r="C38" s="21">
        <v>7.1845758700000024</v>
      </c>
      <c r="D38" s="24">
        <v>4.7383786299999988</v>
      </c>
      <c r="E38" s="21">
        <v>-34.047900450385292</v>
      </c>
      <c r="F38" s="21">
        <v>0.44422120537791793</v>
      </c>
      <c r="G38" s="21">
        <v>1.0715357699999997</v>
      </c>
      <c r="H38" s="24">
        <v>0.71217008000000004</v>
      </c>
      <c r="I38" s="21">
        <v>-33.537442245161799</v>
      </c>
      <c r="J38" s="21">
        <v>0.3190530436553129</v>
      </c>
      <c r="K38" s="16"/>
      <c r="L38" s="187">
        <f t="shared" si="0"/>
        <v>-34.047900450385285</v>
      </c>
      <c r="M38" s="20">
        <f t="shared" si="1"/>
        <v>0.44422120537791793</v>
      </c>
      <c r="N38" s="187">
        <f t="shared" si="2"/>
        <v>-33.537442245161799</v>
      </c>
      <c r="O38" s="20">
        <f t="shared" si="3"/>
        <v>0.3190530436553129</v>
      </c>
      <c r="P38" s="20" t="b">
        <f t="shared" si="4"/>
        <v>1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115" t="s">
        <v>2</v>
      </c>
      <c r="C39" s="21">
        <v>235.02775532001613</v>
      </c>
      <c r="D39" s="24">
        <v>253.39469948000612</v>
      </c>
      <c r="E39" s="21">
        <v>7.8147979309853843</v>
      </c>
      <c r="F39" s="21">
        <v>23.755657288911841</v>
      </c>
      <c r="G39" s="21">
        <v>40.228137439997852</v>
      </c>
      <c r="H39" s="24">
        <v>55.507297880000579</v>
      </c>
      <c r="I39" s="21">
        <v>37.981277315640853</v>
      </c>
      <c r="J39" s="21">
        <v>24.867335529872694</v>
      </c>
      <c r="K39" s="16"/>
      <c r="L39" s="187">
        <f t="shared" si="0"/>
        <v>7.814797930985379</v>
      </c>
      <c r="M39" s="20">
        <f t="shared" si="1"/>
        <v>23.755657288911841</v>
      </c>
      <c r="N39" s="187">
        <f t="shared" si="2"/>
        <v>37.981277315640853</v>
      </c>
      <c r="O39" s="20">
        <f t="shared" si="3"/>
        <v>24.867335529872694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9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9" x14ac:dyDescent="0.25">
      <c r="B42" s="20"/>
      <c r="C42" s="20"/>
      <c r="D42" s="75"/>
      <c r="E42" s="20"/>
    </row>
    <row r="43" spans="1:19" x14ac:dyDescent="0.25">
      <c r="B43" s="20"/>
      <c r="C43" s="20"/>
      <c r="D43" s="75"/>
      <c r="E43" s="20"/>
    </row>
    <row r="44" spans="1:19" x14ac:dyDescent="0.25">
      <c r="C44" s="20"/>
      <c r="D44" s="75"/>
    </row>
    <row r="45" spans="1:19" x14ac:dyDescent="0.25">
      <c r="C45" s="20"/>
      <c r="D45" s="75"/>
    </row>
    <row r="46" spans="1:19" x14ac:dyDescent="0.25">
      <c r="C46" s="20"/>
      <c r="D46" s="75"/>
    </row>
    <row r="47" spans="1:19" x14ac:dyDescent="0.25">
      <c r="C47" s="20"/>
      <c r="D47" s="75"/>
    </row>
    <row r="48" spans="1:19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ignoredErrors>
    <ignoredError sqref="R30 N30:P30 L30" evalError="1"/>
  </ignoredError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41.42578125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113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1" t="s">
        <v>50</v>
      </c>
      <c r="C13" s="159">
        <v>415.3891034699999</v>
      </c>
      <c r="D13" s="24">
        <v>590.18779337000092</v>
      </c>
      <c r="E13" s="24">
        <v>42.080711419678664</v>
      </c>
      <c r="F13" s="22">
        <v>100</v>
      </c>
      <c r="G13" s="24">
        <v>92.728428610000222</v>
      </c>
      <c r="H13" s="24">
        <v>223.22228135999973</v>
      </c>
      <c r="I13" s="24">
        <v>140.72691051288504</v>
      </c>
      <c r="J13" s="22">
        <v>100</v>
      </c>
      <c r="K13" s="16"/>
    </row>
    <row r="14" spans="1:14" x14ac:dyDescent="0.25">
      <c r="A14" s="14"/>
      <c r="B14" s="156" t="s">
        <v>328</v>
      </c>
      <c r="C14" s="137">
        <v>0</v>
      </c>
      <c r="D14" s="24">
        <v>102.12221938</v>
      </c>
      <c r="E14" s="21" t="s">
        <v>120</v>
      </c>
      <c r="F14" s="21">
        <v>17.303343194693536</v>
      </c>
      <c r="G14" s="21">
        <v>0</v>
      </c>
      <c r="H14" s="24">
        <v>102.12221938</v>
      </c>
      <c r="I14" s="21" t="s">
        <v>120</v>
      </c>
      <c r="J14" s="21">
        <v>45.749115526376741</v>
      </c>
      <c r="K14" s="16"/>
    </row>
    <row r="15" spans="1:14" x14ac:dyDescent="0.25">
      <c r="A15" s="14"/>
      <c r="B15" s="156" t="s">
        <v>285</v>
      </c>
      <c r="C15" s="137">
        <v>58.271623219999917</v>
      </c>
      <c r="D15" s="24">
        <v>63.676671060000025</v>
      </c>
      <c r="E15" s="21">
        <v>9.2756088492571784</v>
      </c>
      <c r="F15" s="21">
        <v>10.789221968892841</v>
      </c>
      <c r="G15" s="21">
        <v>12.698279070000002</v>
      </c>
      <c r="H15" s="24">
        <v>12.850496900000005</v>
      </c>
      <c r="I15" s="21">
        <v>1.1987280257497401</v>
      </c>
      <c r="J15" s="21">
        <v>5.7568163991996313</v>
      </c>
      <c r="K15" s="16"/>
    </row>
    <row r="16" spans="1:14" x14ac:dyDescent="0.25">
      <c r="A16" s="14"/>
      <c r="B16" s="156" t="s">
        <v>329</v>
      </c>
      <c r="C16" s="137">
        <v>19.906777709999997</v>
      </c>
      <c r="D16" s="24">
        <v>33.856568179999989</v>
      </c>
      <c r="E16" s="21">
        <v>70.075582664453222</v>
      </c>
      <c r="F16" s="21">
        <v>5.7365754697631655</v>
      </c>
      <c r="G16" s="21">
        <v>3.3348298699999996</v>
      </c>
      <c r="H16" s="24">
        <v>14.605562259999997</v>
      </c>
      <c r="I16" s="21">
        <v>337.97023624476532</v>
      </c>
      <c r="J16" s="21">
        <v>6.5430575169353311</v>
      </c>
      <c r="K16" s="16"/>
    </row>
    <row r="17" spans="1:11" x14ac:dyDescent="0.25">
      <c r="A17" s="14"/>
      <c r="B17" s="156" t="s">
        <v>304</v>
      </c>
      <c r="C17" s="137">
        <v>26.849166690000086</v>
      </c>
      <c r="D17" s="24">
        <v>26.262974670000009</v>
      </c>
      <c r="E17" s="21">
        <v>-2.1832782624810587</v>
      </c>
      <c r="F17" s="21">
        <v>4.449935251970758</v>
      </c>
      <c r="G17" s="21">
        <v>6.4924991400000005</v>
      </c>
      <c r="H17" s="24">
        <v>2.9776354699999992</v>
      </c>
      <c r="I17" s="21">
        <v>-54.137298969284132</v>
      </c>
      <c r="J17" s="21">
        <v>1.3339329084258593</v>
      </c>
      <c r="K17" s="16"/>
    </row>
    <row r="18" spans="1:11" x14ac:dyDescent="0.25">
      <c r="A18" s="14"/>
      <c r="B18" s="156" t="s">
        <v>330</v>
      </c>
      <c r="C18" s="137">
        <v>1.6475099999999999E-2</v>
      </c>
      <c r="D18" s="24">
        <v>19.234382979999999</v>
      </c>
      <c r="E18" s="21">
        <v>116648.20171046004</v>
      </c>
      <c r="F18" s="21">
        <v>3.2590275834358993</v>
      </c>
      <c r="G18" s="21">
        <v>0</v>
      </c>
      <c r="H18" s="24">
        <v>12.14261314</v>
      </c>
      <c r="I18" s="21" t="s">
        <v>120</v>
      </c>
      <c r="J18" s="21">
        <v>5.4396958341345458</v>
      </c>
      <c r="K18" s="16"/>
    </row>
    <row r="19" spans="1:11" x14ac:dyDescent="0.25">
      <c r="A19" s="14"/>
      <c r="B19" s="156" t="s">
        <v>331</v>
      </c>
      <c r="C19" s="137">
        <v>15.454701199999995</v>
      </c>
      <c r="D19" s="24">
        <v>17.517468920000006</v>
      </c>
      <c r="E19" s="21">
        <v>13.347186032946468</v>
      </c>
      <c r="F19" s="21">
        <v>2.9681177951808202</v>
      </c>
      <c r="G19" s="21">
        <v>4.4234498099999993</v>
      </c>
      <c r="H19" s="24">
        <v>3.6289292700000004</v>
      </c>
      <c r="I19" s="21">
        <v>-17.96155883138638</v>
      </c>
      <c r="J19" s="21">
        <v>1.625702079510368</v>
      </c>
      <c r="K19" s="16"/>
    </row>
    <row r="20" spans="1:11" x14ac:dyDescent="0.25">
      <c r="A20" s="14"/>
      <c r="B20" s="156" t="s">
        <v>332</v>
      </c>
      <c r="C20" s="137">
        <v>12.851328110000001</v>
      </c>
      <c r="D20" s="24">
        <v>14.038949180000001</v>
      </c>
      <c r="E20" s="21">
        <v>9.2412321888807547</v>
      </c>
      <c r="F20" s="21">
        <v>2.3787257780844504</v>
      </c>
      <c r="G20" s="21">
        <v>2.9710176200000005</v>
      </c>
      <c r="H20" s="24">
        <v>4.3345277800000002</v>
      </c>
      <c r="I20" s="21">
        <v>45.893708297832305</v>
      </c>
      <c r="J20" s="21">
        <v>1.9417988892468712</v>
      </c>
      <c r="K20" s="16"/>
    </row>
    <row r="21" spans="1:11" x14ac:dyDescent="0.25">
      <c r="A21" s="14"/>
      <c r="B21" s="156" t="s">
        <v>333</v>
      </c>
      <c r="C21" s="137">
        <v>10.663733670000033</v>
      </c>
      <c r="D21" s="24">
        <v>12.12360277000001</v>
      </c>
      <c r="E21" s="21">
        <v>13.690037140621625</v>
      </c>
      <c r="F21" s="21">
        <v>2.0541940897783824</v>
      </c>
      <c r="G21" s="21">
        <v>1.8336311100000011</v>
      </c>
      <c r="H21" s="24">
        <v>2.5800072199999993</v>
      </c>
      <c r="I21" s="21">
        <v>40.704812758112375</v>
      </c>
      <c r="J21" s="21">
        <v>1.1558018331687578</v>
      </c>
      <c r="K21" s="16"/>
    </row>
    <row r="22" spans="1:11" x14ac:dyDescent="0.25">
      <c r="A22" s="14"/>
      <c r="B22" s="156" t="s">
        <v>334</v>
      </c>
      <c r="C22" s="137">
        <v>5.2665251799999995</v>
      </c>
      <c r="D22" s="24">
        <v>8.757153129999999</v>
      </c>
      <c r="E22" s="21">
        <v>66.279526456189842</v>
      </c>
      <c r="F22" s="21">
        <v>1.4837909608391306</v>
      </c>
      <c r="G22" s="21">
        <v>1.2103428799999998</v>
      </c>
      <c r="H22" s="24">
        <v>2.3013230900000003</v>
      </c>
      <c r="I22" s="21">
        <v>90.138111111125866</v>
      </c>
      <c r="J22" s="21">
        <v>1.0309558149746541</v>
      </c>
      <c r="K22" s="16"/>
    </row>
    <row r="23" spans="1:11" x14ac:dyDescent="0.25">
      <c r="A23" s="14"/>
      <c r="B23" s="156" t="s">
        <v>335</v>
      </c>
      <c r="C23" s="137">
        <v>7.8282101600000003</v>
      </c>
      <c r="D23" s="24">
        <v>8.4821051300000008</v>
      </c>
      <c r="E23" s="21">
        <v>8.3530584467599525</v>
      </c>
      <c r="F23" s="21">
        <v>1.4371874893526295</v>
      </c>
      <c r="G23" s="21">
        <v>1.3556071199999999</v>
      </c>
      <c r="H23" s="24">
        <v>1.82119392</v>
      </c>
      <c r="I23" s="21">
        <v>34.345260741917613</v>
      </c>
      <c r="J23" s="21">
        <v>0.81586565145030743</v>
      </c>
      <c r="K23" s="16"/>
    </row>
    <row r="24" spans="1:11" x14ac:dyDescent="0.25">
      <c r="A24" s="14"/>
      <c r="B24" s="156" t="s">
        <v>336</v>
      </c>
      <c r="C24" s="137">
        <v>5.7349856099999998</v>
      </c>
      <c r="D24" s="24">
        <v>5.9441174600000011</v>
      </c>
      <c r="E24" s="21">
        <v>3.6465976415937629</v>
      </c>
      <c r="F24" s="21">
        <v>1.00715696372824</v>
      </c>
      <c r="G24" s="21">
        <v>1.3637257000000003</v>
      </c>
      <c r="H24" s="24">
        <v>1.37353057</v>
      </c>
      <c r="I24" s="21">
        <v>0.71897669743994364</v>
      </c>
      <c r="J24" s="21">
        <v>0.61531965430675395</v>
      </c>
      <c r="K24" s="16"/>
    </row>
    <row r="25" spans="1:11" x14ac:dyDescent="0.25">
      <c r="A25" s="14"/>
      <c r="B25" s="156" t="s">
        <v>337</v>
      </c>
      <c r="C25" s="137">
        <v>4.5082614100000029</v>
      </c>
      <c r="D25" s="24">
        <v>5.8631525200000052</v>
      </c>
      <c r="E25" s="21">
        <v>30.053517016441191</v>
      </c>
      <c r="F25" s="21">
        <v>0.99343845905743322</v>
      </c>
      <c r="G25" s="21">
        <v>0.84295728999999997</v>
      </c>
      <c r="H25" s="24">
        <v>1.3414422000000004</v>
      </c>
      <c r="I25" s="21">
        <v>59.135251087276373</v>
      </c>
      <c r="J25" s="21">
        <v>0.6009445794690188</v>
      </c>
      <c r="K25" s="16"/>
    </row>
    <row r="26" spans="1:11" x14ac:dyDescent="0.25">
      <c r="A26" s="14"/>
      <c r="B26" s="156" t="s">
        <v>338</v>
      </c>
      <c r="C26" s="137">
        <v>1.6734929499999995</v>
      </c>
      <c r="D26" s="24">
        <v>4.9801592100000001</v>
      </c>
      <c r="E26" s="21">
        <v>197.59068958133358</v>
      </c>
      <c r="F26" s="21">
        <v>0.84382619666920755</v>
      </c>
      <c r="G26" s="21">
        <v>0.39414685000000005</v>
      </c>
      <c r="H26" s="24">
        <v>0.20072516000000001</v>
      </c>
      <c r="I26" s="21">
        <v>-49.073509023350056</v>
      </c>
      <c r="J26" s="21">
        <v>8.9921650642160719E-2</v>
      </c>
      <c r="K26" s="16"/>
    </row>
    <row r="27" spans="1:11" x14ac:dyDescent="0.25">
      <c r="A27" s="14"/>
      <c r="B27" s="156" t="s">
        <v>339</v>
      </c>
      <c r="C27" s="137">
        <v>2.6242106600000001</v>
      </c>
      <c r="D27" s="24">
        <v>3.860098429999999</v>
      </c>
      <c r="E27" s="21">
        <v>47.095600549080864</v>
      </c>
      <c r="F27" s="21">
        <v>0.65404579243475203</v>
      </c>
      <c r="G27" s="21">
        <v>0.81762866999999995</v>
      </c>
      <c r="H27" s="24">
        <v>1.0712015699999999</v>
      </c>
      <c r="I27" s="21">
        <v>31.013210434511794</v>
      </c>
      <c r="J27" s="21">
        <v>0.47988111378201947</v>
      </c>
      <c r="K27" s="16"/>
    </row>
    <row r="28" spans="1:11" x14ac:dyDescent="0.25">
      <c r="A28" s="14"/>
      <c r="B28" s="156" t="s">
        <v>340</v>
      </c>
      <c r="C28" s="137">
        <v>1.4478021199999991</v>
      </c>
      <c r="D28" s="24">
        <v>3.7363038999999949</v>
      </c>
      <c r="E28" s="21">
        <v>158.06730411473615</v>
      </c>
      <c r="F28" s="21">
        <v>0.63307034506178428</v>
      </c>
      <c r="G28" s="21">
        <v>0.5145227899999999</v>
      </c>
      <c r="H28" s="24">
        <v>0.40324276999999992</v>
      </c>
      <c r="I28" s="21">
        <v>-21.627811666029405</v>
      </c>
      <c r="J28" s="21">
        <v>0.18064629012086555</v>
      </c>
      <c r="K28" s="16"/>
    </row>
    <row r="29" spans="1:11" x14ac:dyDescent="0.25">
      <c r="A29" s="14"/>
      <c r="B29" s="156" t="s">
        <v>341</v>
      </c>
      <c r="C29" s="137">
        <v>1.9276183899999997</v>
      </c>
      <c r="D29" s="24">
        <v>3.0593760700000003</v>
      </c>
      <c r="E29" s="21">
        <v>58.712745524284024</v>
      </c>
      <c r="F29" s="21">
        <v>0.51837332191010166</v>
      </c>
      <c r="G29" s="21">
        <v>0.32090586000000004</v>
      </c>
      <c r="H29" s="24">
        <v>0.73721941000000002</v>
      </c>
      <c r="I29" s="21">
        <v>129.73074097182268</v>
      </c>
      <c r="J29" s="21">
        <v>0.3302624655157323</v>
      </c>
      <c r="K29" s="16"/>
    </row>
    <row r="30" spans="1:11" x14ac:dyDescent="0.25">
      <c r="A30" s="14"/>
      <c r="B30" s="156" t="s">
        <v>342</v>
      </c>
      <c r="C30" s="137">
        <v>0.71388905000000002</v>
      </c>
      <c r="D30" s="24">
        <v>2.9742765900000001</v>
      </c>
      <c r="E30" s="21">
        <v>316.63008978776179</v>
      </c>
      <c r="F30" s="21">
        <v>0.50395427072741317</v>
      </c>
      <c r="G30" s="21">
        <v>0.33306000000000002</v>
      </c>
      <c r="H30" s="24">
        <v>1.3376818400000001</v>
      </c>
      <c r="I30" s="21">
        <v>301.63389179126881</v>
      </c>
      <c r="J30" s="21">
        <v>0.59925999853153811</v>
      </c>
      <c r="K30" s="16"/>
    </row>
    <row r="31" spans="1:11" x14ac:dyDescent="0.25">
      <c r="A31" s="14"/>
      <c r="B31" s="156" t="s">
        <v>343</v>
      </c>
      <c r="C31" s="137">
        <v>8.5314493899999988</v>
      </c>
      <c r="D31" s="24">
        <v>2.9402211500000015</v>
      </c>
      <c r="E31" s="21">
        <v>-65.536674771272345</v>
      </c>
      <c r="F31" s="21">
        <v>0.49818399889485959</v>
      </c>
      <c r="G31" s="21">
        <v>1.99465209</v>
      </c>
      <c r="H31" s="24">
        <v>0.30619163000000005</v>
      </c>
      <c r="I31" s="21">
        <v>-84.649371610464669</v>
      </c>
      <c r="J31" s="21">
        <v>0.13716893678108785</v>
      </c>
      <c r="K31" s="16"/>
    </row>
    <row r="32" spans="1:11" x14ac:dyDescent="0.25">
      <c r="A32" s="14"/>
      <c r="B32" s="156" t="s">
        <v>344</v>
      </c>
      <c r="C32" s="137">
        <v>0.14387340999999998</v>
      </c>
      <c r="D32" s="24">
        <v>2.7529677000000006</v>
      </c>
      <c r="E32" s="21">
        <v>1813.4652469834425</v>
      </c>
      <c r="F32" s="21">
        <v>0.46645622476880139</v>
      </c>
      <c r="G32" s="21">
        <v>6.5437659999999995E-2</v>
      </c>
      <c r="H32" s="24">
        <v>2.0847478700000002</v>
      </c>
      <c r="I32" s="21">
        <v>3085.8533297186978</v>
      </c>
      <c r="J32" s="21">
        <v>0.93393359179850044</v>
      </c>
      <c r="K32" s="16"/>
    </row>
    <row r="33" spans="1:11" x14ac:dyDescent="0.25">
      <c r="A33" s="14"/>
      <c r="B33" s="156" t="s">
        <v>345</v>
      </c>
      <c r="C33" s="137">
        <v>2.7207263299999997</v>
      </c>
      <c r="D33" s="24">
        <v>2.6983020399999988</v>
      </c>
      <c r="E33" s="21">
        <v>-0.82420233717519498</v>
      </c>
      <c r="F33" s="21">
        <v>0.45719380683774619</v>
      </c>
      <c r="G33" s="21">
        <v>1.2286638999999999</v>
      </c>
      <c r="H33" s="24">
        <v>9.3623490000000004E-2</v>
      </c>
      <c r="I33" s="21">
        <v>-92.380056905716842</v>
      </c>
      <c r="J33" s="21">
        <v>4.1941821143297767E-2</v>
      </c>
      <c r="K33" s="16"/>
    </row>
    <row r="34" spans="1:11" x14ac:dyDescent="0.25">
      <c r="A34" s="14"/>
      <c r="B34" s="156" t="s">
        <v>346</v>
      </c>
      <c r="C34" s="137">
        <v>1.7558170799999984</v>
      </c>
      <c r="D34" s="24">
        <v>2.6949544100000025</v>
      </c>
      <c r="E34" s="21">
        <v>53.487196399752811</v>
      </c>
      <c r="F34" s="21">
        <v>0.4566265924633382</v>
      </c>
      <c r="G34" s="21">
        <v>0.40252572999999997</v>
      </c>
      <c r="H34" s="24">
        <v>0.4718166800000001</v>
      </c>
      <c r="I34" s="21">
        <v>17.214042441460855</v>
      </c>
      <c r="J34" s="21">
        <v>0.21136630139492302</v>
      </c>
      <c r="K34" s="16"/>
    </row>
    <row r="35" spans="1:11" x14ac:dyDescent="0.25">
      <c r="A35" s="14"/>
      <c r="B35" s="156" t="s">
        <v>347</v>
      </c>
      <c r="C35" s="137">
        <v>2.3163805999999996</v>
      </c>
      <c r="D35" s="24">
        <v>2.5322637800000001</v>
      </c>
      <c r="E35" s="21">
        <v>9.3198492510255129</v>
      </c>
      <c r="F35" s="21">
        <v>0.42906068347172194</v>
      </c>
      <c r="G35" s="21">
        <v>0.29709045000000001</v>
      </c>
      <c r="H35" s="24">
        <v>0.31217787999999996</v>
      </c>
      <c r="I35" s="21">
        <v>5.0783961584762949</v>
      </c>
      <c r="J35" s="21">
        <v>0.13985068071969836</v>
      </c>
      <c r="K35" s="16"/>
    </row>
    <row r="36" spans="1:11" x14ac:dyDescent="0.25">
      <c r="A36" s="14"/>
      <c r="B36" s="155" t="s">
        <v>2</v>
      </c>
      <c r="C36" s="137">
        <v>224.18205542999993</v>
      </c>
      <c r="D36" s="24">
        <v>240.07950471000095</v>
      </c>
      <c r="E36" s="21">
        <v>7.0913121255438361</v>
      </c>
      <c r="F36" s="21">
        <v>40.678493761983006</v>
      </c>
      <c r="G36" s="21">
        <v>49.833455000000207</v>
      </c>
      <c r="H36" s="24">
        <v>54.124171859999706</v>
      </c>
      <c r="I36" s="21">
        <v>8.6101131458765643</v>
      </c>
      <c r="J36" s="21">
        <v>24.246760462371334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43" style="7" bestFit="1" customWidth="1"/>
    <col min="3" max="3" width="12.28515625" style="7" customWidth="1"/>
    <col min="4" max="4" width="13" style="7" customWidth="1"/>
    <col min="5" max="5" width="13.140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164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364.68931272000503</v>
      </c>
      <c r="D13" s="24">
        <v>454.89620160000004</v>
      </c>
      <c r="E13" s="24">
        <v>24.735270745170567</v>
      </c>
      <c r="F13" s="22">
        <v>100</v>
      </c>
      <c r="G13" s="24">
        <v>78.310172340000037</v>
      </c>
      <c r="H13" s="24">
        <v>99.11501027000034</v>
      </c>
      <c r="I13" s="24">
        <v>26.567222760884412</v>
      </c>
      <c r="J13" s="22">
        <v>100</v>
      </c>
      <c r="K13" s="16"/>
    </row>
    <row r="14" spans="1:14" x14ac:dyDescent="0.25">
      <c r="A14" s="14"/>
      <c r="B14" s="156" t="s">
        <v>304</v>
      </c>
      <c r="C14" s="21">
        <v>27.172531189999969</v>
      </c>
      <c r="D14" s="24">
        <v>37.544128880000002</v>
      </c>
      <c r="E14" s="21">
        <v>38.169420498510597</v>
      </c>
      <c r="F14" s="21">
        <v>8.2533397174886414</v>
      </c>
      <c r="G14" s="21">
        <v>6.3970073399999956</v>
      </c>
      <c r="H14" s="24">
        <v>9.6816163499999988</v>
      </c>
      <c r="I14" s="21">
        <v>51.346025343156867</v>
      </c>
      <c r="J14" s="21">
        <v>9.7680627017302388</v>
      </c>
      <c r="K14" s="16"/>
    </row>
    <row r="15" spans="1:14" x14ac:dyDescent="0.25">
      <c r="A15" s="14"/>
      <c r="B15" s="156" t="s">
        <v>305</v>
      </c>
      <c r="C15" s="21">
        <v>41.769735560000015</v>
      </c>
      <c r="D15" s="24">
        <v>37.423462709999988</v>
      </c>
      <c r="E15" s="21">
        <v>-10.405315695036743</v>
      </c>
      <c r="F15" s="21">
        <v>8.2268136287731064</v>
      </c>
      <c r="G15" s="21">
        <v>6.087938900000001</v>
      </c>
      <c r="H15" s="24">
        <v>3.2834842399999999</v>
      </c>
      <c r="I15" s="21">
        <v>-46.065749115846103</v>
      </c>
      <c r="J15" s="21">
        <v>3.3128021992384635</v>
      </c>
      <c r="K15" s="16"/>
    </row>
    <row r="16" spans="1:14" x14ac:dyDescent="0.25">
      <c r="A16" s="14"/>
      <c r="B16" s="156" t="s">
        <v>306</v>
      </c>
      <c r="C16" s="21">
        <v>13.713768539999993</v>
      </c>
      <c r="D16" s="24">
        <v>23.288068549999991</v>
      </c>
      <c r="E16" s="21">
        <v>69.815237015805735</v>
      </c>
      <c r="F16" s="21">
        <v>5.1194247100963235</v>
      </c>
      <c r="G16" s="21">
        <v>4.0416104700000002</v>
      </c>
      <c r="H16" s="24">
        <v>7.3324815900000004</v>
      </c>
      <c r="I16" s="21">
        <v>81.424747496757163</v>
      </c>
      <c r="J16" s="21">
        <v>7.3979527117290331</v>
      </c>
      <c r="K16" s="16"/>
    </row>
    <row r="17" spans="1:11" x14ac:dyDescent="0.25">
      <c r="A17" s="14"/>
      <c r="B17" s="156" t="s">
        <v>307</v>
      </c>
      <c r="C17" s="21">
        <v>18.527199109999994</v>
      </c>
      <c r="D17" s="24">
        <v>16.961764879999997</v>
      </c>
      <c r="E17" s="21">
        <v>-8.4493841767753217</v>
      </c>
      <c r="F17" s="21">
        <v>3.7287110378896591</v>
      </c>
      <c r="G17" s="21">
        <v>3.1002611800000004</v>
      </c>
      <c r="H17" s="24">
        <v>3.0961115599999998</v>
      </c>
      <c r="I17" s="21">
        <v>-0.13384743281533718</v>
      </c>
      <c r="J17" s="21">
        <v>3.1237564840742555</v>
      </c>
      <c r="K17" s="16"/>
    </row>
    <row r="18" spans="1:11" x14ac:dyDescent="0.25">
      <c r="A18" s="14"/>
      <c r="B18" s="156" t="s">
        <v>308</v>
      </c>
      <c r="C18" s="21">
        <v>9.7499999999999996E-4</v>
      </c>
      <c r="D18" s="24">
        <v>15.189690519999999</v>
      </c>
      <c r="E18" s="21">
        <v>1557816.9764102565</v>
      </c>
      <c r="F18" s="21">
        <v>3.3391552768683304</v>
      </c>
      <c r="G18" s="21">
        <v>0</v>
      </c>
      <c r="H18" s="24">
        <v>1.7535000000000002E-2</v>
      </c>
      <c r="I18" s="21" t="s">
        <v>120</v>
      </c>
      <c r="J18" s="21">
        <v>1.7691568564874995E-2</v>
      </c>
      <c r="K18" s="16"/>
    </row>
    <row r="19" spans="1:11" x14ac:dyDescent="0.25">
      <c r="A19" s="14"/>
      <c r="B19" s="156" t="s">
        <v>309</v>
      </c>
      <c r="C19" s="21">
        <v>0</v>
      </c>
      <c r="D19" s="24">
        <v>11.131100719999999</v>
      </c>
      <c r="E19" s="21" t="s">
        <v>120</v>
      </c>
      <c r="F19" s="21">
        <v>2.4469539822158848</v>
      </c>
      <c r="G19" s="21">
        <v>0</v>
      </c>
      <c r="H19" s="24">
        <v>0</v>
      </c>
      <c r="I19" s="21" t="s">
        <v>120</v>
      </c>
      <c r="J19" s="21">
        <v>0</v>
      </c>
      <c r="K19" s="16"/>
    </row>
    <row r="20" spans="1:11" x14ac:dyDescent="0.25">
      <c r="A20" s="14"/>
      <c r="B20" s="156" t="s">
        <v>310</v>
      </c>
      <c r="C20" s="21">
        <v>7.9592433900000019</v>
      </c>
      <c r="D20" s="24">
        <v>10.3379358</v>
      </c>
      <c r="E20" s="21">
        <v>29.885911178298553</v>
      </c>
      <c r="F20" s="21">
        <v>2.2725922449206046</v>
      </c>
      <c r="G20" s="21">
        <v>1.88700505</v>
      </c>
      <c r="H20" s="24">
        <v>2.5362437699999996</v>
      </c>
      <c r="I20" s="21">
        <v>34.405775437643868</v>
      </c>
      <c r="J20" s="21">
        <v>2.558889680877789</v>
      </c>
      <c r="K20" s="16"/>
    </row>
    <row r="21" spans="1:11" x14ac:dyDescent="0.25">
      <c r="A21" s="14"/>
      <c r="B21" s="156" t="s">
        <v>285</v>
      </c>
      <c r="C21" s="21">
        <v>14.156476580000009</v>
      </c>
      <c r="D21" s="24">
        <v>9.9118056700000015</v>
      </c>
      <c r="E21" s="21">
        <v>-29.98395035666428</v>
      </c>
      <c r="F21" s="21">
        <v>2.1789159010643191</v>
      </c>
      <c r="G21" s="21">
        <v>3.1365437999999997</v>
      </c>
      <c r="H21" s="24">
        <v>3.1986145000000001</v>
      </c>
      <c r="I21" s="21">
        <v>1.9789521192084214</v>
      </c>
      <c r="J21" s="21">
        <v>3.2271746643486363</v>
      </c>
      <c r="K21" s="16"/>
    </row>
    <row r="22" spans="1:11" x14ac:dyDescent="0.25">
      <c r="A22" s="14"/>
      <c r="B22" s="156" t="s">
        <v>311</v>
      </c>
      <c r="C22" s="21">
        <v>1.09895422</v>
      </c>
      <c r="D22" s="24">
        <v>7.9682692700000004</v>
      </c>
      <c r="E22" s="21">
        <v>625.07745318089781</v>
      </c>
      <c r="F22" s="21">
        <v>1.7516675764654261</v>
      </c>
      <c r="G22" s="21">
        <v>0</v>
      </c>
      <c r="H22" s="24">
        <v>2.1800012099999999</v>
      </c>
      <c r="I22" s="21" t="s">
        <v>120</v>
      </c>
      <c r="J22" s="21">
        <v>2.1994662605204129</v>
      </c>
      <c r="K22" s="16"/>
    </row>
    <row r="23" spans="1:11" x14ac:dyDescent="0.25">
      <c r="A23" s="14"/>
      <c r="B23" s="156" t="s">
        <v>312</v>
      </c>
      <c r="C23" s="21">
        <v>7.2451528499999984</v>
      </c>
      <c r="D23" s="24">
        <v>7.0142312200000028</v>
      </c>
      <c r="E23" s="21">
        <v>-3.1872568430353465</v>
      </c>
      <c r="F23" s="21">
        <v>1.54194103958858</v>
      </c>
      <c r="G23" s="21">
        <v>2.6757641799999998</v>
      </c>
      <c r="H23" s="24">
        <v>3.4067755699999998</v>
      </c>
      <c r="I23" s="21">
        <v>27.319724042348149</v>
      </c>
      <c r="J23" s="21">
        <v>3.4371943873279771</v>
      </c>
      <c r="K23" s="16"/>
    </row>
    <row r="24" spans="1:11" x14ac:dyDescent="0.25">
      <c r="A24" s="14"/>
      <c r="B24" s="156" t="s">
        <v>313</v>
      </c>
      <c r="C24" s="21">
        <v>6.1827704300000015</v>
      </c>
      <c r="D24" s="24">
        <v>6.7918233199999989</v>
      </c>
      <c r="E24" s="21">
        <v>9.8508087417374277</v>
      </c>
      <c r="F24" s="21">
        <v>1.4930490287918901</v>
      </c>
      <c r="G24" s="21">
        <v>1.1015610699999998</v>
      </c>
      <c r="H24" s="24">
        <v>1.0595696600000002</v>
      </c>
      <c r="I24" s="21">
        <v>-3.8119911045875643</v>
      </c>
      <c r="J24" s="21">
        <v>1.069030469868907</v>
      </c>
      <c r="K24" s="16"/>
    </row>
    <row r="25" spans="1:11" x14ac:dyDescent="0.25">
      <c r="A25" s="14"/>
      <c r="B25" s="156" t="s">
        <v>314</v>
      </c>
      <c r="C25" s="21">
        <v>1.1589703199999999</v>
      </c>
      <c r="D25" s="24">
        <v>6.3077424399999993</v>
      </c>
      <c r="E25" s="21">
        <v>444.25400988698317</v>
      </c>
      <c r="F25" s="21">
        <v>1.3866333501607324</v>
      </c>
      <c r="G25" s="21">
        <v>1.1589703199999999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/>
      <c r="B26" s="156" t="s">
        <v>315</v>
      </c>
      <c r="C26" s="21">
        <v>1.11183923</v>
      </c>
      <c r="D26" s="24">
        <v>6.0921350500000004</v>
      </c>
      <c r="E26" s="21">
        <v>447.93309011051906</v>
      </c>
      <c r="F26" s="21">
        <v>1.3392362979889081</v>
      </c>
      <c r="G26" s="21">
        <v>0</v>
      </c>
      <c r="H26" s="24">
        <v>1.3168104199999999</v>
      </c>
      <c r="I26" s="21" t="s">
        <v>120</v>
      </c>
      <c r="J26" s="21">
        <v>1.3285681113414221</v>
      </c>
      <c r="K26" s="16"/>
    </row>
    <row r="27" spans="1:11" x14ac:dyDescent="0.25">
      <c r="A27" s="14"/>
      <c r="B27" s="156" t="s">
        <v>316</v>
      </c>
      <c r="C27" s="21">
        <v>0</v>
      </c>
      <c r="D27" s="24">
        <v>5.1188975999999995</v>
      </c>
      <c r="E27" s="21" t="s">
        <v>120</v>
      </c>
      <c r="F27" s="21">
        <v>1.1252891499193383</v>
      </c>
      <c r="G27" s="21">
        <v>0</v>
      </c>
      <c r="H27" s="24">
        <v>1.3070449900000001</v>
      </c>
      <c r="I27" s="21" t="s">
        <v>120</v>
      </c>
      <c r="J27" s="21">
        <v>1.3187154866245423</v>
      </c>
      <c r="K27" s="16"/>
    </row>
    <row r="28" spans="1:11" x14ac:dyDescent="0.25">
      <c r="A28" s="14"/>
      <c r="B28" s="156" t="s">
        <v>317</v>
      </c>
      <c r="C28" s="21">
        <v>3.9236260000000009E-2</v>
      </c>
      <c r="D28" s="24">
        <v>4.5877484300000004</v>
      </c>
      <c r="E28" s="21">
        <v>11592.62419506854</v>
      </c>
      <c r="F28" s="21">
        <v>1.0085264317142189</v>
      </c>
      <c r="G28" s="21">
        <v>1.87714E-3</v>
      </c>
      <c r="H28" s="24">
        <v>1.67436E-3</v>
      </c>
      <c r="I28" s="21">
        <v>-10.802603961345458</v>
      </c>
      <c r="J28" s="21">
        <v>1.6893102219722891E-3</v>
      </c>
      <c r="K28" s="16"/>
    </row>
    <row r="29" spans="1:11" x14ac:dyDescent="0.25">
      <c r="A29" s="14"/>
      <c r="B29" s="156" t="s">
        <v>318</v>
      </c>
      <c r="C29" s="21">
        <v>0</v>
      </c>
      <c r="D29" s="24">
        <v>4.3387959299999999</v>
      </c>
      <c r="E29" s="21" t="s">
        <v>120</v>
      </c>
      <c r="F29" s="21">
        <v>0.95379911169607789</v>
      </c>
      <c r="G29" s="21">
        <v>0</v>
      </c>
      <c r="H29" s="24">
        <v>4.3387959299999999</v>
      </c>
      <c r="I29" s="21" t="s">
        <v>120</v>
      </c>
      <c r="J29" s="21">
        <v>4.3775366800453694</v>
      </c>
      <c r="K29" s="16"/>
    </row>
    <row r="30" spans="1:11" x14ac:dyDescent="0.25">
      <c r="A30" s="14"/>
      <c r="B30" s="156" t="s">
        <v>319</v>
      </c>
      <c r="C30" s="21">
        <v>1.5748211000000001</v>
      </c>
      <c r="D30" s="24">
        <v>4.0961606900000005</v>
      </c>
      <c r="E30" s="21">
        <v>160.10323902822995</v>
      </c>
      <c r="F30" s="21">
        <v>0.90046051727682763</v>
      </c>
      <c r="G30" s="21">
        <v>0.32823666000000001</v>
      </c>
      <c r="H30" s="24">
        <v>0.95346028000000005</v>
      </c>
      <c r="I30" s="21">
        <v>190.47952169632728</v>
      </c>
      <c r="J30" s="21">
        <v>0.96197364799001472</v>
      </c>
      <c r="K30" s="16"/>
    </row>
    <row r="31" spans="1:11" x14ac:dyDescent="0.25">
      <c r="A31" s="14"/>
      <c r="B31" s="156" t="s">
        <v>320</v>
      </c>
      <c r="C31" s="21">
        <v>0.35970000000000002</v>
      </c>
      <c r="D31" s="24">
        <v>4.0493129999999997</v>
      </c>
      <c r="E31" s="21">
        <v>1025.7472894078396</v>
      </c>
      <c r="F31" s="21">
        <v>0.89016197228233773</v>
      </c>
      <c r="G31" s="21">
        <v>0</v>
      </c>
      <c r="H31" s="24">
        <v>0</v>
      </c>
      <c r="I31" s="21" t="s">
        <v>120</v>
      </c>
      <c r="J31" s="21">
        <v>0</v>
      </c>
      <c r="K31" s="16"/>
    </row>
    <row r="32" spans="1:11" x14ac:dyDescent="0.25">
      <c r="A32" s="14"/>
      <c r="B32" s="156" t="s">
        <v>321</v>
      </c>
      <c r="C32" s="21">
        <v>4.2403057999999998</v>
      </c>
      <c r="D32" s="24">
        <v>3.9978964600000015</v>
      </c>
      <c r="E32" s="21">
        <v>-5.7167891051630786</v>
      </c>
      <c r="F32" s="21">
        <v>0.87885905530498076</v>
      </c>
      <c r="G32" s="21">
        <v>0.45768821000000004</v>
      </c>
      <c r="H32" s="24">
        <v>0.67874166000000002</v>
      </c>
      <c r="I32" s="21">
        <v>48.297824844559578</v>
      </c>
      <c r="J32" s="21">
        <v>0.68480208815095922</v>
      </c>
      <c r="K32" s="16"/>
    </row>
    <row r="33" spans="1:11" x14ac:dyDescent="0.25">
      <c r="A33" s="14"/>
      <c r="B33" s="156" t="s">
        <v>322</v>
      </c>
      <c r="C33" s="21">
        <v>1.7866972600000002</v>
      </c>
      <c r="D33" s="24">
        <v>3.9570971299999989</v>
      </c>
      <c r="E33" s="21">
        <v>121.47552462245331</v>
      </c>
      <c r="F33" s="21">
        <v>0.86989012352307105</v>
      </c>
      <c r="G33" s="21">
        <v>0.26187820000000001</v>
      </c>
      <c r="H33" s="24">
        <v>1.0120142299999999</v>
      </c>
      <c r="I33" s="21">
        <v>286.44462578404767</v>
      </c>
      <c r="J33" s="21">
        <v>1.021050421367218</v>
      </c>
      <c r="K33" s="16"/>
    </row>
    <row r="34" spans="1:11" x14ac:dyDescent="0.25">
      <c r="A34" s="14"/>
      <c r="B34" s="156" t="s">
        <v>323</v>
      </c>
      <c r="C34" s="21">
        <v>0.75104934999999995</v>
      </c>
      <c r="D34" s="24">
        <v>3.9460493200000002</v>
      </c>
      <c r="E34" s="21">
        <v>425.40479796700447</v>
      </c>
      <c r="F34" s="21">
        <v>0.86746147937059404</v>
      </c>
      <c r="G34" s="21">
        <v>0</v>
      </c>
      <c r="H34" s="24">
        <v>0.46704114999999996</v>
      </c>
      <c r="I34" s="21" t="s">
        <v>120</v>
      </c>
      <c r="J34" s="21">
        <v>0.47121132180456599</v>
      </c>
      <c r="K34" s="16"/>
    </row>
    <row r="35" spans="1:11" x14ac:dyDescent="0.25">
      <c r="A35" s="14"/>
      <c r="B35" s="156" t="s">
        <v>324</v>
      </c>
      <c r="C35" s="21">
        <v>6.3426893999999994</v>
      </c>
      <c r="D35" s="24">
        <v>3.8381256599999993</v>
      </c>
      <c r="E35" s="21">
        <v>-39.487409552168842</v>
      </c>
      <c r="F35" s="21">
        <v>0.84373658133442608</v>
      </c>
      <c r="G35" s="21">
        <v>0.99901844000000017</v>
      </c>
      <c r="H35" s="24">
        <v>0.88732376999999996</v>
      </c>
      <c r="I35" s="21">
        <v>-11.18044127393687</v>
      </c>
      <c r="J35" s="21">
        <v>0.89524661056164057</v>
      </c>
      <c r="K35" s="16"/>
    </row>
    <row r="36" spans="1:11" x14ac:dyDescent="0.25">
      <c r="A36" s="14"/>
      <c r="B36" s="156" t="s">
        <v>325</v>
      </c>
      <c r="C36" s="21">
        <v>0.2431238</v>
      </c>
      <c r="D36" s="24">
        <v>3.7285766199999997</v>
      </c>
      <c r="E36" s="21">
        <v>1433.612348934987</v>
      </c>
      <c r="F36" s="21">
        <v>0.81965437541257313</v>
      </c>
      <c r="G36" s="21">
        <v>0</v>
      </c>
      <c r="H36" s="24">
        <v>1.9730478499999999</v>
      </c>
      <c r="I36" s="21" t="s">
        <v>120</v>
      </c>
      <c r="J36" s="21">
        <v>1.9906650310837861</v>
      </c>
      <c r="K36" s="16"/>
    </row>
    <row r="37" spans="1:11" x14ac:dyDescent="0.25">
      <c r="A37" s="14"/>
      <c r="B37" s="156" t="s">
        <v>326</v>
      </c>
      <c r="C37" s="21">
        <v>2.7251892800000004</v>
      </c>
      <c r="D37" s="24">
        <v>3.60288684</v>
      </c>
      <c r="E37" s="21">
        <v>32.206847665274822</v>
      </c>
      <c r="F37" s="21">
        <v>0.79202394465542181</v>
      </c>
      <c r="G37" s="21">
        <v>0.51146658</v>
      </c>
      <c r="H37" s="24">
        <v>0.60839268000000002</v>
      </c>
      <c r="I37" s="21">
        <v>18.950622345647684</v>
      </c>
      <c r="J37" s="21">
        <v>0.61382496792632169</v>
      </c>
      <c r="K37" s="16"/>
    </row>
    <row r="38" spans="1:11" x14ac:dyDescent="0.25">
      <c r="A38" s="14"/>
      <c r="B38" s="156" t="s">
        <v>293</v>
      </c>
      <c r="C38" s="21">
        <v>0</v>
      </c>
      <c r="D38" s="24">
        <v>3.3289371299999999</v>
      </c>
      <c r="E38" s="21" t="s">
        <v>120</v>
      </c>
      <c r="F38" s="21">
        <v>0.73180147873101076</v>
      </c>
      <c r="G38" s="21">
        <v>0</v>
      </c>
      <c r="H38" s="24">
        <v>1.30592749</v>
      </c>
      <c r="I38" s="21" t="s">
        <v>120</v>
      </c>
      <c r="J38" s="21">
        <v>1.3175880085594582</v>
      </c>
      <c r="K38" s="16"/>
    </row>
    <row r="39" spans="1:11" x14ac:dyDescent="0.25">
      <c r="A39" s="14"/>
      <c r="B39" s="156" t="s">
        <v>327</v>
      </c>
      <c r="C39" s="21">
        <v>1.9616761300000012</v>
      </c>
      <c r="D39" s="24">
        <v>3.0396436100000002</v>
      </c>
      <c r="E39" s="21">
        <v>54.951348161635536</v>
      </c>
      <c r="F39" s="21">
        <v>0.66820597738752363</v>
      </c>
      <c r="G39" s="21">
        <v>0.37767862000000002</v>
      </c>
      <c r="H39" s="24">
        <v>0.97380531999999997</v>
      </c>
      <c r="I39" s="21">
        <v>157.83967331801833</v>
      </c>
      <c r="J39" s="21">
        <v>0.9825003471696625</v>
      </c>
      <c r="K39" s="16"/>
    </row>
    <row r="40" spans="1:11" x14ac:dyDescent="0.25">
      <c r="A40" s="14"/>
      <c r="B40" s="115" t="s">
        <v>2</v>
      </c>
      <c r="C40" s="21">
        <v>204.56720792000505</v>
      </c>
      <c r="D40" s="24">
        <v>207.30391415000005</v>
      </c>
      <c r="E40" s="21">
        <v>1.3378029928751811</v>
      </c>
      <c r="F40" s="21">
        <v>45.57169600907919</v>
      </c>
      <c r="G40" s="21">
        <v>45.78566618000005</v>
      </c>
      <c r="H40" s="24">
        <v>47.49849669000033</v>
      </c>
      <c r="I40" s="21">
        <v>3.7409754032332376</v>
      </c>
      <c r="J40" s="21">
        <v>47.922606838872468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61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3" width="7.42578125" style="7" customWidth="1"/>
    <col min="14" max="14" width="11" style="7" customWidth="1"/>
    <col min="15" max="15" width="7.42578125" style="7" customWidth="1"/>
    <col min="16" max="16" width="12.28515625" style="7" customWidth="1"/>
    <col min="17" max="19" width="13.285156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191" t="s">
        <v>57</v>
      </c>
      <c r="D7" s="191"/>
      <c r="E7" s="191"/>
      <c r="F7" s="191"/>
      <c r="G7" s="191"/>
      <c r="H7" s="191"/>
      <c r="I7" s="191"/>
      <c r="J7" s="191"/>
      <c r="K7" s="16"/>
    </row>
    <row r="8" spans="1:19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9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9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9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9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9" x14ac:dyDescent="0.25">
      <c r="A13" s="14"/>
      <c r="B13" s="10" t="s">
        <v>50</v>
      </c>
      <c r="C13" s="117">
        <v>9051.6191151399871</v>
      </c>
      <c r="D13" s="117">
        <v>9688.0142206499622</v>
      </c>
      <c r="E13" s="29">
        <v>7.0307322636402603</v>
      </c>
      <c r="F13" s="117">
        <v>100</v>
      </c>
      <c r="G13" s="117">
        <v>1814.826406449999</v>
      </c>
      <c r="H13" s="117">
        <v>2232.9720907499986</v>
      </c>
      <c r="I13" s="29">
        <v>23.040533398339669</v>
      </c>
      <c r="J13" s="117">
        <v>100</v>
      </c>
      <c r="K13" s="16"/>
      <c r="L13" s="187">
        <f>+((D13-C13)/C13)*100</f>
        <v>7.0307322636402496</v>
      </c>
      <c r="M13" s="20">
        <f>+D13/$D$13*100</f>
        <v>100</v>
      </c>
      <c r="N13" s="187">
        <f>+((H13-G13)/G13)*100</f>
        <v>23.040533398339669</v>
      </c>
      <c r="O13" s="20">
        <f>+H13/$H$13*100</f>
        <v>100</v>
      </c>
      <c r="P13" s="20" t="b">
        <f>+L13=E13</f>
        <v>0</v>
      </c>
      <c r="Q13" s="20" t="b">
        <f>+M13=F13</f>
        <v>1</v>
      </c>
      <c r="R13" s="20" t="b">
        <f>+N13=I13</f>
        <v>1</v>
      </c>
      <c r="S13" s="20" t="b">
        <f>+O13=J13</f>
        <v>1</v>
      </c>
    </row>
    <row r="14" spans="1:19" x14ac:dyDescent="0.25">
      <c r="A14" s="14"/>
      <c r="B14" s="115" t="s">
        <v>190</v>
      </c>
      <c r="C14" s="21">
        <v>1464.1338807799966</v>
      </c>
      <c r="D14" s="24">
        <v>1656.1536665199869</v>
      </c>
      <c r="E14" s="21">
        <v>13.114906243252467</v>
      </c>
      <c r="F14" s="21">
        <v>17.094872373224867</v>
      </c>
      <c r="G14" s="21">
        <v>317.58359231999805</v>
      </c>
      <c r="H14" s="24">
        <v>365.98824067999914</v>
      </c>
      <c r="I14" s="21">
        <v>15.241545700266679</v>
      </c>
      <c r="J14" s="21">
        <v>16.390184283811312</v>
      </c>
      <c r="K14" s="16"/>
      <c r="L14" s="187">
        <f t="shared" ref="L14:L50" si="0">+((D14-C14)/C14)*100</f>
        <v>13.114906243252461</v>
      </c>
      <c r="M14" s="20">
        <f t="shared" ref="M14:M50" si="1">+D14/$D$13*100</f>
        <v>17.094872373224867</v>
      </c>
      <c r="N14" s="187">
        <f t="shared" ref="N14:N50" si="2">+((H14-G14)/G14)*100</f>
        <v>15.24154570026667</v>
      </c>
      <c r="O14" s="20">
        <f t="shared" ref="O14:O50" si="3">+H14/$H$13*100</f>
        <v>16.390184283811312</v>
      </c>
      <c r="P14" s="20" t="b">
        <f t="shared" ref="P14:P50" si="4">+L14=E14</f>
        <v>1</v>
      </c>
      <c r="Q14" s="20" t="b">
        <f t="shared" ref="Q14:Q50" si="5">+M14=F14</f>
        <v>1</v>
      </c>
      <c r="R14" s="20" t="b">
        <f t="shared" ref="R14:R50" si="6">+N14=I14</f>
        <v>1</v>
      </c>
      <c r="S14" s="20" t="b">
        <f t="shared" ref="S14:S50" si="7">+O14=J14</f>
        <v>1</v>
      </c>
    </row>
    <row r="15" spans="1:19" x14ac:dyDescent="0.25">
      <c r="A15" s="14"/>
      <c r="B15" s="115" t="s">
        <v>193</v>
      </c>
      <c r="C15" s="21">
        <v>828.90036147999763</v>
      </c>
      <c r="D15" s="24">
        <v>980.61123839000095</v>
      </c>
      <c r="E15" s="21">
        <v>18.30266748094116</v>
      </c>
      <c r="F15" s="21">
        <v>10.121901310795273</v>
      </c>
      <c r="G15" s="21">
        <v>164.14730876000053</v>
      </c>
      <c r="H15" s="24">
        <v>214.11019562999948</v>
      </c>
      <c r="I15" s="21">
        <v>30.437834922441276</v>
      </c>
      <c r="J15" s="21">
        <v>9.5885746408091155</v>
      </c>
      <c r="K15" s="16"/>
      <c r="L15" s="187">
        <f t="shared" si="0"/>
        <v>18.302667480941167</v>
      </c>
      <c r="M15" s="20">
        <f t="shared" si="1"/>
        <v>10.121901310795273</v>
      </c>
      <c r="N15" s="187">
        <f t="shared" si="2"/>
        <v>30.437834922441283</v>
      </c>
      <c r="O15" s="20">
        <f t="shared" si="3"/>
        <v>9.5885746408091155</v>
      </c>
      <c r="P15" s="20" t="b">
        <f t="shared" si="4"/>
        <v>1</v>
      </c>
      <c r="Q15" s="20" t="b">
        <f t="shared" si="5"/>
        <v>1</v>
      </c>
      <c r="R15" s="20" t="b">
        <f t="shared" si="6"/>
        <v>1</v>
      </c>
      <c r="S15" s="20" t="b">
        <f t="shared" si="7"/>
        <v>1</v>
      </c>
    </row>
    <row r="16" spans="1:19" x14ac:dyDescent="0.25">
      <c r="A16" s="14"/>
      <c r="B16" s="115" t="s">
        <v>191</v>
      </c>
      <c r="C16" s="21">
        <v>788.06989294999516</v>
      </c>
      <c r="D16" s="24">
        <v>973.34773156999086</v>
      </c>
      <c r="E16" s="21">
        <v>23.510330781251156</v>
      </c>
      <c r="F16" s="21">
        <v>10.046927155570273</v>
      </c>
      <c r="G16" s="21">
        <v>154.47446857000074</v>
      </c>
      <c r="H16" s="24">
        <v>202.32813276999971</v>
      </c>
      <c r="I16" s="21">
        <v>30.978364672809278</v>
      </c>
      <c r="J16" s="21">
        <v>9.0609342413251035</v>
      </c>
      <c r="K16" s="16"/>
      <c r="L16" s="187">
        <f t="shared" si="0"/>
        <v>23.510330781251149</v>
      </c>
      <c r="M16" s="20">
        <f t="shared" si="1"/>
        <v>10.046927155570273</v>
      </c>
      <c r="N16" s="187">
        <f t="shared" si="2"/>
        <v>30.978364672809271</v>
      </c>
      <c r="O16" s="20">
        <f t="shared" si="3"/>
        <v>9.0609342413251035</v>
      </c>
      <c r="P16" s="20" t="b">
        <f t="shared" si="4"/>
        <v>0</v>
      </c>
      <c r="Q16" s="20" t="b">
        <f t="shared" si="5"/>
        <v>1</v>
      </c>
      <c r="R16" s="20" t="b">
        <f t="shared" si="6"/>
        <v>1</v>
      </c>
      <c r="S16" s="20" t="b">
        <f t="shared" si="7"/>
        <v>1</v>
      </c>
    </row>
    <row r="17" spans="1:19" x14ac:dyDescent="0.25">
      <c r="A17" s="14"/>
      <c r="B17" s="115" t="s">
        <v>89</v>
      </c>
      <c r="C17" s="21">
        <v>817.79797821000022</v>
      </c>
      <c r="D17" s="24">
        <v>952.00415343000066</v>
      </c>
      <c r="E17" s="21">
        <v>16.410675838762945</v>
      </c>
      <c r="F17" s="21">
        <v>9.8266180431569516</v>
      </c>
      <c r="G17" s="21">
        <v>186.24923761999972</v>
      </c>
      <c r="H17" s="24">
        <v>221.88639293999998</v>
      </c>
      <c r="I17" s="21">
        <v>19.134121446827066</v>
      </c>
      <c r="J17" s="21">
        <v>9.9368189087161394</v>
      </c>
      <c r="K17" s="16"/>
      <c r="L17" s="187">
        <f t="shared" si="0"/>
        <v>16.410675838762952</v>
      </c>
      <c r="M17" s="20">
        <f t="shared" si="1"/>
        <v>9.8266180431569516</v>
      </c>
      <c r="N17" s="187">
        <f t="shared" si="2"/>
        <v>19.134121446827059</v>
      </c>
      <c r="O17" s="20">
        <f t="shared" si="3"/>
        <v>9.9368189087161394</v>
      </c>
      <c r="P17" s="20" t="b">
        <f t="shared" si="4"/>
        <v>0</v>
      </c>
      <c r="Q17" s="20" t="b">
        <f t="shared" si="5"/>
        <v>1</v>
      </c>
      <c r="R17" s="20" t="b">
        <f t="shared" si="6"/>
        <v>1</v>
      </c>
      <c r="S17" s="20" t="b">
        <f t="shared" si="7"/>
        <v>1</v>
      </c>
    </row>
    <row r="18" spans="1:19" x14ac:dyDescent="0.25">
      <c r="A18" s="14"/>
      <c r="B18" s="115" t="s">
        <v>192</v>
      </c>
      <c r="C18" s="21">
        <v>1222.0379126099986</v>
      </c>
      <c r="D18" s="24">
        <v>916.42102963000036</v>
      </c>
      <c r="E18" s="21">
        <v>-25.008788993073804</v>
      </c>
      <c r="F18" s="21">
        <v>9.4593278741958571</v>
      </c>
      <c r="G18" s="21">
        <v>217.10503371999982</v>
      </c>
      <c r="H18" s="24">
        <v>207.57013677000015</v>
      </c>
      <c r="I18" s="21">
        <v>-4.3918359637376341</v>
      </c>
      <c r="J18" s="21">
        <v>9.2956888099878849</v>
      </c>
      <c r="K18" s="16"/>
      <c r="L18" s="187">
        <f t="shared" si="0"/>
        <v>-25.008788993073804</v>
      </c>
      <c r="M18" s="20">
        <f t="shared" si="1"/>
        <v>9.4593278741958571</v>
      </c>
      <c r="N18" s="187">
        <f t="shared" si="2"/>
        <v>-4.3918359637376367</v>
      </c>
      <c r="O18" s="20">
        <f t="shared" si="3"/>
        <v>9.2956888099878849</v>
      </c>
      <c r="P18" s="20" t="b">
        <f t="shared" si="4"/>
        <v>1</v>
      </c>
      <c r="Q18" s="20" t="b">
        <f t="shared" si="5"/>
        <v>1</v>
      </c>
      <c r="R18" s="20" t="b">
        <f t="shared" si="6"/>
        <v>0</v>
      </c>
      <c r="S18" s="20" t="b">
        <f t="shared" si="7"/>
        <v>1</v>
      </c>
    </row>
    <row r="19" spans="1:19" x14ac:dyDescent="0.25">
      <c r="A19" s="14"/>
      <c r="B19" s="115" t="s">
        <v>194</v>
      </c>
      <c r="C19" s="21">
        <v>655.28282096000044</v>
      </c>
      <c r="D19" s="24">
        <v>673.0155467099911</v>
      </c>
      <c r="E19" s="21">
        <v>2.706117905549843</v>
      </c>
      <c r="F19" s="21">
        <v>6.9468885096747828</v>
      </c>
      <c r="G19" s="21">
        <v>154.36859963000003</v>
      </c>
      <c r="H19" s="24">
        <v>157.28815550999988</v>
      </c>
      <c r="I19" s="21">
        <v>1.8912886992546563</v>
      </c>
      <c r="J19" s="21">
        <v>7.0438925843077049</v>
      </c>
      <c r="K19" s="16"/>
      <c r="L19" s="187">
        <f t="shared" si="0"/>
        <v>2.706117905549839</v>
      </c>
      <c r="M19" s="20">
        <f t="shared" si="1"/>
        <v>6.9468885096747828</v>
      </c>
      <c r="N19" s="187">
        <f t="shared" si="2"/>
        <v>1.8912886992546514</v>
      </c>
      <c r="O19" s="20">
        <f t="shared" si="3"/>
        <v>7.0438925843077049</v>
      </c>
      <c r="P19" s="20" t="b">
        <f t="shared" si="4"/>
        <v>1</v>
      </c>
      <c r="Q19" s="20" t="b">
        <f t="shared" si="5"/>
        <v>1</v>
      </c>
      <c r="R19" s="20" t="b">
        <f t="shared" si="6"/>
        <v>0</v>
      </c>
      <c r="S19" s="20" t="b">
        <f t="shared" si="7"/>
        <v>1</v>
      </c>
    </row>
    <row r="20" spans="1:19" x14ac:dyDescent="0.25">
      <c r="A20" s="14"/>
      <c r="B20" s="115" t="s">
        <v>195</v>
      </c>
      <c r="C20" s="21">
        <v>435.64417227999911</v>
      </c>
      <c r="D20" s="24">
        <v>482.13441438000189</v>
      </c>
      <c r="E20" s="21">
        <v>10.67160886296039</v>
      </c>
      <c r="F20" s="21">
        <v>4.9766072117476297</v>
      </c>
      <c r="G20" s="21">
        <v>92.643832660000086</v>
      </c>
      <c r="H20" s="24">
        <v>103.22234806999994</v>
      </c>
      <c r="I20" s="21">
        <v>11.418477740253552</v>
      </c>
      <c r="J20" s="21">
        <v>4.6226438967864647</v>
      </c>
      <c r="K20" s="16"/>
      <c r="L20" s="187">
        <f t="shared" si="0"/>
        <v>10.67160886296038</v>
      </c>
      <c r="M20" s="20">
        <f t="shared" si="1"/>
        <v>4.9766072117476297</v>
      </c>
      <c r="N20" s="187">
        <f t="shared" si="2"/>
        <v>11.418477740253543</v>
      </c>
      <c r="O20" s="20">
        <f t="shared" si="3"/>
        <v>4.6226438967864647</v>
      </c>
      <c r="P20" s="20" t="b">
        <f t="shared" si="4"/>
        <v>1</v>
      </c>
      <c r="Q20" s="20" t="b">
        <f t="shared" si="5"/>
        <v>1</v>
      </c>
      <c r="R20" s="20" t="b">
        <f t="shared" si="6"/>
        <v>0</v>
      </c>
      <c r="S20" s="20" t="b">
        <f t="shared" si="7"/>
        <v>1</v>
      </c>
    </row>
    <row r="21" spans="1:19" x14ac:dyDescent="0.25">
      <c r="A21" s="14"/>
      <c r="B21" s="115" t="s">
        <v>196</v>
      </c>
      <c r="C21" s="21">
        <v>269.66307108000007</v>
      </c>
      <c r="D21" s="24">
        <v>381.98462644999967</v>
      </c>
      <c r="E21" s="21">
        <v>41.652553655252824</v>
      </c>
      <c r="F21" s="21">
        <v>3.9428578215316925</v>
      </c>
      <c r="G21" s="21">
        <v>55.145774760000116</v>
      </c>
      <c r="H21" s="24">
        <v>108.81990355000008</v>
      </c>
      <c r="I21" s="21">
        <v>97.331353170020904</v>
      </c>
      <c r="J21" s="21">
        <v>4.8733212564896062</v>
      </c>
      <c r="K21" s="16"/>
      <c r="L21" s="187">
        <f t="shared" si="0"/>
        <v>41.652553655252831</v>
      </c>
      <c r="M21" s="20">
        <f t="shared" si="1"/>
        <v>3.9428578215316925</v>
      </c>
      <c r="N21" s="187">
        <f t="shared" si="2"/>
        <v>97.331353170020904</v>
      </c>
      <c r="O21" s="20">
        <f t="shared" si="3"/>
        <v>4.8733212564896062</v>
      </c>
      <c r="P21" s="20" t="b">
        <f t="shared" si="4"/>
        <v>1</v>
      </c>
      <c r="Q21" s="20" t="b">
        <f t="shared" si="5"/>
        <v>1</v>
      </c>
      <c r="R21" s="20" t="b">
        <f t="shared" si="6"/>
        <v>1</v>
      </c>
      <c r="S21" s="20" t="b">
        <f t="shared" si="7"/>
        <v>1</v>
      </c>
    </row>
    <row r="22" spans="1:19" x14ac:dyDescent="0.25">
      <c r="A22" s="14"/>
      <c r="B22" s="115" t="s">
        <v>197</v>
      </c>
      <c r="C22" s="21">
        <v>325.70040014999603</v>
      </c>
      <c r="D22" s="24">
        <v>352.59816779999755</v>
      </c>
      <c r="E22" s="21">
        <v>8.2584386256861144</v>
      </c>
      <c r="F22" s="21">
        <v>3.6395298331461574</v>
      </c>
      <c r="G22" s="21">
        <v>70.079113900000166</v>
      </c>
      <c r="H22" s="24">
        <v>82.537120080000079</v>
      </c>
      <c r="I22" s="21">
        <v>17.777060077809971</v>
      </c>
      <c r="J22" s="21">
        <v>3.6962898202761663</v>
      </c>
      <c r="K22" s="16"/>
      <c r="L22" s="187">
        <f t="shared" si="0"/>
        <v>8.2584386256861215</v>
      </c>
      <c r="M22" s="20">
        <f t="shared" si="1"/>
        <v>3.6395298331461574</v>
      </c>
      <c r="N22" s="187">
        <f t="shared" si="2"/>
        <v>17.777060077809978</v>
      </c>
      <c r="O22" s="20">
        <f t="shared" si="3"/>
        <v>3.6962898202761663</v>
      </c>
      <c r="P22" s="20" t="b">
        <f t="shared" si="4"/>
        <v>0</v>
      </c>
      <c r="Q22" s="20" t="b">
        <f t="shared" si="5"/>
        <v>1</v>
      </c>
      <c r="R22" s="20" t="b">
        <f t="shared" si="6"/>
        <v>1</v>
      </c>
      <c r="S22" s="20" t="b">
        <f t="shared" si="7"/>
        <v>1</v>
      </c>
    </row>
    <row r="23" spans="1:19" x14ac:dyDescent="0.25">
      <c r="A23" s="14"/>
      <c r="B23" s="115" t="s">
        <v>300</v>
      </c>
      <c r="C23" s="21">
        <v>324.61965952000048</v>
      </c>
      <c r="D23" s="24">
        <v>301.83794386000045</v>
      </c>
      <c r="E23" s="21">
        <v>-7.0179716452436258</v>
      </c>
      <c r="F23" s="21">
        <v>3.1155811395965349</v>
      </c>
      <c r="G23" s="21">
        <v>39.410577079999989</v>
      </c>
      <c r="H23" s="24">
        <v>64.226995030000012</v>
      </c>
      <c r="I23" s="21">
        <v>62.968928111925095</v>
      </c>
      <c r="J23" s="21">
        <v>2.8763008411998467</v>
      </c>
      <c r="K23" s="16"/>
      <c r="L23" s="187">
        <f t="shared" si="0"/>
        <v>-7.017971645243624</v>
      </c>
      <c r="M23" s="20">
        <f t="shared" si="1"/>
        <v>3.1155811395965349</v>
      </c>
      <c r="N23" s="187">
        <f t="shared" si="2"/>
        <v>62.968928111925102</v>
      </c>
      <c r="O23" s="20">
        <f t="shared" si="3"/>
        <v>2.8763008411998467</v>
      </c>
      <c r="P23" s="20" t="b">
        <f t="shared" si="4"/>
        <v>0</v>
      </c>
      <c r="Q23" s="20" t="b">
        <f t="shared" si="5"/>
        <v>1</v>
      </c>
      <c r="R23" s="20" t="b">
        <f t="shared" si="6"/>
        <v>1</v>
      </c>
      <c r="S23" s="20" t="b">
        <f t="shared" si="7"/>
        <v>1</v>
      </c>
    </row>
    <row r="24" spans="1:19" x14ac:dyDescent="0.25">
      <c r="A24" s="14"/>
      <c r="B24" s="115" t="s">
        <v>198</v>
      </c>
      <c r="C24" s="21">
        <v>266.81105089000039</v>
      </c>
      <c r="D24" s="24">
        <v>299.50734206999942</v>
      </c>
      <c r="E24" s="21">
        <v>12.2544741197691</v>
      </c>
      <c r="F24" s="21">
        <v>3.0915245916092977</v>
      </c>
      <c r="G24" s="21">
        <v>56.18508896999996</v>
      </c>
      <c r="H24" s="24">
        <v>59.648985299999929</v>
      </c>
      <c r="I24" s="21">
        <v>6.1651523446897505</v>
      </c>
      <c r="J24" s="21">
        <v>2.671282169046965</v>
      </c>
      <c r="K24" s="16"/>
      <c r="L24" s="187">
        <f t="shared" si="0"/>
        <v>12.254474119769091</v>
      </c>
      <c r="M24" s="20">
        <f t="shared" si="1"/>
        <v>3.0915245916092977</v>
      </c>
      <c r="N24" s="187">
        <f t="shared" si="2"/>
        <v>6.1651523446897389</v>
      </c>
      <c r="O24" s="20">
        <f t="shared" si="3"/>
        <v>2.671282169046965</v>
      </c>
      <c r="P24" s="20" t="b">
        <f t="shared" si="4"/>
        <v>1</v>
      </c>
      <c r="Q24" s="20" t="b">
        <f t="shared" si="5"/>
        <v>1</v>
      </c>
      <c r="R24" s="20" t="b">
        <f t="shared" si="6"/>
        <v>0</v>
      </c>
      <c r="S24" s="20" t="b">
        <f t="shared" si="7"/>
        <v>1</v>
      </c>
    </row>
    <row r="25" spans="1:19" x14ac:dyDescent="0.25">
      <c r="A25" s="14"/>
      <c r="B25" s="115" t="s">
        <v>201</v>
      </c>
      <c r="C25" s="21">
        <v>241.74611609999906</v>
      </c>
      <c r="D25" s="24">
        <v>264.84217480999888</v>
      </c>
      <c r="E25" s="21">
        <v>9.5538489232422918</v>
      </c>
      <c r="F25" s="21">
        <v>2.7337096001107111</v>
      </c>
      <c r="G25" s="21">
        <v>47.64287838999978</v>
      </c>
      <c r="H25" s="24">
        <v>58.171903069999907</v>
      </c>
      <c r="I25" s="21">
        <v>22.099892021238922</v>
      </c>
      <c r="J25" s="21">
        <v>2.6051334591674831</v>
      </c>
      <c r="K25" s="16"/>
      <c r="L25" s="187">
        <f t="shared" si="0"/>
        <v>9.5538489232422936</v>
      </c>
      <c r="M25" s="20">
        <f t="shared" si="1"/>
        <v>2.7337096001107111</v>
      </c>
      <c r="N25" s="187">
        <f t="shared" si="2"/>
        <v>22.099892021238929</v>
      </c>
      <c r="O25" s="20">
        <f t="shared" si="3"/>
        <v>2.6051334591674831</v>
      </c>
      <c r="P25" s="20" t="b">
        <f t="shared" si="4"/>
        <v>1</v>
      </c>
      <c r="Q25" s="20" t="b">
        <f t="shared" si="5"/>
        <v>1</v>
      </c>
      <c r="R25" s="20" t="b">
        <f t="shared" si="6"/>
        <v>1</v>
      </c>
      <c r="S25" s="20" t="b">
        <f t="shared" si="7"/>
        <v>1</v>
      </c>
    </row>
    <row r="26" spans="1:19" x14ac:dyDescent="0.25">
      <c r="A26" s="14"/>
      <c r="B26" s="115" t="s">
        <v>199</v>
      </c>
      <c r="C26" s="21">
        <v>334.84703123999941</v>
      </c>
      <c r="D26" s="24">
        <v>256.11949411999973</v>
      </c>
      <c r="E26" s="21">
        <v>-23.511493241692271</v>
      </c>
      <c r="F26" s="21">
        <v>2.6436738044219843</v>
      </c>
      <c r="G26" s="21">
        <v>42.374434519999973</v>
      </c>
      <c r="H26" s="24">
        <v>126.59646406999984</v>
      </c>
      <c r="I26" s="21">
        <v>198.75670437619308</v>
      </c>
      <c r="J26" s="21">
        <v>5.6694154214654473</v>
      </c>
      <c r="K26" s="16"/>
      <c r="L26" s="187">
        <f t="shared" si="0"/>
        <v>-23.511493241692275</v>
      </c>
      <c r="M26" s="20">
        <f t="shared" si="1"/>
        <v>2.6436738044219843</v>
      </c>
      <c r="N26" s="187">
        <f t="shared" si="2"/>
        <v>198.75670437619308</v>
      </c>
      <c r="O26" s="20">
        <f t="shared" si="3"/>
        <v>5.6694154214654473</v>
      </c>
      <c r="P26" s="20" t="b">
        <f t="shared" si="4"/>
        <v>1</v>
      </c>
      <c r="Q26" s="20" t="b">
        <f t="shared" si="5"/>
        <v>1</v>
      </c>
      <c r="R26" s="20" t="b">
        <f t="shared" si="6"/>
        <v>1</v>
      </c>
      <c r="S26" s="20" t="b">
        <f t="shared" si="7"/>
        <v>1</v>
      </c>
    </row>
    <row r="27" spans="1:19" x14ac:dyDescent="0.25">
      <c r="A27" s="14"/>
      <c r="B27" s="115" t="s">
        <v>200</v>
      </c>
      <c r="C27" s="21">
        <v>134.84471341000014</v>
      </c>
      <c r="D27" s="24">
        <v>194.47746569999916</v>
      </c>
      <c r="E27" s="21">
        <v>44.223277859387423</v>
      </c>
      <c r="F27" s="21">
        <v>2.007402768727065</v>
      </c>
      <c r="G27" s="21">
        <v>36.590861000000025</v>
      </c>
      <c r="H27" s="24">
        <v>50.945498269999923</v>
      </c>
      <c r="I27" s="21">
        <v>39.230116148400796</v>
      </c>
      <c r="J27" s="21">
        <v>2.2815107488821602</v>
      </c>
      <c r="K27" s="16"/>
      <c r="L27" s="187">
        <f t="shared" si="0"/>
        <v>44.22327785938743</v>
      </c>
      <c r="M27" s="20">
        <f t="shared" si="1"/>
        <v>2.007402768727065</v>
      </c>
      <c r="N27" s="187">
        <f t="shared" si="2"/>
        <v>39.230116148400796</v>
      </c>
      <c r="O27" s="20">
        <f t="shared" si="3"/>
        <v>2.2815107488821602</v>
      </c>
      <c r="P27" s="20" t="b">
        <f t="shared" si="4"/>
        <v>1</v>
      </c>
      <c r="Q27" s="20" t="b">
        <f t="shared" si="5"/>
        <v>1</v>
      </c>
      <c r="R27" s="20" t="b">
        <f t="shared" si="6"/>
        <v>1</v>
      </c>
      <c r="S27" s="20" t="b">
        <f t="shared" si="7"/>
        <v>1</v>
      </c>
    </row>
    <row r="28" spans="1:19" x14ac:dyDescent="0.25">
      <c r="A28" s="14"/>
      <c r="B28" s="115" t="s">
        <v>202</v>
      </c>
      <c r="C28" s="21">
        <v>167.03798635000172</v>
      </c>
      <c r="D28" s="24">
        <v>187.63121218999831</v>
      </c>
      <c r="E28" s="21">
        <v>12.328468685468197</v>
      </c>
      <c r="F28" s="21">
        <v>1.9367355158300983</v>
      </c>
      <c r="G28" s="21">
        <v>34.647142689999967</v>
      </c>
      <c r="H28" s="24">
        <v>41.66227615999999</v>
      </c>
      <c r="I28" s="21">
        <v>20.247365079328073</v>
      </c>
      <c r="J28" s="21">
        <v>1.8657768421103142</v>
      </c>
      <c r="K28" s="16"/>
      <c r="L28" s="187">
        <f t="shared" si="0"/>
        <v>12.32846868546819</v>
      </c>
      <c r="M28" s="20">
        <f t="shared" si="1"/>
        <v>1.9367355158300983</v>
      </c>
      <c r="N28" s="187">
        <f t="shared" si="2"/>
        <v>20.247365079328077</v>
      </c>
      <c r="O28" s="20">
        <f t="shared" si="3"/>
        <v>1.8657768421103142</v>
      </c>
      <c r="P28" s="20" t="b">
        <f t="shared" si="4"/>
        <v>1</v>
      </c>
      <c r="Q28" s="20" t="b">
        <f t="shared" si="5"/>
        <v>1</v>
      </c>
      <c r="R28" s="20" t="b">
        <f t="shared" si="6"/>
        <v>1</v>
      </c>
      <c r="S28" s="20" t="b">
        <f t="shared" si="7"/>
        <v>1</v>
      </c>
    </row>
    <row r="29" spans="1:19" x14ac:dyDescent="0.25">
      <c r="A29" s="14"/>
      <c r="B29" s="115" t="s">
        <v>203</v>
      </c>
      <c r="C29" s="21">
        <v>144.08238646000083</v>
      </c>
      <c r="D29" s="24">
        <v>174.33407845999938</v>
      </c>
      <c r="E29" s="21">
        <v>20.996106979666674</v>
      </c>
      <c r="F29" s="21">
        <v>1.7994820660812718</v>
      </c>
      <c r="G29" s="21">
        <v>26.547940299999908</v>
      </c>
      <c r="H29" s="24">
        <v>39.246057720000032</v>
      </c>
      <c r="I29" s="21">
        <v>47.830894888671139</v>
      </c>
      <c r="J29" s="21">
        <v>1.7575704543095421</v>
      </c>
      <c r="K29" s="16"/>
      <c r="L29" s="187">
        <f t="shared" si="0"/>
        <v>20.996106979666671</v>
      </c>
      <c r="M29" s="20">
        <f t="shared" si="1"/>
        <v>1.7994820660812718</v>
      </c>
      <c r="N29" s="187">
        <f t="shared" si="2"/>
        <v>47.830894888671146</v>
      </c>
      <c r="O29" s="20">
        <f t="shared" si="3"/>
        <v>1.7575704543095421</v>
      </c>
      <c r="P29" s="20" t="b">
        <f t="shared" si="4"/>
        <v>1</v>
      </c>
      <c r="Q29" s="20" t="b">
        <f t="shared" si="5"/>
        <v>1</v>
      </c>
      <c r="R29" s="20" t="b">
        <f t="shared" si="6"/>
        <v>1</v>
      </c>
      <c r="S29" s="20" t="b">
        <f t="shared" si="7"/>
        <v>1</v>
      </c>
    </row>
    <row r="30" spans="1:19" x14ac:dyDescent="0.25">
      <c r="A30" s="14"/>
      <c r="B30" s="115" t="s">
        <v>204</v>
      </c>
      <c r="C30" s="21">
        <v>113.39498123000041</v>
      </c>
      <c r="D30" s="24">
        <v>128.57582128999934</v>
      </c>
      <c r="E30" s="21">
        <v>13.38757667696726</v>
      </c>
      <c r="F30" s="21">
        <v>1.3271638373108547</v>
      </c>
      <c r="G30" s="21">
        <v>26.191748490000137</v>
      </c>
      <c r="H30" s="24">
        <v>26.030679130000017</v>
      </c>
      <c r="I30" s="21">
        <v>-0.61496222774747311</v>
      </c>
      <c r="J30" s="21">
        <v>1.1657413560084835</v>
      </c>
      <c r="K30" s="16"/>
      <c r="L30" s="187">
        <f t="shared" si="0"/>
        <v>13.387576676967253</v>
      </c>
      <c r="M30" s="20">
        <f t="shared" si="1"/>
        <v>1.3271638373108547</v>
      </c>
      <c r="N30" s="187">
        <f t="shared" si="2"/>
        <v>-0.61496222774747256</v>
      </c>
      <c r="O30" s="20">
        <f t="shared" si="3"/>
        <v>1.1657413560084835</v>
      </c>
      <c r="P30" s="20" t="b">
        <f t="shared" si="4"/>
        <v>1</v>
      </c>
      <c r="Q30" s="20" t="b">
        <f t="shared" si="5"/>
        <v>1</v>
      </c>
      <c r="R30" s="20" t="b">
        <f t="shared" si="6"/>
        <v>1</v>
      </c>
      <c r="S30" s="20" t="b">
        <f t="shared" si="7"/>
        <v>1</v>
      </c>
    </row>
    <row r="31" spans="1:19" x14ac:dyDescent="0.25">
      <c r="A31" s="14"/>
      <c r="B31" s="115" t="s">
        <v>205</v>
      </c>
      <c r="C31" s="21">
        <v>76.509503199999983</v>
      </c>
      <c r="D31" s="24">
        <v>87.09150822000025</v>
      </c>
      <c r="E31" s="21">
        <v>13.830968150895373</v>
      </c>
      <c r="F31" s="21">
        <v>0.89896139948231146</v>
      </c>
      <c r="G31" s="21">
        <v>14.515931470000002</v>
      </c>
      <c r="H31" s="24">
        <v>23.507093179999973</v>
      </c>
      <c r="I31" s="21">
        <v>61.939956995401623</v>
      </c>
      <c r="J31" s="21">
        <v>1.0527266900189756</v>
      </c>
      <c r="K31" s="16"/>
      <c r="L31" s="187">
        <f t="shared" si="0"/>
        <v>13.830968150895364</v>
      </c>
      <c r="M31" s="20">
        <f t="shared" si="1"/>
        <v>0.89896139948231146</v>
      </c>
      <c r="N31" s="187">
        <f t="shared" si="2"/>
        <v>61.939956995401623</v>
      </c>
      <c r="O31" s="20">
        <f t="shared" si="3"/>
        <v>1.0527266900189756</v>
      </c>
      <c r="P31" s="20" t="b">
        <f t="shared" si="4"/>
        <v>1</v>
      </c>
      <c r="Q31" s="20" t="b">
        <f t="shared" si="5"/>
        <v>1</v>
      </c>
      <c r="R31" s="20" t="b">
        <f t="shared" si="6"/>
        <v>1</v>
      </c>
      <c r="S31" s="20" t="b">
        <f t="shared" si="7"/>
        <v>1</v>
      </c>
    </row>
    <row r="32" spans="1:19" x14ac:dyDescent="0.25">
      <c r="A32" s="14"/>
      <c r="B32" s="115" t="s">
        <v>206</v>
      </c>
      <c r="C32" s="21">
        <v>85.369719210000085</v>
      </c>
      <c r="D32" s="24">
        <v>85.914961429999565</v>
      </c>
      <c r="E32" s="21">
        <v>0.6386833938837766</v>
      </c>
      <c r="F32" s="21">
        <v>0.88681704499227687</v>
      </c>
      <c r="G32" s="21">
        <v>18.717232529999993</v>
      </c>
      <c r="H32" s="24">
        <v>18.196489010000022</v>
      </c>
      <c r="I32" s="21">
        <v>-2.7821608732237713</v>
      </c>
      <c r="J32" s="21">
        <v>0.81489997503230249</v>
      </c>
      <c r="K32" s="16"/>
      <c r="L32" s="187">
        <f t="shared" si="0"/>
        <v>0.63868339388377782</v>
      </c>
      <c r="M32" s="20">
        <f t="shared" si="1"/>
        <v>0.88681704499227687</v>
      </c>
      <c r="N32" s="187">
        <f t="shared" si="2"/>
        <v>-2.7821608732237704</v>
      </c>
      <c r="O32" s="20">
        <f t="shared" si="3"/>
        <v>0.81489997503230249</v>
      </c>
      <c r="P32" s="20" t="b">
        <f t="shared" si="4"/>
        <v>0</v>
      </c>
      <c r="Q32" s="20" t="b">
        <f t="shared" si="5"/>
        <v>1</v>
      </c>
      <c r="R32" s="20" t="b">
        <f t="shared" si="6"/>
        <v>1</v>
      </c>
      <c r="S32" s="20" t="b">
        <f t="shared" si="7"/>
        <v>1</v>
      </c>
    </row>
    <row r="33" spans="1:19" x14ac:dyDescent="0.25">
      <c r="A33" s="14"/>
      <c r="B33" s="115" t="s">
        <v>73</v>
      </c>
      <c r="C33" s="21">
        <v>41.976177499999999</v>
      </c>
      <c r="D33" s="24">
        <v>82.184766239999831</v>
      </c>
      <c r="E33" s="21">
        <v>95.789066882042405</v>
      </c>
      <c r="F33" s="21">
        <v>0.84831384810339494</v>
      </c>
      <c r="G33" s="21">
        <v>11.302190399999999</v>
      </c>
      <c r="H33" s="24">
        <v>13.349151319999999</v>
      </c>
      <c r="I33" s="21">
        <v>18.111187721629605</v>
      </c>
      <c r="J33" s="21">
        <v>0.59781989104558653</v>
      </c>
      <c r="K33" s="16"/>
      <c r="L33" s="187">
        <f t="shared" si="0"/>
        <v>95.789066882042405</v>
      </c>
      <c r="M33" s="20">
        <f t="shared" si="1"/>
        <v>0.84831384810339494</v>
      </c>
      <c r="N33" s="187">
        <f t="shared" si="2"/>
        <v>18.111187721629605</v>
      </c>
      <c r="O33" s="20">
        <f t="shared" si="3"/>
        <v>0.59781989104558653</v>
      </c>
      <c r="P33" s="20" t="b">
        <f t="shared" si="4"/>
        <v>1</v>
      </c>
      <c r="Q33" s="20" t="b">
        <f t="shared" si="5"/>
        <v>1</v>
      </c>
      <c r="R33" s="20" t="b">
        <f t="shared" si="6"/>
        <v>1</v>
      </c>
      <c r="S33" s="20" t="b">
        <f t="shared" si="7"/>
        <v>1</v>
      </c>
    </row>
    <row r="34" spans="1:19" x14ac:dyDescent="0.25">
      <c r="A34" s="14"/>
      <c r="B34" s="115" t="s">
        <v>207</v>
      </c>
      <c r="C34" s="21">
        <v>96.484497920000337</v>
      </c>
      <c r="D34" s="24">
        <v>81.060566119999848</v>
      </c>
      <c r="E34" s="21">
        <v>-15.985917046269105</v>
      </c>
      <c r="F34" s="21">
        <v>0.83670981765509367</v>
      </c>
      <c r="G34" s="21">
        <v>19.166596309999981</v>
      </c>
      <c r="H34" s="24">
        <v>15.67801552000004</v>
      </c>
      <c r="I34" s="21">
        <v>-18.201357891488591</v>
      </c>
      <c r="J34" s="21">
        <v>0.70211426219546669</v>
      </c>
      <c r="K34" s="16"/>
      <c r="L34" s="187">
        <f t="shared" si="0"/>
        <v>-15.985917046269099</v>
      </c>
      <c r="M34" s="20">
        <f t="shared" si="1"/>
        <v>0.83670981765509367</v>
      </c>
      <c r="N34" s="187">
        <f t="shared" si="2"/>
        <v>-18.201357891488588</v>
      </c>
      <c r="O34" s="20">
        <f t="shared" si="3"/>
        <v>0.70211426219546669</v>
      </c>
      <c r="P34" s="20" t="b">
        <f t="shared" si="4"/>
        <v>1</v>
      </c>
      <c r="Q34" s="20" t="b">
        <f t="shared" si="5"/>
        <v>1</v>
      </c>
      <c r="R34" s="20" t="b">
        <f t="shared" si="6"/>
        <v>1</v>
      </c>
      <c r="S34" s="20" t="b">
        <f t="shared" si="7"/>
        <v>1</v>
      </c>
    </row>
    <row r="35" spans="1:19" x14ac:dyDescent="0.25">
      <c r="A35" s="14"/>
      <c r="B35" s="115" t="s">
        <v>208</v>
      </c>
      <c r="C35" s="21">
        <v>21.839011020000044</v>
      </c>
      <c r="D35" s="24">
        <v>46.227463439999951</v>
      </c>
      <c r="E35" s="21">
        <v>111.67379510759483</v>
      </c>
      <c r="F35" s="21">
        <v>0.47716139125256757</v>
      </c>
      <c r="G35" s="21">
        <v>2.406125359999999</v>
      </c>
      <c r="H35" s="24">
        <v>3.3741742299999973</v>
      </c>
      <c r="I35" s="21">
        <v>40.232686380064543</v>
      </c>
      <c r="J35" s="21">
        <v>0.15110686980716798</v>
      </c>
      <c r="K35" s="16"/>
      <c r="L35" s="187">
        <f t="shared" si="0"/>
        <v>111.67379510759486</v>
      </c>
      <c r="M35" s="20">
        <f t="shared" si="1"/>
        <v>0.47716139125256757</v>
      </c>
      <c r="N35" s="187">
        <f t="shared" si="2"/>
        <v>40.232686380064528</v>
      </c>
      <c r="O35" s="20">
        <f t="shared" si="3"/>
        <v>0.15110686980716798</v>
      </c>
      <c r="P35" s="20" t="b">
        <f t="shared" si="4"/>
        <v>1</v>
      </c>
      <c r="Q35" s="20" t="b">
        <f t="shared" si="5"/>
        <v>1</v>
      </c>
      <c r="R35" s="20" t="b">
        <f t="shared" si="6"/>
        <v>1</v>
      </c>
      <c r="S35" s="20" t="b">
        <f t="shared" si="7"/>
        <v>1</v>
      </c>
    </row>
    <row r="36" spans="1:19" x14ac:dyDescent="0.25">
      <c r="A36" s="14"/>
      <c r="B36" s="115" t="s">
        <v>210</v>
      </c>
      <c r="C36" s="21">
        <v>44.025849860000015</v>
      </c>
      <c r="D36" s="24">
        <v>35.386863959999992</v>
      </c>
      <c r="E36" s="21">
        <v>-19.622530689291771</v>
      </c>
      <c r="F36" s="21">
        <v>0.36526436846648136</v>
      </c>
      <c r="G36" s="21">
        <v>8.171037010000008</v>
      </c>
      <c r="H36" s="24">
        <v>7.1724615599999906</v>
      </c>
      <c r="I36" s="21">
        <v>-12.220914539708062</v>
      </c>
      <c r="J36" s="21">
        <v>0.32120695057997539</v>
      </c>
      <c r="K36" s="16"/>
      <c r="L36" s="187">
        <f t="shared" si="0"/>
        <v>-19.622530689291775</v>
      </c>
      <c r="M36" s="20">
        <f t="shared" si="1"/>
        <v>0.36526436846648136</v>
      </c>
      <c r="N36" s="187">
        <f t="shared" si="2"/>
        <v>-12.220914539708057</v>
      </c>
      <c r="O36" s="20">
        <f t="shared" si="3"/>
        <v>0.32120695057997539</v>
      </c>
      <c r="P36" s="20" t="b">
        <f t="shared" si="4"/>
        <v>1</v>
      </c>
      <c r="Q36" s="20" t="b">
        <f t="shared" si="5"/>
        <v>1</v>
      </c>
      <c r="R36" s="20" t="b">
        <f t="shared" si="6"/>
        <v>1</v>
      </c>
      <c r="S36" s="20" t="b">
        <f t="shared" si="7"/>
        <v>1</v>
      </c>
    </row>
    <row r="37" spans="1:19" x14ac:dyDescent="0.25">
      <c r="A37" s="14"/>
      <c r="B37" s="115" t="s">
        <v>209</v>
      </c>
      <c r="C37" s="21">
        <v>39.416522069999985</v>
      </c>
      <c r="D37" s="24">
        <v>33.790201060000044</v>
      </c>
      <c r="E37" s="21">
        <v>-14.274016870408124</v>
      </c>
      <c r="F37" s="21">
        <v>0.34878356173318131</v>
      </c>
      <c r="G37" s="21">
        <v>7.7955823300000011</v>
      </c>
      <c r="H37" s="24">
        <v>7.4044420900000008</v>
      </c>
      <c r="I37" s="21">
        <v>-5.01746019017415</v>
      </c>
      <c r="J37" s="21">
        <v>0.33159581889413747</v>
      </c>
      <c r="K37" s="16"/>
      <c r="L37" s="187">
        <f t="shared" si="0"/>
        <v>-14.274016870408129</v>
      </c>
      <c r="M37" s="20">
        <f t="shared" si="1"/>
        <v>0.34878356173318131</v>
      </c>
      <c r="N37" s="187">
        <f t="shared" si="2"/>
        <v>-5.0174601901741482</v>
      </c>
      <c r="O37" s="20">
        <f t="shared" si="3"/>
        <v>0.33159581889413747</v>
      </c>
      <c r="P37" s="20" t="b">
        <f t="shared" si="4"/>
        <v>1</v>
      </c>
      <c r="Q37" s="20" t="b">
        <f t="shared" si="5"/>
        <v>1</v>
      </c>
      <c r="R37" s="20" t="b">
        <f t="shared" si="6"/>
        <v>1</v>
      </c>
      <c r="S37" s="20" t="b">
        <f t="shared" si="7"/>
        <v>1</v>
      </c>
    </row>
    <row r="38" spans="1:19" x14ac:dyDescent="0.25">
      <c r="A38" s="14"/>
      <c r="B38" s="115" t="s">
        <v>119</v>
      </c>
      <c r="C38" s="21">
        <v>79.718460750000105</v>
      </c>
      <c r="D38" s="24">
        <v>29.966385140000007</v>
      </c>
      <c r="E38" s="21">
        <v>-62.409729367485347</v>
      </c>
      <c r="F38" s="21">
        <v>0.30931400860381458</v>
      </c>
      <c r="G38" s="21">
        <v>0.40048008999999996</v>
      </c>
      <c r="H38" s="24">
        <v>6.1545424500000037</v>
      </c>
      <c r="I38" s="21">
        <v>1436.7911173811424</v>
      </c>
      <c r="J38" s="21">
        <v>0.27562110943952056</v>
      </c>
      <c r="K38" s="16"/>
      <c r="L38" s="187">
        <f t="shared" si="0"/>
        <v>-62.409729367485355</v>
      </c>
      <c r="M38" s="20">
        <f t="shared" si="1"/>
        <v>0.30931400860381458</v>
      </c>
      <c r="N38" s="187">
        <f t="shared" si="2"/>
        <v>1436.7911173811422</v>
      </c>
      <c r="O38" s="20">
        <f t="shared" si="3"/>
        <v>0.27562110943952056</v>
      </c>
      <c r="P38" s="20" t="b">
        <f t="shared" si="4"/>
        <v>0</v>
      </c>
      <c r="Q38" s="20" t="b">
        <f t="shared" si="5"/>
        <v>1</v>
      </c>
      <c r="R38" s="20" t="b">
        <f t="shared" si="6"/>
        <v>1</v>
      </c>
      <c r="S38" s="20" t="b">
        <f t="shared" si="7"/>
        <v>1</v>
      </c>
    </row>
    <row r="39" spans="1:19" x14ac:dyDescent="0.25">
      <c r="A39" s="14"/>
      <c r="B39" s="115" t="s">
        <v>211</v>
      </c>
      <c r="C39" s="21">
        <v>9.8864693199999962</v>
      </c>
      <c r="D39" s="24">
        <v>10.666168990000003</v>
      </c>
      <c r="E39" s="21">
        <v>7.8865330459550353</v>
      </c>
      <c r="F39" s="21">
        <v>0.11009654555693268</v>
      </c>
      <c r="G39" s="21">
        <v>3.8025190500000008</v>
      </c>
      <c r="H39" s="24">
        <v>3.2133052300000005</v>
      </c>
      <c r="I39" s="21">
        <v>-15.495354849044086</v>
      </c>
      <c r="J39" s="21">
        <v>0.14390261496375142</v>
      </c>
      <c r="K39" s="16"/>
      <c r="L39" s="187">
        <f t="shared" si="0"/>
        <v>7.8865330459550425</v>
      </c>
      <c r="M39" s="20">
        <f t="shared" si="1"/>
        <v>0.11009654555693268</v>
      </c>
      <c r="N39" s="187">
        <f t="shared" si="2"/>
        <v>-15.495354849044087</v>
      </c>
      <c r="O39" s="20">
        <f t="shared" si="3"/>
        <v>0.14390261496375142</v>
      </c>
      <c r="P39" s="20" t="b">
        <f t="shared" si="4"/>
        <v>1</v>
      </c>
      <c r="Q39" s="20" t="b">
        <f t="shared" si="5"/>
        <v>1</v>
      </c>
      <c r="R39" s="20" t="b">
        <f t="shared" si="6"/>
        <v>1</v>
      </c>
      <c r="S39" s="20" t="b">
        <f t="shared" si="7"/>
        <v>1</v>
      </c>
    </row>
    <row r="40" spans="1:19" x14ac:dyDescent="0.25">
      <c r="A40" s="14"/>
      <c r="B40" s="115" t="s">
        <v>74</v>
      </c>
      <c r="C40" s="21">
        <v>12.435278419999999</v>
      </c>
      <c r="D40" s="24">
        <v>9.2812399799999987</v>
      </c>
      <c r="E40" s="21">
        <v>-25.363633474641578</v>
      </c>
      <c r="F40" s="21">
        <v>9.5801262969010453E-2</v>
      </c>
      <c r="G40" s="21">
        <v>4.8365012099999989</v>
      </c>
      <c r="H40" s="24">
        <v>2.4262856999999993</v>
      </c>
      <c r="I40" s="21">
        <v>-49.833865543476207</v>
      </c>
      <c r="J40" s="21">
        <v>0.1086572335610819</v>
      </c>
      <c r="K40" s="16"/>
      <c r="L40" s="187">
        <f t="shared" si="0"/>
        <v>-25.363633474641585</v>
      </c>
      <c r="M40" s="20">
        <f t="shared" si="1"/>
        <v>9.5801262969010453E-2</v>
      </c>
      <c r="N40" s="187">
        <f t="shared" si="2"/>
        <v>-49.833865543476215</v>
      </c>
      <c r="O40" s="20">
        <f t="shared" si="3"/>
        <v>0.1086572335610819</v>
      </c>
      <c r="P40" s="20" t="b">
        <f t="shared" si="4"/>
        <v>1</v>
      </c>
      <c r="Q40" s="20" t="b">
        <f t="shared" si="5"/>
        <v>1</v>
      </c>
      <c r="R40" s="20" t="b">
        <f t="shared" si="6"/>
        <v>1</v>
      </c>
      <c r="S40" s="20" t="b">
        <f t="shared" si="7"/>
        <v>1</v>
      </c>
    </row>
    <row r="41" spans="1:19" x14ac:dyDescent="0.25">
      <c r="A41" s="14"/>
      <c r="B41" s="115" t="s">
        <v>212</v>
      </c>
      <c r="C41" s="21">
        <v>4.9105241100000008</v>
      </c>
      <c r="D41" s="24">
        <v>6.1238855499999998</v>
      </c>
      <c r="E41" s="21">
        <v>24.709408055426472</v>
      </c>
      <c r="F41" s="21">
        <v>6.3210947161359068E-2</v>
      </c>
      <c r="G41" s="21">
        <v>1.2881425500000006</v>
      </c>
      <c r="H41" s="24">
        <v>1.3360634400000004</v>
      </c>
      <c r="I41" s="21">
        <v>3.7201542639826446</v>
      </c>
      <c r="J41" s="21">
        <v>5.9833414198708176E-2</v>
      </c>
      <c r="K41" s="16"/>
      <c r="L41" s="187">
        <f t="shared" si="0"/>
        <v>24.709408055426465</v>
      </c>
      <c r="M41" s="20">
        <f t="shared" si="1"/>
        <v>6.3210947161359068E-2</v>
      </c>
      <c r="N41" s="187">
        <f t="shared" si="2"/>
        <v>3.7201542639826517</v>
      </c>
      <c r="O41" s="20">
        <f t="shared" si="3"/>
        <v>5.9833414198708176E-2</v>
      </c>
      <c r="P41" s="20" t="b">
        <f t="shared" si="4"/>
        <v>1</v>
      </c>
      <c r="Q41" s="20" t="b">
        <f t="shared" si="5"/>
        <v>1</v>
      </c>
      <c r="R41" s="20" t="b">
        <f t="shared" si="6"/>
        <v>0</v>
      </c>
      <c r="S41" s="20" t="b">
        <f t="shared" si="7"/>
        <v>1</v>
      </c>
    </row>
    <row r="42" spans="1:19" x14ac:dyDescent="0.25">
      <c r="A42" s="14"/>
      <c r="B42" s="115" t="s">
        <v>213</v>
      </c>
      <c r="C42" s="21">
        <v>2.4144382299999991</v>
      </c>
      <c r="D42" s="24">
        <v>2.1287727600000044</v>
      </c>
      <c r="E42" s="21">
        <v>-11.831550149037973</v>
      </c>
      <c r="F42" s="21">
        <v>2.1973262131082902E-2</v>
      </c>
      <c r="G42" s="21">
        <v>0.5499996399999999</v>
      </c>
      <c r="H42" s="24">
        <v>0.39319360999999992</v>
      </c>
      <c r="I42" s="21">
        <v>-28.510205933952982</v>
      </c>
      <c r="J42" s="21">
        <v>1.7608532217164262E-2</v>
      </c>
      <c r="K42" s="16"/>
      <c r="L42" s="187">
        <f t="shared" si="0"/>
        <v>-11.831550149037975</v>
      </c>
      <c r="M42" s="20">
        <f t="shared" si="1"/>
        <v>2.1973262131082902E-2</v>
      </c>
      <c r="N42" s="187">
        <f t="shared" si="2"/>
        <v>-28.510205933952975</v>
      </c>
      <c r="O42" s="20">
        <f t="shared" si="3"/>
        <v>1.7608532217164262E-2</v>
      </c>
      <c r="P42" s="20" t="b">
        <f t="shared" si="4"/>
        <v>1</v>
      </c>
      <c r="Q42" s="20" t="b">
        <f t="shared" si="5"/>
        <v>1</v>
      </c>
      <c r="R42" s="20" t="b">
        <f t="shared" si="6"/>
        <v>1</v>
      </c>
      <c r="S42" s="20" t="b">
        <f t="shared" si="7"/>
        <v>1</v>
      </c>
    </row>
    <row r="43" spans="1:19" x14ac:dyDescent="0.25">
      <c r="A43" s="14"/>
      <c r="B43" s="115" t="s">
        <v>301</v>
      </c>
      <c r="C43" s="21">
        <v>0.9727006100000003</v>
      </c>
      <c r="D43" s="24">
        <v>1.0157218700000001</v>
      </c>
      <c r="E43" s="21">
        <v>4.422867587180801</v>
      </c>
      <c r="F43" s="21">
        <v>1.0484314399900376E-2</v>
      </c>
      <c r="G43" s="21">
        <v>0.20626512</v>
      </c>
      <c r="H43" s="24">
        <v>0.18568956000000003</v>
      </c>
      <c r="I43" s="21">
        <v>-9.975297810895011</v>
      </c>
      <c r="J43" s="21">
        <v>8.3158029949954096E-3</v>
      </c>
      <c r="K43" s="16"/>
      <c r="L43" s="187">
        <f t="shared" si="0"/>
        <v>4.4228675871807894</v>
      </c>
      <c r="M43" s="20">
        <f t="shared" si="1"/>
        <v>1.0484314399900376E-2</v>
      </c>
      <c r="N43" s="187">
        <f t="shared" si="2"/>
        <v>-9.975297810895011</v>
      </c>
      <c r="O43" s="20">
        <f t="shared" si="3"/>
        <v>8.3158029949954096E-3</v>
      </c>
      <c r="P43" s="20" t="b">
        <f t="shared" si="4"/>
        <v>0</v>
      </c>
      <c r="Q43" s="20" t="b">
        <f t="shared" si="5"/>
        <v>1</v>
      </c>
      <c r="R43" s="20" t="b">
        <f t="shared" si="6"/>
        <v>1</v>
      </c>
      <c r="S43" s="20" t="b">
        <f t="shared" si="7"/>
        <v>1</v>
      </c>
    </row>
    <row r="44" spans="1:19" x14ac:dyDescent="0.25">
      <c r="A44" s="14"/>
      <c r="B44" s="115" t="s">
        <v>302</v>
      </c>
      <c r="C44" s="21">
        <v>0.13918486000000002</v>
      </c>
      <c r="D44" s="24">
        <v>0.58747948000000005</v>
      </c>
      <c r="E44" s="21">
        <v>322.08576421314785</v>
      </c>
      <c r="F44" s="21">
        <v>6.0639824283885754E-3</v>
      </c>
      <c r="G44" s="21">
        <v>1.5360469999999996E-2</v>
      </c>
      <c r="H44" s="24">
        <v>0.17375343000000001</v>
      </c>
      <c r="I44" s="21">
        <v>1031.172613858821</v>
      </c>
      <c r="J44" s="21">
        <v>7.7812629508343138E-3</v>
      </c>
      <c r="K44" s="16"/>
      <c r="L44" s="187">
        <f t="shared" si="0"/>
        <v>322.08576421314785</v>
      </c>
      <c r="M44" s="20">
        <f t="shared" si="1"/>
        <v>6.0639824283885754E-3</v>
      </c>
      <c r="N44" s="187">
        <f t="shared" si="2"/>
        <v>1031.172613858821</v>
      </c>
      <c r="O44" s="20">
        <f t="shared" si="3"/>
        <v>7.7812629508343138E-3</v>
      </c>
      <c r="P44" s="20" t="b">
        <f t="shared" si="4"/>
        <v>1</v>
      </c>
      <c r="Q44" s="20" t="b">
        <f t="shared" si="5"/>
        <v>1</v>
      </c>
      <c r="R44" s="20" t="b">
        <f t="shared" si="6"/>
        <v>1</v>
      </c>
      <c r="S44" s="20" t="b">
        <f t="shared" si="7"/>
        <v>1</v>
      </c>
    </row>
    <row r="45" spans="1:19" x14ac:dyDescent="0.25">
      <c r="A45" s="14"/>
      <c r="B45" s="115" t="s">
        <v>214</v>
      </c>
      <c r="C45" s="21">
        <v>0.44942950999999998</v>
      </c>
      <c r="D45" s="24">
        <v>0.46815970000000001</v>
      </c>
      <c r="E45" s="21">
        <v>4.1675478764178209</v>
      </c>
      <c r="F45" s="21">
        <v>4.8323597523434632E-3</v>
      </c>
      <c r="G45" s="21">
        <v>8.5175970000000004E-2</v>
      </c>
      <c r="H45" s="24">
        <v>2.1206799999999998E-3</v>
      </c>
      <c r="I45" s="21">
        <v>-97.51023674869802</v>
      </c>
      <c r="J45" s="21">
        <v>9.4971182523276288E-5</v>
      </c>
      <c r="K45" s="16"/>
      <c r="L45" s="187">
        <f t="shared" si="0"/>
        <v>4.1675478764178253</v>
      </c>
      <c r="M45" s="20">
        <f t="shared" si="1"/>
        <v>4.8323597523434632E-3</v>
      </c>
      <c r="N45" s="187">
        <f t="shared" si="2"/>
        <v>-97.51023674869802</v>
      </c>
      <c r="O45" s="20">
        <f t="shared" si="3"/>
        <v>9.4971182523276288E-5</v>
      </c>
      <c r="P45" s="20" t="b">
        <f t="shared" si="4"/>
        <v>0</v>
      </c>
      <c r="Q45" s="20" t="b">
        <f t="shared" si="5"/>
        <v>1</v>
      </c>
      <c r="R45" s="20" t="b">
        <f t="shared" si="6"/>
        <v>1</v>
      </c>
      <c r="S45" s="20" t="b">
        <f t="shared" si="7"/>
        <v>1</v>
      </c>
    </row>
    <row r="46" spans="1:19" x14ac:dyDescent="0.25">
      <c r="A46" s="14"/>
      <c r="B46" s="115" t="s">
        <v>215</v>
      </c>
      <c r="C46" s="21">
        <v>0.39832210999999995</v>
      </c>
      <c r="D46" s="24">
        <v>0.39568126000000003</v>
      </c>
      <c r="E46" s="21">
        <v>-0.6629935757269223</v>
      </c>
      <c r="F46" s="21">
        <v>4.0842349215033874E-3</v>
      </c>
      <c r="G46" s="21">
        <v>0.17915959000000004</v>
      </c>
      <c r="H46" s="24">
        <v>6.6106770000000009E-2</v>
      </c>
      <c r="I46" s="21">
        <v>-63.101740744104184</v>
      </c>
      <c r="J46" s="21">
        <v>2.9604834862847042E-3</v>
      </c>
      <c r="K46" s="16"/>
      <c r="L46" s="187">
        <f t="shared" si="0"/>
        <v>-0.66299357572692041</v>
      </c>
      <c r="M46" s="20">
        <f t="shared" si="1"/>
        <v>4.0842349215033874E-3</v>
      </c>
      <c r="N46" s="187">
        <f t="shared" si="2"/>
        <v>-63.101740744104184</v>
      </c>
      <c r="O46" s="20">
        <f t="shared" si="3"/>
        <v>2.9604834862847042E-3</v>
      </c>
      <c r="P46" s="20" t="b">
        <f t="shared" si="4"/>
        <v>0</v>
      </c>
      <c r="Q46" s="20" t="b">
        <f t="shared" si="5"/>
        <v>1</v>
      </c>
      <c r="R46" s="20" t="b">
        <f t="shared" si="6"/>
        <v>1</v>
      </c>
      <c r="S46" s="20" t="b">
        <f t="shared" si="7"/>
        <v>1</v>
      </c>
    </row>
    <row r="47" spans="1:19" x14ac:dyDescent="0.25">
      <c r="A47" s="14"/>
      <c r="B47" s="115" t="s">
        <v>303</v>
      </c>
      <c r="C47" s="21">
        <v>4.6670969999999999E-2</v>
      </c>
      <c r="D47" s="24">
        <v>8.3002339999999994E-2</v>
      </c>
      <c r="E47" s="21">
        <v>77.845757223387466</v>
      </c>
      <c r="F47" s="21">
        <v>8.5675287122391757E-4</v>
      </c>
      <c r="G47" s="21">
        <v>0</v>
      </c>
      <c r="H47" s="24">
        <v>4.5864689999999993E-2</v>
      </c>
      <c r="I47" s="21" t="s">
        <v>120</v>
      </c>
      <c r="J47" s="21">
        <v>2.0539750671310546E-3</v>
      </c>
      <c r="K47" s="16"/>
      <c r="L47" s="187">
        <f t="shared" si="0"/>
        <v>77.845757223387452</v>
      </c>
      <c r="M47" s="20">
        <f t="shared" si="1"/>
        <v>8.5675287122391757E-4</v>
      </c>
      <c r="N47" s="187"/>
      <c r="O47" s="20">
        <f t="shared" si="3"/>
        <v>2.0539750671310546E-3</v>
      </c>
      <c r="P47" s="20" t="b">
        <f t="shared" si="4"/>
        <v>1</v>
      </c>
      <c r="Q47" s="20" t="b">
        <f t="shared" si="5"/>
        <v>1</v>
      </c>
      <c r="R47" s="20" t="b">
        <f t="shared" si="6"/>
        <v>1</v>
      </c>
      <c r="S47" s="20" t="b">
        <f t="shared" si="7"/>
        <v>1</v>
      </c>
    </row>
    <row r="48" spans="1:19" x14ac:dyDescent="0.25">
      <c r="A48" s="14"/>
      <c r="B48" s="115" t="s">
        <v>216</v>
      </c>
      <c r="C48" s="21">
        <v>1.1032929999999998E-2</v>
      </c>
      <c r="D48" s="24">
        <v>2.1657900000000001E-2</v>
      </c>
      <c r="E48" s="21">
        <v>96.302342170212299</v>
      </c>
      <c r="F48" s="21">
        <v>2.2355355294417586E-4</v>
      </c>
      <c r="G48" s="21">
        <v>0</v>
      </c>
      <c r="H48" s="24">
        <v>1.244235E-2</v>
      </c>
      <c r="I48" s="21" t="s">
        <v>120</v>
      </c>
      <c r="J48" s="21">
        <v>5.572102782449434E-4</v>
      </c>
      <c r="K48" s="16"/>
      <c r="L48" s="187">
        <f t="shared" si="0"/>
        <v>96.302342170212313</v>
      </c>
      <c r="M48" s="20">
        <f t="shared" si="1"/>
        <v>2.2355355294417586E-4</v>
      </c>
      <c r="N48" s="187"/>
      <c r="O48" s="20">
        <f t="shared" si="3"/>
        <v>5.572102782449434E-4</v>
      </c>
      <c r="P48" s="20" t="b">
        <f t="shared" si="4"/>
        <v>1</v>
      </c>
      <c r="Q48" s="20" t="b">
        <f t="shared" si="5"/>
        <v>1</v>
      </c>
      <c r="R48" s="20" t="b">
        <f t="shared" si="6"/>
        <v>1</v>
      </c>
      <c r="S48" s="20" t="b">
        <f t="shared" si="7"/>
        <v>1</v>
      </c>
    </row>
    <row r="49" spans="1:19" x14ac:dyDescent="0.25">
      <c r="A49" s="14"/>
      <c r="B49" s="115" t="s">
        <v>217</v>
      </c>
      <c r="C49" s="21">
        <v>0</v>
      </c>
      <c r="D49" s="24">
        <v>1.6396650000000002E-2</v>
      </c>
      <c r="E49" s="21" t="s">
        <v>120</v>
      </c>
      <c r="F49" s="21">
        <v>1.6924675817517494E-4</v>
      </c>
      <c r="G49" s="21">
        <v>0</v>
      </c>
      <c r="H49" s="24">
        <v>0</v>
      </c>
      <c r="I49" s="21" t="s">
        <v>120</v>
      </c>
      <c r="J49" s="21">
        <v>0</v>
      </c>
      <c r="K49" s="16"/>
      <c r="L49" s="187"/>
      <c r="M49" s="20">
        <f t="shared" si="1"/>
        <v>1.6924675817517494E-4</v>
      </c>
      <c r="N49" s="187"/>
      <c r="O49" s="20">
        <f t="shared" si="3"/>
        <v>0</v>
      </c>
      <c r="P49" s="20" t="b">
        <f t="shared" si="4"/>
        <v>1</v>
      </c>
      <c r="Q49" s="20" t="b">
        <f t="shared" si="5"/>
        <v>1</v>
      </c>
      <c r="R49" s="20" t="b">
        <f t="shared" si="6"/>
        <v>1</v>
      </c>
      <c r="S49" s="20" t="b">
        <f t="shared" si="7"/>
        <v>1</v>
      </c>
    </row>
    <row r="50" spans="1:19" x14ac:dyDescent="0.25">
      <c r="A50" s="14"/>
      <c r="B50" s="115" t="s">
        <v>218</v>
      </c>
      <c r="C50" s="21">
        <v>8.4091000000000005E-4</v>
      </c>
      <c r="D50" s="24">
        <v>4.8287499999999997E-3</v>
      </c>
      <c r="E50" s="21">
        <v>474.2291089415038</v>
      </c>
      <c r="F50" s="21">
        <v>4.9842515607662287E-5</v>
      </c>
      <c r="G50" s="21">
        <v>4.7397000000000004E-4</v>
      </c>
      <c r="H50" s="24">
        <v>1.4098800000000001E-3</v>
      </c>
      <c r="I50" s="21">
        <v>197.46186467497941</v>
      </c>
      <c r="J50" s="21">
        <v>6.3139168010221627E-5</v>
      </c>
      <c r="K50" s="16"/>
      <c r="L50" s="187">
        <f t="shared" si="0"/>
        <v>474.2291089415038</v>
      </c>
      <c r="M50" s="20">
        <f t="shared" si="1"/>
        <v>4.9842515607662287E-5</v>
      </c>
      <c r="N50" s="187">
        <f t="shared" si="2"/>
        <v>197.46186467497944</v>
      </c>
      <c r="O50" s="20">
        <f t="shared" si="3"/>
        <v>6.3139168010221627E-5</v>
      </c>
      <c r="P50" s="20" t="b">
        <f t="shared" si="4"/>
        <v>1</v>
      </c>
      <c r="Q50" s="20" t="b">
        <f t="shared" si="5"/>
        <v>1</v>
      </c>
      <c r="R50" s="20" t="b">
        <f t="shared" si="6"/>
        <v>1</v>
      </c>
      <c r="S50" s="20" t="b">
        <f t="shared" si="7"/>
        <v>1</v>
      </c>
    </row>
    <row r="51" spans="1:19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9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9" x14ac:dyDescent="0.25">
      <c r="B53" s="20"/>
      <c r="C53" s="20"/>
      <c r="D53" s="75"/>
      <c r="E53" s="20"/>
    </row>
    <row r="54" spans="1:19" x14ac:dyDescent="0.25">
      <c r="B54" s="20"/>
      <c r="C54" s="20"/>
      <c r="D54" s="75"/>
      <c r="E54" s="20"/>
    </row>
    <row r="55" spans="1:19" x14ac:dyDescent="0.25">
      <c r="C55" s="20"/>
      <c r="D55" s="75"/>
    </row>
    <row r="56" spans="1:19" x14ac:dyDescent="0.25">
      <c r="C56" s="20"/>
      <c r="D56" s="75"/>
    </row>
    <row r="57" spans="1:19" x14ac:dyDescent="0.25">
      <c r="C57" s="20"/>
      <c r="D57" s="75"/>
    </row>
    <row r="58" spans="1:19" x14ac:dyDescent="0.25">
      <c r="C58" s="20"/>
      <c r="D58" s="75"/>
    </row>
    <row r="59" spans="1:19" x14ac:dyDescent="0.25">
      <c r="C59" s="20"/>
      <c r="D59" s="75"/>
    </row>
    <row r="60" spans="1:19" x14ac:dyDescent="0.25">
      <c r="C60" s="20"/>
      <c r="D60" s="75"/>
    </row>
    <row r="61" spans="1:19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18</oddFooter>
  </headerFooter>
  <ignoredErrors>
    <ignoredError sqref="O48:R49 O47:R47" evalError="1"/>
  </ignoredErrors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36.710937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58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17">
        <v>9051.6191151399871</v>
      </c>
      <c r="D13" s="117">
        <v>9688.0142206499622</v>
      </c>
      <c r="E13" s="29">
        <v>7.0307322636402603</v>
      </c>
      <c r="F13" s="29">
        <v>100</v>
      </c>
      <c r="G13" s="117">
        <v>1814.826406449999</v>
      </c>
      <c r="H13" s="117">
        <v>2232.9720907499986</v>
      </c>
      <c r="I13" s="29">
        <v>23.040533398339669</v>
      </c>
      <c r="J13" s="29">
        <v>100</v>
      </c>
      <c r="K13" s="16"/>
    </row>
    <row r="14" spans="1:14" x14ac:dyDescent="0.25">
      <c r="A14" s="14"/>
      <c r="B14" s="115" t="s">
        <v>283</v>
      </c>
      <c r="C14" s="107">
        <v>560.54452020000099</v>
      </c>
      <c r="D14" s="22">
        <v>678.43143524999971</v>
      </c>
      <c r="E14" s="21">
        <v>21.030785388453531</v>
      </c>
      <c r="F14" s="21">
        <v>7.0027914885170777</v>
      </c>
      <c r="G14" s="107">
        <v>122.75493062000005</v>
      </c>
      <c r="H14" s="22">
        <v>157.4349739900004</v>
      </c>
      <c r="I14" s="21">
        <v>28.251446353186282</v>
      </c>
      <c r="J14" s="21">
        <v>7.0504676096118155</v>
      </c>
      <c r="K14" s="16"/>
    </row>
    <row r="15" spans="1:14" x14ac:dyDescent="0.25">
      <c r="A15" s="14"/>
      <c r="B15" s="115" t="s">
        <v>284</v>
      </c>
      <c r="C15" s="107">
        <v>453.67914170000012</v>
      </c>
      <c r="D15" s="22">
        <v>435.97519305999992</v>
      </c>
      <c r="E15" s="21">
        <v>-3.9023060601069304</v>
      </c>
      <c r="F15" s="21">
        <v>4.5001502178921315</v>
      </c>
      <c r="G15" s="107">
        <v>96.80962418999998</v>
      </c>
      <c r="H15" s="22">
        <v>103.49414405</v>
      </c>
      <c r="I15" s="21">
        <v>6.904809223183106</v>
      </c>
      <c r="J15" s="21">
        <v>4.6348158348561777</v>
      </c>
      <c r="K15" s="16"/>
    </row>
    <row r="16" spans="1:14" x14ac:dyDescent="0.25">
      <c r="A16" s="14"/>
      <c r="B16" s="115" t="s">
        <v>285</v>
      </c>
      <c r="C16" s="107">
        <v>302.05573581999994</v>
      </c>
      <c r="D16" s="22">
        <v>316.33461926999973</v>
      </c>
      <c r="E16" s="21">
        <v>4.7272346645682806</v>
      </c>
      <c r="F16" s="21">
        <v>3.2652162978428931</v>
      </c>
      <c r="G16" s="107">
        <v>66.435267240000073</v>
      </c>
      <c r="H16" s="22">
        <v>67.578460399999983</v>
      </c>
      <c r="I16" s="21">
        <v>1.7207624918103903</v>
      </c>
      <c r="J16" s="21">
        <v>3.0263907318833572</v>
      </c>
      <c r="K16" s="16"/>
    </row>
    <row r="17" spans="1:14" x14ac:dyDescent="0.25">
      <c r="A17" s="14"/>
      <c r="B17" s="115" t="s">
        <v>286</v>
      </c>
      <c r="C17" s="107">
        <v>417.70862385999993</v>
      </c>
      <c r="D17" s="22">
        <v>306.9805433799998</v>
      </c>
      <c r="E17" s="21">
        <v>-26.508449707543502</v>
      </c>
      <c r="F17" s="21">
        <v>3.1686632202259988</v>
      </c>
      <c r="G17" s="107">
        <v>78.516948609999986</v>
      </c>
      <c r="H17" s="22">
        <v>58.953664750000016</v>
      </c>
      <c r="I17" s="21">
        <v>-24.916001202711502</v>
      </c>
      <c r="J17" s="21">
        <v>2.6401433763643225</v>
      </c>
      <c r="K17" s="16"/>
    </row>
    <row r="18" spans="1:14" x14ac:dyDescent="0.25">
      <c r="A18" s="14"/>
      <c r="B18" s="115" t="s">
        <v>287</v>
      </c>
      <c r="C18" s="107">
        <v>235.76065684999975</v>
      </c>
      <c r="D18" s="22">
        <v>274.40425390999894</v>
      </c>
      <c r="E18" s="21">
        <v>16.391028756161717</v>
      </c>
      <c r="F18" s="21">
        <v>2.8324096936718717</v>
      </c>
      <c r="G18" s="107">
        <v>41.851460389999964</v>
      </c>
      <c r="H18" s="22">
        <v>47.95387129000008</v>
      </c>
      <c r="I18" s="21">
        <v>14.581118181142937</v>
      </c>
      <c r="J18" s="21">
        <v>2.1475356314862668</v>
      </c>
      <c r="K18" s="16"/>
      <c r="N18" s="90"/>
    </row>
    <row r="19" spans="1:14" x14ac:dyDescent="0.25">
      <c r="A19" s="14"/>
      <c r="B19" s="115" t="s">
        <v>288</v>
      </c>
      <c r="C19" s="107">
        <v>171.30386149</v>
      </c>
      <c r="D19" s="22">
        <v>222.41422831999989</v>
      </c>
      <c r="E19" s="21">
        <v>29.836085646547716</v>
      </c>
      <c r="F19" s="21">
        <v>2.2957669472235587</v>
      </c>
      <c r="G19" s="107">
        <v>52.962925849999991</v>
      </c>
      <c r="H19" s="22">
        <v>48.207779160000001</v>
      </c>
      <c r="I19" s="21">
        <v>-8.9782552864759992</v>
      </c>
      <c r="J19" s="21">
        <v>2.1589064798301276</v>
      </c>
      <c r="K19" s="16"/>
    </row>
    <row r="20" spans="1:14" x14ac:dyDescent="0.25">
      <c r="A20" s="14"/>
      <c r="B20" s="115" t="s">
        <v>289</v>
      </c>
      <c r="C20" s="107">
        <v>144.20341690000029</v>
      </c>
      <c r="D20" s="22">
        <v>148.32466198000014</v>
      </c>
      <c r="E20" s="21">
        <v>2.8579385763499499</v>
      </c>
      <c r="F20" s="21">
        <v>1.5310120175489292</v>
      </c>
      <c r="G20" s="107">
        <v>22.744465109999986</v>
      </c>
      <c r="H20" s="22">
        <v>30.185324839999936</v>
      </c>
      <c r="I20" s="21">
        <v>32.715035038253994</v>
      </c>
      <c r="J20" s="21">
        <v>1.3518003635173717</v>
      </c>
      <c r="K20" s="16"/>
    </row>
    <row r="21" spans="1:14" x14ac:dyDescent="0.25">
      <c r="A21" s="14"/>
      <c r="B21" s="115" t="s">
        <v>290</v>
      </c>
      <c r="C21" s="107">
        <v>161.59726549000007</v>
      </c>
      <c r="D21" s="22">
        <v>132.30721937999999</v>
      </c>
      <c r="E21" s="21">
        <v>-18.125335240782647</v>
      </c>
      <c r="F21" s="21">
        <v>1.3656794505729326</v>
      </c>
      <c r="G21" s="107">
        <v>0</v>
      </c>
      <c r="H21" s="22">
        <v>102.12221937999999</v>
      </c>
      <c r="I21" s="21" t="s">
        <v>120</v>
      </c>
      <c r="J21" s="21">
        <v>4.5733764341720784</v>
      </c>
      <c r="K21" s="16"/>
    </row>
    <row r="22" spans="1:14" x14ac:dyDescent="0.25">
      <c r="A22" s="14"/>
      <c r="B22" s="115" t="s">
        <v>291</v>
      </c>
      <c r="C22" s="107">
        <v>83.136350340000106</v>
      </c>
      <c r="D22" s="22">
        <v>119.91321232</v>
      </c>
      <c r="E22" s="21">
        <v>44.236801146062717</v>
      </c>
      <c r="F22" s="21">
        <v>1.2377481038828937</v>
      </c>
      <c r="G22" s="107">
        <v>17.83437194999998</v>
      </c>
      <c r="H22" s="22">
        <v>26.379813970000018</v>
      </c>
      <c r="I22" s="21">
        <v>47.915575855195989</v>
      </c>
      <c r="J22" s="21">
        <v>1.1813767883296611</v>
      </c>
      <c r="K22" s="16"/>
    </row>
    <row r="23" spans="1:14" x14ac:dyDescent="0.25">
      <c r="A23" s="14"/>
      <c r="B23" s="115" t="s">
        <v>292</v>
      </c>
      <c r="C23" s="107">
        <v>100.88233842000012</v>
      </c>
      <c r="D23" s="22">
        <v>109.75675257999987</v>
      </c>
      <c r="E23" s="21">
        <v>8.7967966434850062</v>
      </c>
      <c r="F23" s="21">
        <v>1.1329127938938592</v>
      </c>
      <c r="G23" s="107">
        <v>19.994308779999987</v>
      </c>
      <c r="H23" s="22">
        <v>23.509453050000015</v>
      </c>
      <c r="I23" s="21">
        <v>17.580724138441717</v>
      </c>
      <c r="J23" s="21">
        <v>1.0528323729341278</v>
      </c>
      <c r="K23" s="16"/>
    </row>
    <row r="24" spans="1:14" x14ac:dyDescent="0.25">
      <c r="A24" s="14"/>
      <c r="B24" s="115" t="s">
        <v>293</v>
      </c>
      <c r="C24" s="107">
        <v>48.785606570000084</v>
      </c>
      <c r="D24" s="22">
        <v>102.71226139000049</v>
      </c>
      <c r="E24" s="21">
        <v>110.53804310626676</v>
      </c>
      <c r="F24" s="21">
        <v>1.0601993251730548</v>
      </c>
      <c r="G24" s="107">
        <v>13.253676970000004</v>
      </c>
      <c r="H24" s="22">
        <v>22.622599540000074</v>
      </c>
      <c r="I24" s="21">
        <v>70.68923281597128</v>
      </c>
      <c r="J24" s="21">
        <v>1.0131160901523726</v>
      </c>
      <c r="K24" s="16"/>
    </row>
    <row r="25" spans="1:14" x14ac:dyDescent="0.25">
      <c r="A25" s="14"/>
      <c r="B25" s="115" t="s">
        <v>294</v>
      </c>
      <c r="C25" s="107">
        <v>108.53198082000004</v>
      </c>
      <c r="D25" s="22">
        <v>102.66786846999995</v>
      </c>
      <c r="E25" s="21">
        <v>-5.4031192517583477</v>
      </c>
      <c r="F25" s="21">
        <v>1.0597410999992527</v>
      </c>
      <c r="G25" s="107">
        <v>3.1927965199999999</v>
      </c>
      <c r="H25" s="22">
        <v>26.648792490000009</v>
      </c>
      <c r="I25" s="21">
        <v>734.65364369665519</v>
      </c>
      <c r="J25" s="21">
        <v>1.1934225510650855</v>
      </c>
      <c r="K25" s="16"/>
    </row>
    <row r="26" spans="1:14" x14ac:dyDescent="0.25">
      <c r="A26" s="14"/>
      <c r="B26" s="115" t="s">
        <v>295</v>
      </c>
      <c r="C26" s="107">
        <v>65.075259460000012</v>
      </c>
      <c r="D26" s="22">
        <v>101.55512206000003</v>
      </c>
      <c r="E26" s="21">
        <v>56.057959511361148</v>
      </c>
      <c r="F26" s="21">
        <v>1.0482552951206008</v>
      </c>
      <c r="G26" s="107">
        <v>12.819960579999998</v>
      </c>
      <c r="H26" s="22">
        <v>32.228327059999998</v>
      </c>
      <c r="I26" s="21">
        <v>151.39177970857696</v>
      </c>
      <c r="J26" s="21">
        <v>1.4432928738117512</v>
      </c>
      <c r="K26" s="16"/>
    </row>
    <row r="27" spans="1:14" x14ac:dyDescent="0.25">
      <c r="A27" s="14"/>
      <c r="B27" s="115" t="s">
        <v>296</v>
      </c>
      <c r="C27" s="107">
        <v>69.16799958999988</v>
      </c>
      <c r="D27" s="22">
        <v>96.288804859999502</v>
      </c>
      <c r="E27" s="21">
        <v>39.210047176094243</v>
      </c>
      <c r="F27" s="21">
        <v>0.99389619654727912</v>
      </c>
      <c r="G27" s="107">
        <v>13.812473399999996</v>
      </c>
      <c r="H27" s="22">
        <v>22.870300590000014</v>
      </c>
      <c r="I27" s="21">
        <v>65.577155717816765</v>
      </c>
      <c r="J27" s="21">
        <v>1.0242089762222895</v>
      </c>
      <c r="K27" s="16"/>
    </row>
    <row r="28" spans="1:14" x14ac:dyDescent="0.25">
      <c r="A28" s="14"/>
      <c r="B28" s="115" t="s">
        <v>297</v>
      </c>
      <c r="C28" s="107">
        <v>61.650174160000041</v>
      </c>
      <c r="D28" s="22">
        <v>71.565919540000024</v>
      </c>
      <c r="E28" s="21">
        <v>16.083888675262713</v>
      </c>
      <c r="F28" s="21">
        <v>0.73870576477331718</v>
      </c>
      <c r="G28" s="107">
        <v>8.1641547600000006</v>
      </c>
      <c r="H28" s="22">
        <v>12.805101970000003</v>
      </c>
      <c r="I28" s="21">
        <v>56.845409554681225</v>
      </c>
      <c r="J28" s="21">
        <v>0.57345553144370442</v>
      </c>
      <c r="K28" s="16"/>
    </row>
    <row r="29" spans="1:14" x14ac:dyDescent="0.25">
      <c r="A29" s="14"/>
      <c r="B29" s="115" t="s">
        <v>295</v>
      </c>
      <c r="C29" s="107">
        <v>65.347252979999993</v>
      </c>
      <c r="D29" s="22">
        <v>62.185792289999974</v>
      </c>
      <c r="E29" s="21">
        <v>-4.8379396926870211</v>
      </c>
      <c r="F29" s="21">
        <v>0.64188378416550229</v>
      </c>
      <c r="G29" s="107">
        <v>20.425347190000007</v>
      </c>
      <c r="H29" s="22">
        <v>13.894049330000001</v>
      </c>
      <c r="I29" s="21">
        <v>-31.976434962131982</v>
      </c>
      <c r="J29" s="21">
        <v>0.62222225649642326</v>
      </c>
      <c r="K29" s="16"/>
    </row>
    <row r="30" spans="1:14" x14ac:dyDescent="0.25">
      <c r="A30" s="14"/>
      <c r="B30" s="115" t="s">
        <v>298</v>
      </c>
      <c r="C30" s="107">
        <v>50.319374260000011</v>
      </c>
      <c r="D30" s="22">
        <v>56.127528779999977</v>
      </c>
      <c r="E30" s="21">
        <v>11.542580974853255</v>
      </c>
      <c r="F30" s="21">
        <v>0.57935018984968445</v>
      </c>
      <c r="G30" s="107">
        <v>16.621025489999997</v>
      </c>
      <c r="H30" s="22">
        <v>9.1214050399999991</v>
      </c>
      <c r="I30" s="21">
        <v>-45.121286015186776</v>
      </c>
      <c r="J30" s="21">
        <v>0.40848719416534901</v>
      </c>
      <c r="K30" s="16"/>
    </row>
    <row r="31" spans="1:14" x14ac:dyDescent="0.25">
      <c r="A31" s="14"/>
      <c r="B31" s="115" t="s">
        <v>299</v>
      </c>
      <c r="C31" s="107">
        <v>38.250232060000002</v>
      </c>
      <c r="D31" s="22">
        <v>55.539262580000006</v>
      </c>
      <c r="E31" s="21">
        <v>45.199805566878972</v>
      </c>
      <c r="F31" s="21">
        <v>0.57327808687169657</v>
      </c>
      <c r="G31" s="107">
        <v>7.9624376799999999</v>
      </c>
      <c r="H31" s="22">
        <v>22.757081030000002</v>
      </c>
      <c r="I31" s="21">
        <v>185.80545235739919</v>
      </c>
      <c r="J31" s="21">
        <v>1.0191386235533502</v>
      </c>
      <c r="K31" s="16"/>
    </row>
    <row r="32" spans="1:14" x14ac:dyDescent="0.25">
      <c r="A32" s="14"/>
      <c r="B32" s="115" t="s">
        <v>30</v>
      </c>
      <c r="C32" s="107">
        <v>5913.6193241699848</v>
      </c>
      <c r="D32" s="22">
        <v>6294.5295412299647</v>
      </c>
      <c r="E32" s="21">
        <v>6.4412366806083421</v>
      </c>
      <c r="F32" s="21">
        <v>64.972340026227471</v>
      </c>
      <c r="G32" s="107">
        <v>1198.670231119999</v>
      </c>
      <c r="H32" s="22">
        <v>1404.2047288199979</v>
      </c>
      <c r="I32" s="21">
        <v>17.14687596003397</v>
      </c>
      <c r="J32" s="21">
        <v>62.88501028010436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9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7" width="8.7109375" style="7" customWidth="1"/>
    <col min="8" max="8" width="8.28515625" style="7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1" t="s">
        <v>70</v>
      </c>
      <c r="D7" s="191"/>
      <c r="E7" s="191"/>
      <c r="F7" s="191"/>
      <c r="G7" s="191"/>
      <c r="H7" s="191"/>
      <c r="I7" s="191"/>
      <c r="J7" s="191"/>
      <c r="K7" s="16"/>
    </row>
    <row r="8" spans="1:20" x14ac:dyDescent="0.25">
      <c r="A8" s="14"/>
      <c r="B8" s="8"/>
      <c r="C8" s="191" t="s">
        <v>46</v>
      </c>
      <c r="D8" s="191"/>
      <c r="E8" s="191"/>
      <c r="F8" s="191"/>
      <c r="G8" s="191"/>
      <c r="H8" s="191"/>
      <c r="I8" s="191"/>
      <c r="J8" s="191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20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9051.6191151399871</v>
      </c>
      <c r="D13" s="29">
        <v>9688.0142206499622</v>
      </c>
      <c r="E13" s="29">
        <v>7.0307322636402603</v>
      </c>
      <c r="F13" s="117">
        <v>100</v>
      </c>
      <c r="G13" s="29">
        <v>1814.826406449999</v>
      </c>
      <c r="H13" s="29">
        <v>2232.9720907499986</v>
      </c>
      <c r="I13" s="29">
        <v>23.040533398339669</v>
      </c>
      <c r="J13" s="117">
        <v>100</v>
      </c>
      <c r="K13" s="16"/>
      <c r="L13" s="188">
        <f>+D14+D27+D36+D49</f>
        <v>9688.0142206500386</v>
      </c>
      <c r="M13" s="20" t="b">
        <f>+ROUND(L13,4)=ROUND(D13,4)</f>
        <v>1</v>
      </c>
    </row>
    <row r="14" spans="1:20" x14ac:dyDescent="0.25">
      <c r="A14" s="14"/>
      <c r="B14" s="10" t="s">
        <v>71</v>
      </c>
      <c r="C14" s="114">
        <v>2351.1252960300008</v>
      </c>
      <c r="D14" s="29">
        <v>2704.6980282500008</v>
      </c>
      <c r="E14" s="114">
        <v>15.038447028621849</v>
      </c>
      <c r="F14" s="114">
        <v>27.917981607468619</v>
      </c>
      <c r="G14" s="114">
        <v>495.60349274000004</v>
      </c>
      <c r="H14" s="29">
        <v>552.17159250000032</v>
      </c>
      <c r="I14" s="114">
        <v>11.413983272647489</v>
      </c>
      <c r="J14" s="114">
        <v>24.728100937192632</v>
      </c>
      <c r="K14" s="16"/>
      <c r="L14" s="188">
        <f>+SUM(D15:D26)</f>
        <v>2704.6980282500008</v>
      </c>
      <c r="M14" s="75" t="b">
        <f>+ROUND(L14,4)=ROUND(D14,4)</f>
        <v>1</v>
      </c>
      <c r="N14" s="124"/>
      <c r="O14" s="124"/>
      <c r="P14" s="124"/>
      <c r="Q14" s="124"/>
      <c r="R14" s="124"/>
      <c r="S14" s="124"/>
      <c r="T14" s="124"/>
    </row>
    <row r="15" spans="1:20" x14ac:dyDescent="0.25">
      <c r="A15" s="14"/>
      <c r="B15" s="115" t="s">
        <v>72</v>
      </c>
      <c r="C15" s="21">
        <v>275.42167851999892</v>
      </c>
      <c r="D15" s="24">
        <v>293.24218664999989</v>
      </c>
      <c r="E15" s="21">
        <v>6.4702634250727531</v>
      </c>
      <c r="F15" s="21">
        <v>3.0268554522242068</v>
      </c>
      <c r="G15" s="21">
        <v>52.514257539999996</v>
      </c>
      <c r="H15" s="24">
        <v>64.102094790000024</v>
      </c>
      <c r="I15" s="21">
        <v>22.066078419129511</v>
      </c>
      <c r="J15" s="21">
        <v>2.870707388396859</v>
      </c>
      <c r="K15" s="16"/>
      <c r="L15" s="124"/>
    </row>
    <row r="16" spans="1:20" x14ac:dyDescent="0.25">
      <c r="A16" s="14"/>
      <c r="B16" s="115" t="s">
        <v>73</v>
      </c>
      <c r="C16" s="21">
        <v>32.253896689999927</v>
      </c>
      <c r="D16" s="24">
        <v>69.842115209999989</v>
      </c>
      <c r="E16" s="21">
        <v>116.53853449482274</v>
      </c>
      <c r="F16" s="21">
        <v>0.72091260003656688</v>
      </c>
      <c r="G16" s="21">
        <v>8.4531013199999947</v>
      </c>
      <c r="H16" s="24">
        <v>10.930866370000004</v>
      </c>
      <c r="I16" s="21">
        <v>29.311905254674151</v>
      </c>
      <c r="J16" s="21">
        <v>0.48952095797707001</v>
      </c>
      <c r="K16" s="16"/>
    </row>
    <row r="17" spans="1:11" x14ac:dyDescent="0.25">
      <c r="A17" s="14"/>
      <c r="B17" s="115" t="s">
        <v>74</v>
      </c>
      <c r="C17" s="21">
        <v>12.435278419999994</v>
      </c>
      <c r="D17" s="24">
        <v>9.2812399800000041</v>
      </c>
      <c r="E17" s="21">
        <v>-25.36363347464151</v>
      </c>
      <c r="F17" s="21">
        <v>9.5801262969010509E-2</v>
      </c>
      <c r="G17" s="21">
        <v>4.8365012099999989</v>
      </c>
      <c r="H17" s="24">
        <v>2.4262856999999998</v>
      </c>
      <c r="I17" s="21">
        <v>-49.833865543476207</v>
      </c>
      <c r="J17" s="21">
        <v>0.1086572335610819</v>
      </c>
      <c r="K17" s="16"/>
    </row>
    <row r="18" spans="1:11" x14ac:dyDescent="0.25">
      <c r="A18" s="14"/>
      <c r="B18" s="115" t="s">
        <v>89</v>
      </c>
      <c r="C18" s="21">
        <v>616.78468217999773</v>
      </c>
      <c r="D18" s="24">
        <v>659.44646020999573</v>
      </c>
      <c r="E18" s="21">
        <v>6.9168024535259054</v>
      </c>
      <c r="F18" s="21">
        <v>6.8068279545295081</v>
      </c>
      <c r="G18" s="21">
        <v>128.52884845999986</v>
      </c>
      <c r="H18" s="24">
        <v>137.71373552000014</v>
      </c>
      <c r="I18" s="21">
        <v>7.1461677048003436</v>
      </c>
      <c r="J18" s="21">
        <v>6.1672842258295129</v>
      </c>
      <c r="K18" s="16"/>
    </row>
    <row r="19" spans="1:11" x14ac:dyDescent="0.25">
      <c r="A19" s="14"/>
      <c r="B19" s="115" t="s">
        <v>90</v>
      </c>
      <c r="C19" s="21">
        <v>125.93063164000009</v>
      </c>
      <c r="D19" s="24">
        <v>141.10962580000049</v>
      </c>
      <c r="E19" s="21">
        <v>12.053456702570053</v>
      </c>
      <c r="F19" s="21">
        <v>1.4565381778571909</v>
      </c>
      <c r="G19" s="21">
        <v>28.427149340000017</v>
      </c>
      <c r="H19" s="24">
        <v>28.294351350000081</v>
      </c>
      <c r="I19" s="21">
        <v>-0.4671519764842369</v>
      </c>
      <c r="J19" s="21">
        <v>1.267116211044838</v>
      </c>
      <c r="K19" s="16"/>
    </row>
    <row r="20" spans="1:11" x14ac:dyDescent="0.25">
      <c r="A20" s="14"/>
      <c r="B20" s="115" t="s">
        <v>91</v>
      </c>
      <c r="C20" s="21">
        <v>164.71161649999996</v>
      </c>
      <c r="D20" s="24">
        <v>187.81177923000018</v>
      </c>
      <c r="E20" s="21">
        <v>14.024610541054482</v>
      </c>
      <c r="F20" s="21">
        <v>1.9385993347293005</v>
      </c>
      <c r="G20" s="21">
        <v>30.206264970000031</v>
      </c>
      <c r="H20" s="24">
        <v>33.905126610000046</v>
      </c>
      <c r="I20" s="21">
        <v>12.245345936260632</v>
      </c>
      <c r="J20" s="21">
        <v>1.5183855969562152</v>
      </c>
      <c r="K20" s="16"/>
    </row>
    <row r="21" spans="1:11" x14ac:dyDescent="0.25">
      <c r="A21" s="14"/>
      <c r="B21" s="115" t="s">
        <v>75</v>
      </c>
      <c r="C21" s="21">
        <v>48.063292709999828</v>
      </c>
      <c r="D21" s="24">
        <v>50.018056049999956</v>
      </c>
      <c r="E21" s="21">
        <v>4.0670608062469027</v>
      </c>
      <c r="F21" s="21">
        <v>0.5162880122882838</v>
      </c>
      <c r="G21" s="21">
        <v>9.6156694500000199</v>
      </c>
      <c r="H21" s="24">
        <v>8.9956771799999995</v>
      </c>
      <c r="I21" s="21">
        <v>-6.4477286082251783</v>
      </c>
      <c r="J21" s="21">
        <v>0.40285667775536682</v>
      </c>
      <c r="K21" s="16"/>
    </row>
    <row r="22" spans="1:11" x14ac:dyDescent="0.25">
      <c r="A22" s="14"/>
      <c r="B22" s="115" t="s">
        <v>92</v>
      </c>
      <c r="C22" s="21">
        <v>165.35302856000132</v>
      </c>
      <c r="D22" s="24">
        <v>185.34594958000008</v>
      </c>
      <c r="E22" s="21">
        <v>12.091052213624231</v>
      </c>
      <c r="F22" s="21">
        <v>1.9131469603433895</v>
      </c>
      <c r="G22" s="21">
        <v>37.519826669999972</v>
      </c>
      <c r="H22" s="24">
        <v>38.222184810000037</v>
      </c>
      <c r="I22" s="21">
        <v>1.871965310974244</v>
      </c>
      <c r="J22" s="21">
        <v>1.7117179819816815</v>
      </c>
      <c r="K22" s="16"/>
    </row>
    <row r="23" spans="1:11" x14ac:dyDescent="0.25">
      <c r="A23" s="14"/>
      <c r="B23" s="115" t="s">
        <v>93</v>
      </c>
      <c r="C23" s="21">
        <v>91.712934910000243</v>
      </c>
      <c r="D23" s="24">
        <v>88.346408220000072</v>
      </c>
      <c r="E23" s="21">
        <v>-3.6707217943726334</v>
      </c>
      <c r="F23" s="21">
        <v>0.91191451837147453</v>
      </c>
      <c r="G23" s="21">
        <v>17.190229320000022</v>
      </c>
      <c r="H23" s="24">
        <v>18.504575199999991</v>
      </c>
      <c r="I23" s="21">
        <v>7.645889159086372</v>
      </c>
      <c r="J23" s="21">
        <v>0.82869711075451802</v>
      </c>
      <c r="K23" s="16"/>
    </row>
    <row r="24" spans="1:11" x14ac:dyDescent="0.25">
      <c r="A24" s="14"/>
      <c r="B24" s="115" t="s">
        <v>94</v>
      </c>
      <c r="C24" s="21">
        <v>281.73237614000089</v>
      </c>
      <c r="D24" s="24">
        <v>361.67572876000105</v>
      </c>
      <c r="E24" s="21">
        <v>28.375635670738109</v>
      </c>
      <c r="F24" s="21">
        <v>3.7332287146017058</v>
      </c>
      <c r="G24" s="21">
        <v>75.393912010000008</v>
      </c>
      <c r="H24" s="24">
        <v>77.395464479999973</v>
      </c>
      <c r="I24" s="21">
        <v>2.6547932275148289</v>
      </c>
      <c r="J24" s="21">
        <v>3.4660291904501506</v>
      </c>
      <c r="K24" s="16"/>
    </row>
    <row r="25" spans="1:11" x14ac:dyDescent="0.25">
      <c r="A25" s="14"/>
      <c r="B25" s="115" t="s">
        <v>95</v>
      </c>
      <c r="C25" s="21">
        <v>527.06273434000173</v>
      </c>
      <c r="D25" s="24">
        <v>648.77436286000375</v>
      </c>
      <c r="E25" s="21">
        <v>23.092436742356991</v>
      </c>
      <c r="F25" s="21">
        <v>6.6966702162466269</v>
      </c>
      <c r="G25" s="21">
        <v>100.64532517000008</v>
      </c>
      <c r="H25" s="24">
        <v>128.97451760000004</v>
      </c>
      <c r="I25" s="21">
        <v>28.147549210208322</v>
      </c>
      <c r="J25" s="21">
        <v>5.7759126562428635</v>
      </c>
      <c r="K25" s="16"/>
    </row>
    <row r="26" spans="1:11" x14ac:dyDescent="0.25">
      <c r="A26" s="14"/>
      <c r="B26" s="115" t="s">
        <v>76</v>
      </c>
      <c r="C26" s="21">
        <v>9.6631454200000011</v>
      </c>
      <c r="D26" s="24">
        <v>9.8041156999999988</v>
      </c>
      <c r="E26" s="21">
        <v>1.45884465019257</v>
      </c>
      <c r="F26" s="21">
        <v>0.10119840327135943</v>
      </c>
      <c r="G26" s="21">
        <v>2.2724072799999999</v>
      </c>
      <c r="H26" s="24">
        <v>2.7067128899999995</v>
      </c>
      <c r="I26" s="21">
        <v>19.112137767838846</v>
      </c>
      <c r="J26" s="21">
        <v>0.1212157062424763</v>
      </c>
      <c r="K26" s="16"/>
    </row>
    <row r="27" spans="1:11" x14ac:dyDescent="0.25">
      <c r="A27" s="14"/>
      <c r="B27" s="10" t="s">
        <v>26</v>
      </c>
      <c r="C27" s="114">
        <v>3586.1174603199947</v>
      </c>
      <c r="D27" s="29">
        <v>3681.0118077600264</v>
      </c>
      <c r="E27" s="114">
        <v>2.6461583729486593</v>
      </c>
      <c r="F27" s="114">
        <v>37.995524406993184</v>
      </c>
      <c r="G27" s="114">
        <v>693.16401007999877</v>
      </c>
      <c r="H27" s="29">
        <v>852.23694322000347</v>
      </c>
      <c r="I27" s="114">
        <v>22.948815983917846</v>
      </c>
      <c r="J27" s="114">
        <v>38.166036501323163</v>
      </c>
      <c r="K27" s="16"/>
    </row>
    <row r="28" spans="1:11" x14ac:dyDescent="0.25">
      <c r="A28" s="14"/>
      <c r="B28" s="115" t="s">
        <v>96</v>
      </c>
      <c r="C28" s="21">
        <v>1178.5423260499995</v>
      </c>
      <c r="D28" s="24">
        <v>851.62800930999902</v>
      </c>
      <c r="E28" s="21">
        <v>-27.738869407913924</v>
      </c>
      <c r="F28" s="21">
        <v>8.7905321969362671</v>
      </c>
      <c r="G28" s="21">
        <v>207.59330226000006</v>
      </c>
      <c r="H28" s="24">
        <v>191.13529800000001</v>
      </c>
      <c r="I28" s="21">
        <v>-7.928003495694302</v>
      </c>
      <c r="J28" s="21">
        <v>8.5596814573621707</v>
      </c>
      <c r="K28" s="16"/>
    </row>
    <row r="29" spans="1:11" x14ac:dyDescent="0.25">
      <c r="A29" s="14"/>
      <c r="B29" s="115" t="s">
        <v>77</v>
      </c>
      <c r="C29" s="21">
        <v>47.069208659999887</v>
      </c>
      <c r="D29" s="24">
        <v>70.300070830000138</v>
      </c>
      <c r="E29" s="21">
        <v>49.3546903195383</v>
      </c>
      <c r="F29" s="21">
        <v>0.72563963294103995</v>
      </c>
      <c r="G29" s="21">
        <v>10.66989367999998</v>
      </c>
      <c r="H29" s="24">
        <v>17.168761489999973</v>
      </c>
      <c r="I29" s="21">
        <v>60.908458930398687</v>
      </c>
      <c r="J29" s="21">
        <v>0.76887488030508355</v>
      </c>
      <c r="K29" s="16"/>
    </row>
    <row r="30" spans="1:11" x14ac:dyDescent="0.25">
      <c r="A30" s="14"/>
      <c r="B30" s="115" t="s">
        <v>78</v>
      </c>
      <c r="C30" s="21">
        <v>81.042570949999941</v>
      </c>
      <c r="D30" s="24">
        <v>100.21001427000009</v>
      </c>
      <c r="E30" s="21">
        <v>23.651080037707217</v>
      </c>
      <c r="F30" s="21">
        <v>1.0343710484693844</v>
      </c>
      <c r="G30" s="21">
        <v>24.875479819999999</v>
      </c>
      <c r="H30" s="24">
        <v>18.700786079999997</v>
      </c>
      <c r="I30" s="21">
        <v>-24.822410601445043</v>
      </c>
      <c r="J30" s="21">
        <v>0.83748409384368416</v>
      </c>
      <c r="K30" s="16"/>
    </row>
    <row r="31" spans="1:11" x14ac:dyDescent="0.25">
      <c r="A31" s="14"/>
      <c r="B31" s="115" t="s">
        <v>97</v>
      </c>
      <c r="C31" s="21">
        <v>127.80317919000021</v>
      </c>
      <c r="D31" s="24">
        <v>130.60620410000001</v>
      </c>
      <c r="E31" s="21">
        <v>2.1932356673480369</v>
      </c>
      <c r="F31" s="21">
        <v>1.3481215151564645</v>
      </c>
      <c r="G31" s="21">
        <v>27.833327900000008</v>
      </c>
      <c r="H31" s="24">
        <v>25.794351709999994</v>
      </c>
      <c r="I31" s="21">
        <v>-7.3256643881237533</v>
      </c>
      <c r="J31" s="21">
        <v>1.1551578193409631</v>
      </c>
      <c r="K31" s="16"/>
    </row>
    <row r="32" spans="1:11" x14ac:dyDescent="0.25">
      <c r="A32" s="14"/>
      <c r="B32" s="115" t="s">
        <v>79</v>
      </c>
      <c r="C32" s="21">
        <v>373.98913341000076</v>
      </c>
      <c r="D32" s="24">
        <v>358.02234659000067</v>
      </c>
      <c r="E32" s="21">
        <v>-4.2693183821723153</v>
      </c>
      <c r="F32" s="21">
        <v>3.6955183842203443</v>
      </c>
      <c r="G32" s="21">
        <v>53.157933529999973</v>
      </c>
      <c r="H32" s="24">
        <v>75.815868579999844</v>
      </c>
      <c r="I32" s="21">
        <v>42.623807107198289</v>
      </c>
      <c r="J32" s="21">
        <v>3.3952895736612283</v>
      </c>
      <c r="K32" s="16"/>
    </row>
    <row r="33" spans="1:11" x14ac:dyDescent="0.25">
      <c r="A33" s="14"/>
      <c r="B33" s="115" t="s">
        <v>98</v>
      </c>
      <c r="C33" s="21">
        <v>240.70052020999987</v>
      </c>
      <c r="D33" s="24">
        <v>274.2947743799993</v>
      </c>
      <c r="E33" s="21">
        <v>13.956868120056409</v>
      </c>
      <c r="F33" s="21">
        <v>2.8312796423785294</v>
      </c>
      <c r="G33" s="21">
        <v>41.864541489999795</v>
      </c>
      <c r="H33" s="24">
        <v>64.768284590000079</v>
      </c>
      <c r="I33" s="21">
        <v>54.709169824471424</v>
      </c>
      <c r="J33" s="21">
        <v>2.9005416081239983</v>
      </c>
      <c r="K33" s="16"/>
    </row>
    <row r="34" spans="1:11" x14ac:dyDescent="0.25">
      <c r="A34" s="14"/>
      <c r="B34" s="115" t="s">
        <v>80</v>
      </c>
      <c r="C34" s="21">
        <v>539.3956041999993</v>
      </c>
      <c r="D34" s="24">
        <v>647.8914459400138</v>
      </c>
      <c r="E34" s="21">
        <v>20.114335544304129</v>
      </c>
      <c r="F34" s="21">
        <v>6.6875567188891596</v>
      </c>
      <c r="G34" s="21">
        <v>114.92694437999997</v>
      </c>
      <c r="H34" s="24">
        <v>159.27767699000353</v>
      </c>
      <c r="I34" s="21">
        <v>38.590369603284813</v>
      </c>
      <c r="J34" s="21">
        <v>7.1329900472023446</v>
      </c>
      <c r="K34" s="16"/>
    </row>
    <row r="35" spans="1:11" x14ac:dyDescent="0.25">
      <c r="A35" s="14"/>
      <c r="B35" s="115" t="s">
        <v>99</v>
      </c>
      <c r="C35" s="21">
        <v>997.57491764999543</v>
      </c>
      <c r="D35" s="24">
        <v>1248.0589423400131</v>
      </c>
      <c r="E35" s="21">
        <v>25.109294576099337</v>
      </c>
      <c r="F35" s="21">
        <v>12.882505268001987</v>
      </c>
      <c r="G35" s="21">
        <v>212.24258701999901</v>
      </c>
      <c r="H35" s="24">
        <v>299.57591578000012</v>
      </c>
      <c r="I35" s="21">
        <v>41.147881764074022</v>
      </c>
      <c r="J35" s="21">
        <v>13.416017021483691</v>
      </c>
      <c r="K35" s="16"/>
    </row>
    <row r="36" spans="1:11" x14ac:dyDescent="0.25">
      <c r="A36" s="14"/>
      <c r="B36" s="10" t="s">
        <v>100</v>
      </c>
      <c r="C36" s="114">
        <v>3030.0577983599969</v>
      </c>
      <c r="D36" s="29">
        <v>3271.3891882700104</v>
      </c>
      <c r="E36" s="114">
        <v>7.9645804129753861</v>
      </c>
      <c r="F36" s="114">
        <v>33.767386316352201</v>
      </c>
      <c r="G36" s="114">
        <v>625.36108852000041</v>
      </c>
      <c r="H36" s="29">
        <v>822.16068600999938</v>
      </c>
      <c r="I36" s="114">
        <v>31.469754211243163</v>
      </c>
      <c r="J36" s="114">
        <v>36.819120553085661</v>
      </c>
      <c r="K36" s="16"/>
    </row>
    <row r="37" spans="1:11" x14ac:dyDescent="0.25">
      <c r="A37" s="14"/>
      <c r="B37" s="115" t="s">
        <v>81</v>
      </c>
      <c r="C37" s="21">
        <v>222.10080961000051</v>
      </c>
      <c r="D37" s="24">
        <v>254.93190393000057</v>
      </c>
      <c r="E37" s="21">
        <v>14.782068727101926</v>
      </c>
      <c r="F37" s="21">
        <v>2.6314154595955719</v>
      </c>
      <c r="G37" s="21">
        <v>47.943559230000126</v>
      </c>
      <c r="H37" s="24">
        <v>67.963384930000061</v>
      </c>
      <c r="I37" s="21">
        <v>41.757070233268713</v>
      </c>
      <c r="J37" s="21">
        <v>3.0436289468881306</v>
      </c>
      <c r="K37" s="16"/>
    </row>
    <row r="38" spans="1:11" x14ac:dyDescent="0.25">
      <c r="A38" s="14"/>
      <c r="B38" s="115" t="s">
        <v>82</v>
      </c>
      <c r="C38" s="21">
        <v>12.859156479999992</v>
      </c>
      <c r="D38" s="24">
        <v>8.5755243100000005</v>
      </c>
      <c r="E38" s="21">
        <v>-33.311921949642489</v>
      </c>
      <c r="F38" s="21">
        <v>8.8516842716036756E-2</v>
      </c>
      <c r="G38" s="21">
        <v>4.2540233500000024</v>
      </c>
      <c r="H38" s="24">
        <v>2.076381790000001</v>
      </c>
      <c r="I38" s="21">
        <v>-51.19016471783118</v>
      </c>
      <c r="J38" s="21">
        <v>9.2987359698821728E-2</v>
      </c>
      <c r="K38" s="16"/>
    </row>
    <row r="39" spans="1:11" x14ac:dyDescent="0.25">
      <c r="A39" s="14"/>
      <c r="B39" s="115" t="s">
        <v>101</v>
      </c>
      <c r="C39" s="21">
        <v>0.77675838000000008</v>
      </c>
      <c r="D39" s="24">
        <v>0.49562284000000001</v>
      </c>
      <c r="E39" s="21">
        <v>-36.193435080803383</v>
      </c>
      <c r="F39" s="21">
        <v>5.1158351826484936E-3</v>
      </c>
      <c r="G39" s="21">
        <v>0.12201468999999998</v>
      </c>
      <c r="H39" s="24">
        <v>0.11682945000000002</v>
      </c>
      <c r="I39" s="21">
        <v>-4.2496850174351675</v>
      </c>
      <c r="J39" s="21">
        <v>5.2320156836693811E-3</v>
      </c>
      <c r="K39" s="16"/>
    </row>
    <row r="40" spans="1:11" x14ac:dyDescent="0.25">
      <c r="A40" s="14"/>
      <c r="B40" s="115" t="s">
        <v>102</v>
      </c>
      <c r="C40" s="21">
        <v>3.9100661999999975</v>
      </c>
      <c r="D40" s="24">
        <v>2.7054054900000004</v>
      </c>
      <c r="E40" s="21">
        <v>-30.809215199476615</v>
      </c>
      <c r="F40" s="21">
        <v>2.7925284050816519E-2</v>
      </c>
      <c r="G40" s="21">
        <v>1.2413856399999998</v>
      </c>
      <c r="H40" s="24">
        <v>0.38687175000000001</v>
      </c>
      <c r="I40" s="21">
        <v>-68.835490154372977</v>
      </c>
      <c r="J40" s="21">
        <v>1.7325418065125015E-2</v>
      </c>
      <c r="K40" s="16"/>
    </row>
    <row r="41" spans="1:11" x14ac:dyDescent="0.25">
      <c r="A41" s="14"/>
      <c r="B41" s="115" t="s">
        <v>103</v>
      </c>
      <c r="C41" s="21">
        <v>568.09725476000199</v>
      </c>
      <c r="D41" s="24">
        <v>629.8767596300022</v>
      </c>
      <c r="E41" s="21">
        <v>10.874811372939931</v>
      </c>
      <c r="F41" s="21">
        <v>6.5016085369427152</v>
      </c>
      <c r="G41" s="21">
        <v>107.84261280000037</v>
      </c>
      <c r="H41" s="24">
        <v>126.00966320000009</v>
      </c>
      <c r="I41" s="21">
        <v>16.845892294627028</v>
      </c>
      <c r="J41" s="21">
        <v>5.643136505019041</v>
      </c>
      <c r="K41" s="16"/>
    </row>
    <row r="42" spans="1:11" x14ac:dyDescent="0.25">
      <c r="A42" s="14"/>
      <c r="B42" s="115" t="s">
        <v>83</v>
      </c>
      <c r="C42" s="21">
        <v>51.812660930000057</v>
      </c>
      <c r="D42" s="24">
        <v>56.588737879999726</v>
      </c>
      <c r="E42" s="21">
        <v>9.2179727199346964</v>
      </c>
      <c r="F42" s="21">
        <v>0.58411080528124182</v>
      </c>
      <c r="G42" s="21">
        <v>10.683923679999992</v>
      </c>
      <c r="H42" s="24">
        <v>10.723057389999987</v>
      </c>
      <c r="I42" s="21">
        <v>0.36628593737759729</v>
      </c>
      <c r="J42" s="21">
        <v>0.48021457296398112</v>
      </c>
      <c r="K42" s="16"/>
    </row>
    <row r="43" spans="1:11" x14ac:dyDescent="0.25">
      <c r="A43" s="14"/>
      <c r="B43" s="115" t="s">
        <v>104</v>
      </c>
      <c r="C43" s="21">
        <v>98.200151609999736</v>
      </c>
      <c r="D43" s="24">
        <v>99.297323800000129</v>
      </c>
      <c r="E43" s="21">
        <v>1.1172815642462419</v>
      </c>
      <c r="F43" s="21">
        <v>1.0249502275538396</v>
      </c>
      <c r="G43" s="21">
        <v>21.955096289999968</v>
      </c>
      <c r="H43" s="24">
        <v>22.043116340000012</v>
      </c>
      <c r="I43" s="21">
        <v>0.40090942365911264</v>
      </c>
      <c r="J43" s="21">
        <v>0.98716488357883103</v>
      </c>
      <c r="K43" s="16"/>
    </row>
    <row r="44" spans="1:11" x14ac:dyDescent="0.25">
      <c r="A44" s="14"/>
      <c r="B44" s="115" t="s">
        <v>84</v>
      </c>
      <c r="C44" s="21">
        <v>503.89751883999969</v>
      </c>
      <c r="D44" s="24">
        <v>517.05618661999858</v>
      </c>
      <c r="E44" s="21">
        <v>2.6113777679022787</v>
      </c>
      <c r="F44" s="21">
        <v>5.3370708882517475</v>
      </c>
      <c r="G44" s="21">
        <v>118.37781568000047</v>
      </c>
      <c r="H44" s="24">
        <v>124.08511431999995</v>
      </c>
      <c r="I44" s="21">
        <v>4.8212569282638951</v>
      </c>
      <c r="J44" s="21">
        <v>5.5569487336638819</v>
      </c>
      <c r="K44" s="16"/>
    </row>
    <row r="45" spans="1:11" x14ac:dyDescent="0.25">
      <c r="A45" s="14"/>
      <c r="B45" s="115" t="s">
        <v>85</v>
      </c>
      <c r="C45" s="21">
        <v>886.30235394999545</v>
      </c>
      <c r="D45" s="24">
        <v>1028.7824069900057</v>
      </c>
      <c r="E45" s="21">
        <v>16.075784116449366</v>
      </c>
      <c r="F45" s="21">
        <v>10.619125690352108</v>
      </c>
      <c r="G45" s="21">
        <v>198.50445461999973</v>
      </c>
      <c r="H45" s="24">
        <v>248.34165309000039</v>
      </c>
      <c r="I45" s="21">
        <v>25.10633757081413</v>
      </c>
      <c r="J45" s="21">
        <v>11.121574430721557</v>
      </c>
      <c r="K45" s="16"/>
    </row>
    <row r="46" spans="1:11" x14ac:dyDescent="0.25">
      <c r="A46" s="14"/>
      <c r="B46" s="115" t="s">
        <v>105</v>
      </c>
      <c r="C46" s="21">
        <v>334.06771910999993</v>
      </c>
      <c r="D46" s="24">
        <v>334.28377977999992</v>
      </c>
      <c r="E46" s="21">
        <v>6.4675710234918249E-2</v>
      </c>
      <c r="F46" s="21">
        <v>3.45048812033611</v>
      </c>
      <c r="G46" s="21">
        <v>71.217459129999767</v>
      </c>
      <c r="H46" s="24">
        <v>76.352013969999632</v>
      </c>
      <c r="I46" s="21">
        <v>7.2096855219550671</v>
      </c>
      <c r="J46" s="21">
        <v>3.4192999673522531</v>
      </c>
      <c r="K46" s="16"/>
    </row>
    <row r="47" spans="1:11" x14ac:dyDescent="0.25">
      <c r="A47" s="14"/>
      <c r="B47" s="115" t="s">
        <v>86</v>
      </c>
      <c r="C47" s="21">
        <v>336.36766637999989</v>
      </c>
      <c r="D47" s="24">
        <v>325.71700639000352</v>
      </c>
      <c r="E47" s="21">
        <v>-3.1663744927148074</v>
      </c>
      <c r="F47" s="21">
        <v>3.3620616049028813</v>
      </c>
      <c r="G47" s="21">
        <v>40.714863410000007</v>
      </c>
      <c r="H47" s="24">
        <v>142.23096656999937</v>
      </c>
      <c r="I47" s="21">
        <v>249.33425942690485</v>
      </c>
      <c r="J47" s="21">
        <v>6.369581024285333</v>
      </c>
      <c r="K47" s="16"/>
    </row>
    <row r="48" spans="1:11" x14ac:dyDescent="0.25">
      <c r="A48" s="14"/>
      <c r="B48" s="115" t="s">
        <v>87</v>
      </c>
      <c r="C48" s="21">
        <v>11.665682109999983</v>
      </c>
      <c r="D48" s="24">
        <v>13.078530610000014</v>
      </c>
      <c r="E48" s="21">
        <v>12.111152067043873</v>
      </c>
      <c r="F48" s="21">
        <v>0.13499702118647988</v>
      </c>
      <c r="G48" s="21">
        <v>2.5038800000000001</v>
      </c>
      <c r="H48" s="24">
        <v>1.8316332099999997</v>
      </c>
      <c r="I48" s="21">
        <v>-26.848203188651233</v>
      </c>
      <c r="J48" s="21">
        <v>8.2026695165043489E-2</v>
      </c>
      <c r="K48" s="16"/>
    </row>
    <row r="49" spans="1:11" x14ac:dyDescent="0.25">
      <c r="A49" s="14"/>
      <c r="B49" s="10" t="s">
        <v>88</v>
      </c>
      <c r="C49" s="114">
        <v>84.318560430000019</v>
      </c>
      <c r="D49" s="29">
        <v>30.915196370000103</v>
      </c>
      <c r="E49" s="114">
        <v>-63.335241716246536</v>
      </c>
      <c r="F49" s="114">
        <v>0.31910766918678229</v>
      </c>
      <c r="G49" s="114">
        <v>0.69781511000000018</v>
      </c>
      <c r="H49" s="29">
        <v>6.4028690200000016</v>
      </c>
      <c r="I49" s="114">
        <v>817.55952662016739</v>
      </c>
      <c r="J49" s="114">
        <v>0.28674200839874542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40"/>
  <sheetViews>
    <sheetView zoomScaleNormal="100" zoomScaleSheetLayoutView="90" workbookViewId="0">
      <selection activeCell="G16" sqref="G1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5" width="11.140625" style="38" customWidth="1"/>
    <col min="6" max="6" width="15.42578125" style="38" bestFit="1" customWidth="1"/>
    <col min="7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4"/>
    </row>
    <row r="7" spans="1:16" x14ac:dyDescent="0.25">
      <c r="A7" s="57"/>
      <c r="B7" s="40"/>
      <c r="C7" s="199" t="s">
        <v>139</v>
      </c>
      <c r="D7" s="199"/>
      <c r="E7" s="199"/>
      <c r="F7" s="199"/>
      <c r="G7" s="199"/>
      <c r="H7" s="199"/>
      <c r="I7" s="199"/>
      <c r="J7" s="199"/>
      <c r="K7" s="59"/>
      <c r="L7" s="39"/>
      <c r="N7" s="39"/>
      <c r="O7" s="39"/>
      <c r="P7" s="174"/>
    </row>
    <row r="8" spans="1:16" x14ac:dyDescent="0.25">
      <c r="A8" s="57"/>
      <c r="B8" s="40"/>
      <c r="C8" s="191" t="s">
        <v>140</v>
      </c>
      <c r="D8" s="191"/>
      <c r="E8" s="191"/>
      <c r="F8" s="191"/>
      <c r="G8" s="191"/>
      <c r="H8" s="191"/>
      <c r="I8" s="191"/>
      <c r="J8" s="191"/>
      <c r="K8" s="59"/>
      <c r="L8" s="39"/>
      <c r="N8" s="39"/>
      <c r="O8" s="39"/>
      <c r="P8" s="174"/>
    </row>
    <row r="9" spans="1:16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4"/>
    </row>
    <row r="10" spans="1:16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  <c r="L10" s="39"/>
      <c r="N10" s="39"/>
      <c r="O10" s="39"/>
      <c r="P10" s="174"/>
    </row>
    <row r="11" spans="1:16" x14ac:dyDescent="0.25">
      <c r="A11" s="57"/>
      <c r="B11" s="42"/>
      <c r="C11" s="172">
        <v>2014</v>
      </c>
      <c r="D11" s="172">
        <v>2015</v>
      </c>
      <c r="E11" s="172">
        <v>2016</v>
      </c>
      <c r="F11" s="172">
        <v>2017</v>
      </c>
      <c r="G11" s="103">
        <v>2018</v>
      </c>
      <c r="H11" s="196"/>
      <c r="I11" s="196"/>
      <c r="J11" s="196"/>
      <c r="K11" s="59"/>
      <c r="L11" s="39"/>
      <c r="N11" s="165"/>
      <c r="O11" s="39"/>
      <c r="P11" s="174"/>
    </row>
    <row r="12" spans="1:16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4"/>
    </row>
    <row r="13" spans="1:16" x14ac:dyDescent="0.25">
      <c r="A13" s="57"/>
      <c r="B13" s="66" t="s">
        <v>107</v>
      </c>
      <c r="C13" s="120">
        <v>2488.062516</v>
      </c>
      <c r="D13" s="120">
        <v>2411.5973760000002</v>
      </c>
      <c r="E13" s="120">
        <v>1683.0644589999999</v>
      </c>
      <c r="F13" s="120">
        <v>1649.240352</v>
      </c>
      <c r="G13" s="120">
        <v>1837.9507060000001</v>
      </c>
      <c r="H13" s="160">
        <v>11.442259084381167</v>
      </c>
      <c r="I13" s="160">
        <v>111.44225908438116</v>
      </c>
      <c r="J13" s="160">
        <v>-2.0096738909273104</v>
      </c>
      <c r="K13" s="59"/>
      <c r="L13" s="39"/>
      <c r="M13" s="39">
        <v>1</v>
      </c>
      <c r="N13" s="39"/>
      <c r="O13" s="39"/>
      <c r="P13" s="174"/>
    </row>
    <row r="14" spans="1:16" x14ac:dyDescent="0.25">
      <c r="A14" s="57"/>
      <c r="B14" s="66" t="s">
        <v>7</v>
      </c>
      <c r="C14" s="120">
        <v>2646.9889469999998</v>
      </c>
      <c r="D14" s="120">
        <v>2370.7573819999998</v>
      </c>
      <c r="E14" s="120">
        <v>1676.1544530000001</v>
      </c>
      <c r="F14" s="120">
        <v>1803.816791</v>
      </c>
      <c r="G14" s="120">
        <v>1732.9074189999999</v>
      </c>
      <c r="H14" s="160">
        <v>-3.9310739512902204</v>
      </c>
      <c r="I14" s="160">
        <v>96.068926048709784</v>
      </c>
      <c r="J14" s="160">
        <v>7.6163827129121842</v>
      </c>
      <c r="K14" s="59"/>
      <c r="L14" s="39"/>
      <c r="M14" s="39">
        <v>1</v>
      </c>
      <c r="N14" s="39"/>
      <c r="O14" s="39"/>
      <c r="P14" s="174"/>
    </row>
    <row r="15" spans="1:16" x14ac:dyDescent="0.25">
      <c r="A15" s="57"/>
      <c r="B15" s="66" t="s">
        <v>8</v>
      </c>
      <c r="C15" s="120">
        <v>2523.8652860000002</v>
      </c>
      <c r="D15" s="120">
        <v>2384.8127129999998</v>
      </c>
      <c r="E15" s="120">
        <v>1740.9492600000001</v>
      </c>
      <c r="F15" s="120">
        <v>1955.1701169999999</v>
      </c>
      <c r="G15" s="120">
        <v>1853.958222</v>
      </c>
      <c r="H15" s="160">
        <v>-5.1766285767142701</v>
      </c>
      <c r="I15" s="160">
        <v>94.823371423285735</v>
      </c>
      <c r="J15" s="160">
        <v>12.304830584206684</v>
      </c>
      <c r="K15" s="59"/>
      <c r="L15" s="39"/>
      <c r="M15" s="39">
        <v>1</v>
      </c>
      <c r="N15" s="39"/>
      <c r="O15" s="39"/>
      <c r="P15" s="174"/>
    </row>
    <row r="16" spans="1:16" x14ac:dyDescent="0.25">
      <c r="A16" s="57"/>
      <c r="B16" s="66" t="s">
        <v>9</v>
      </c>
      <c r="C16" s="120">
        <v>2770.8612109999999</v>
      </c>
      <c r="D16" s="120">
        <v>2289.493669</v>
      </c>
      <c r="E16" s="120">
        <v>1742.010196</v>
      </c>
      <c r="F16" s="120">
        <v>1828.5654480000001</v>
      </c>
      <c r="G16" s="120">
        <v>2030.2257830000001</v>
      </c>
      <c r="H16" s="160">
        <v>11.028335639862764</v>
      </c>
      <c r="I16" s="160">
        <v>111.02833563986276</v>
      </c>
      <c r="J16" s="160">
        <v>4.9686995058208172</v>
      </c>
      <c r="K16" s="59"/>
      <c r="L16" s="39"/>
      <c r="M16" s="39">
        <v>1</v>
      </c>
      <c r="N16" s="39"/>
      <c r="O16" s="39"/>
      <c r="P16" s="174"/>
    </row>
    <row r="17" spans="1:107" x14ac:dyDescent="0.25">
      <c r="A17" s="57"/>
      <c r="B17" s="66" t="s">
        <v>10</v>
      </c>
      <c r="C17" s="120">
        <v>2753.108874</v>
      </c>
      <c r="D17" s="120">
        <v>2145.5792999999999</v>
      </c>
      <c r="E17" s="120">
        <v>1780.999421</v>
      </c>
      <c r="F17" s="120">
        <v>1814.8264059999999</v>
      </c>
      <c r="G17" s="117">
        <v>2232.9720910000001</v>
      </c>
      <c r="H17" s="29">
        <v>23.040533442623932</v>
      </c>
      <c r="I17" s="29">
        <v>123.04053344262394</v>
      </c>
      <c r="J17" s="29">
        <v>1.8993259964681375</v>
      </c>
      <c r="K17" s="59"/>
      <c r="L17" s="39"/>
      <c r="M17" s="39">
        <v>1</v>
      </c>
      <c r="N17" s="39"/>
      <c r="O17" s="39"/>
      <c r="P17" s="174"/>
    </row>
    <row r="18" spans="1:107" x14ac:dyDescent="0.25">
      <c r="A18" s="57"/>
      <c r="B18" s="66" t="s">
        <v>11</v>
      </c>
      <c r="C18" s="120">
        <v>2466.9283959999998</v>
      </c>
      <c r="D18" s="120">
        <v>2066.8558170000001</v>
      </c>
      <c r="E18" s="120">
        <v>1838.269536</v>
      </c>
      <c r="F18" s="120">
        <v>1745.6068969999999</v>
      </c>
      <c r="G18" s="120"/>
      <c r="H18" s="160" t="s">
        <v>120</v>
      </c>
      <c r="I18" s="160" t="s">
        <v>120</v>
      </c>
      <c r="J18" s="160" t="s">
        <v>120</v>
      </c>
      <c r="K18" s="59"/>
      <c r="L18" s="39"/>
      <c r="M18" s="39" t="s">
        <v>120</v>
      </c>
      <c r="N18" s="39"/>
      <c r="O18" s="39"/>
      <c r="P18" s="174"/>
    </row>
    <row r="19" spans="1:107" x14ac:dyDescent="0.25">
      <c r="A19" s="57"/>
      <c r="B19" s="66" t="s">
        <v>12</v>
      </c>
      <c r="C19" s="120">
        <v>3160.5105410000001</v>
      </c>
      <c r="D19" s="120">
        <v>2587.8406730000002</v>
      </c>
      <c r="E19" s="120">
        <v>1638.6985540000001</v>
      </c>
      <c r="F19" s="120">
        <v>1925.3197829999999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  <c r="P19" s="174"/>
    </row>
    <row r="20" spans="1:107" x14ac:dyDescent="0.25">
      <c r="A20" s="57"/>
      <c r="B20" s="66" t="s">
        <v>13</v>
      </c>
      <c r="C20" s="120">
        <v>2381.1641709999999</v>
      </c>
      <c r="D20" s="120">
        <v>2254.136876</v>
      </c>
      <c r="E20" s="120">
        <v>2098.718492</v>
      </c>
      <c r="F20" s="120">
        <v>1959.053568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  <c r="P20" s="174"/>
    </row>
    <row r="21" spans="1:107" x14ac:dyDescent="0.25">
      <c r="A21" s="57"/>
      <c r="B21" s="66" t="s">
        <v>14</v>
      </c>
      <c r="C21" s="120">
        <v>3040.403468</v>
      </c>
      <c r="D21" s="120">
        <v>2229.0447749999998</v>
      </c>
      <c r="E21" s="120">
        <v>1822.1233090000001</v>
      </c>
      <c r="F21" s="120">
        <v>1827.246087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  <c r="P21" s="174"/>
    </row>
    <row r="22" spans="1:107" x14ac:dyDescent="0.25">
      <c r="A22" s="57"/>
      <c r="B22" s="66" t="s">
        <v>15</v>
      </c>
      <c r="C22" s="120">
        <v>2945.9425649999998</v>
      </c>
      <c r="D22" s="120">
        <v>2258.1264529999999</v>
      </c>
      <c r="E22" s="120">
        <v>1770.40635</v>
      </c>
      <c r="F22" s="120">
        <v>1913.9384050000001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174"/>
    </row>
    <row r="23" spans="1:107" x14ac:dyDescent="0.25">
      <c r="A23" s="57"/>
      <c r="B23" s="66" t="s">
        <v>16</v>
      </c>
      <c r="C23" s="120">
        <v>2875.1480860000001</v>
      </c>
      <c r="D23" s="120">
        <v>2196.373681</v>
      </c>
      <c r="E23" s="120">
        <v>2067.8305599999999</v>
      </c>
      <c r="F23" s="120">
        <v>1924.9985919999999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174"/>
    </row>
    <row r="24" spans="1:107" x14ac:dyDescent="0.25">
      <c r="A24" s="57"/>
      <c r="B24" s="66" t="s">
        <v>17</v>
      </c>
      <c r="C24" s="120">
        <v>2895.502461</v>
      </c>
      <c r="D24" s="120">
        <v>2148.0694279999998</v>
      </c>
      <c r="E24" s="120">
        <v>2114.9137700000001</v>
      </c>
      <c r="F24" s="120">
        <v>1818.2283709999999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174"/>
    </row>
    <row r="25" spans="1:107" x14ac:dyDescent="0.25">
      <c r="A25" s="57"/>
      <c r="B25" s="67" t="s">
        <v>22</v>
      </c>
      <c r="C25" s="121">
        <v>32948.486522000007</v>
      </c>
      <c r="D25" s="121">
        <v>27342.688142999996</v>
      </c>
      <c r="E25" s="121">
        <v>21974.138360000001</v>
      </c>
      <c r="F25" s="121">
        <v>22166.010816999998</v>
      </c>
      <c r="G25" s="122">
        <v>9688.0142209999995</v>
      </c>
      <c r="H25" s="64"/>
      <c r="I25" s="46"/>
      <c r="J25" s="46"/>
      <c r="K25" s="59"/>
      <c r="L25" s="39"/>
      <c r="N25" s="39"/>
      <c r="O25" s="39"/>
      <c r="P25" s="174"/>
    </row>
    <row r="26" spans="1:107" ht="18.75" customHeight="1" x14ac:dyDescent="0.25">
      <c r="A26" s="57"/>
      <c r="B26" s="67" t="s">
        <v>18</v>
      </c>
      <c r="C26" s="68"/>
      <c r="D26" s="68">
        <v>-17.013826644987073</v>
      </c>
      <c r="E26" s="68">
        <v>-19.634315963825223</v>
      </c>
      <c r="F26" s="68">
        <v>0.87317397322512758</v>
      </c>
      <c r="G26" s="46"/>
      <c r="H26" s="46"/>
      <c r="I26" s="46"/>
      <c r="J26" s="46"/>
      <c r="K26" s="59"/>
      <c r="L26" s="39"/>
      <c r="N26" s="39"/>
      <c r="O26" s="39"/>
      <c r="P26" s="174"/>
    </row>
    <row r="27" spans="1:10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  <c r="P27" s="174"/>
    </row>
    <row r="28" spans="1:107" ht="18.75" customHeight="1" x14ac:dyDescent="0.25">
      <c r="A28" s="57"/>
      <c r="B28" s="67" t="s">
        <v>19</v>
      </c>
      <c r="C28" s="121">
        <v>13182.886833999999</v>
      </c>
      <c r="D28" s="121">
        <v>11602.240439999998</v>
      </c>
      <c r="E28" s="121">
        <v>8623.1777890000012</v>
      </c>
      <c r="F28" s="121">
        <v>9051.6191139999992</v>
      </c>
      <c r="G28" s="117">
        <v>9688.0142209999995</v>
      </c>
      <c r="H28" s="65">
        <v>7.0307322809871398</v>
      </c>
      <c r="I28" s="29">
        <v>107.03073228098714</v>
      </c>
      <c r="J28" s="29">
        <v>4.9684853482498292</v>
      </c>
      <c r="K28" s="59"/>
      <c r="L28" s="39"/>
      <c r="N28" s="39"/>
      <c r="O28" s="39"/>
      <c r="P28" s="174"/>
    </row>
    <row r="29" spans="1:107" ht="18.75" customHeight="1" x14ac:dyDescent="0.25">
      <c r="A29" s="57"/>
      <c r="B29" s="67" t="s">
        <v>18</v>
      </c>
      <c r="C29" s="68"/>
      <c r="D29" s="68">
        <v>-11.990138532657003</v>
      </c>
      <c r="E29" s="68">
        <v>-25.676615360679399</v>
      </c>
      <c r="F29" s="68">
        <v>4.9684853482498292</v>
      </c>
      <c r="G29" s="29">
        <v>7.0307322809871398</v>
      </c>
      <c r="H29" s="46"/>
      <c r="I29" s="46"/>
      <c r="J29" s="46"/>
      <c r="K29" s="59"/>
      <c r="L29" s="39"/>
      <c r="N29" s="39"/>
      <c r="O29" s="39"/>
      <c r="P29" s="174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4"/>
    </row>
    <row r="31" spans="1:107" ht="14.25" customHeight="1" x14ac:dyDescent="0.25">
      <c r="A31" s="57"/>
      <c r="B31" s="44"/>
      <c r="C31" s="198" t="s">
        <v>137</v>
      </c>
      <c r="D31" s="198"/>
      <c r="E31" s="198"/>
      <c r="F31" s="198"/>
      <c r="G31" s="198"/>
      <c r="H31" s="198"/>
      <c r="I31" s="198"/>
      <c r="J31" s="45"/>
      <c r="K31" s="59"/>
      <c r="L31" s="39"/>
      <c r="N31" s="39"/>
      <c r="O31" s="20"/>
      <c r="P31" s="78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  <c r="AL31" s="113"/>
      <c r="AM31" s="113"/>
      <c r="AN31" s="113"/>
      <c r="AO31" s="113"/>
      <c r="AP31" s="113"/>
      <c r="AQ31" s="113"/>
      <c r="AR31" s="113"/>
      <c r="AS31" s="113"/>
      <c r="AT31" s="113"/>
      <c r="AU31" s="113"/>
      <c r="AV31" s="113"/>
      <c r="AW31" s="113"/>
      <c r="AX31" s="113"/>
      <c r="AY31" s="113"/>
      <c r="AZ31" s="113"/>
      <c r="BA31" s="113"/>
      <c r="BB31" s="113"/>
      <c r="BC31" s="113"/>
      <c r="BD31" s="113"/>
      <c r="BE31" s="113"/>
      <c r="BF31" s="113"/>
      <c r="BG31" s="113"/>
      <c r="BH31" s="113"/>
      <c r="BI31" s="113"/>
      <c r="BJ31" s="113"/>
      <c r="BK31" s="113"/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113"/>
      <c r="CC31" s="113"/>
      <c r="CD31" s="113"/>
      <c r="CE31" s="113"/>
      <c r="CF31" s="113"/>
      <c r="CG31" s="113"/>
      <c r="CH31" s="113"/>
      <c r="CI31" s="113"/>
      <c r="CJ31" s="113"/>
      <c r="CK31" s="113"/>
      <c r="CL31" s="113"/>
      <c r="CM31" s="113"/>
      <c r="CN31" s="113"/>
      <c r="CO31" s="113"/>
      <c r="CP31" s="113"/>
      <c r="CQ31" s="113"/>
      <c r="CR31" s="113"/>
      <c r="CS31" s="113"/>
      <c r="CT31" s="113"/>
      <c r="CU31" s="113"/>
      <c r="CV31" s="113"/>
      <c r="CW31" s="113"/>
      <c r="CX31" s="113"/>
      <c r="CY31" s="113"/>
      <c r="CZ31" s="113"/>
      <c r="DA31" s="113"/>
      <c r="DB31" s="113"/>
      <c r="DC31" s="113"/>
    </row>
    <row r="32" spans="1:107" s="52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174"/>
      <c r="M32" s="174" t="s">
        <v>120</v>
      </c>
      <c r="N32" s="174"/>
      <c r="O32" s="78"/>
      <c r="P32" s="78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4"/>
      <c r="M33" s="174" t="s">
        <v>120</v>
      </c>
      <c r="N33" s="174"/>
      <c r="O33" s="78"/>
      <c r="P33" s="78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4"/>
      <c r="M34" s="174" t="s">
        <v>120</v>
      </c>
      <c r="N34" s="174"/>
      <c r="O34" s="78"/>
      <c r="P34" s="78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3"/>
      <c r="BD45" s="113"/>
      <c r="BE45" s="113"/>
      <c r="BF45" s="113"/>
      <c r="BG45" s="113"/>
      <c r="BH45" s="113"/>
      <c r="BI45" s="113"/>
      <c r="BJ45" s="113"/>
      <c r="BK45" s="113"/>
      <c r="BL45" s="113"/>
      <c r="BM45" s="113"/>
      <c r="BN45" s="113"/>
      <c r="BO45" s="113"/>
      <c r="BP45" s="113"/>
      <c r="BQ45" s="113"/>
      <c r="BR45" s="113"/>
      <c r="BS45" s="113"/>
      <c r="BT45" s="113"/>
      <c r="BU45" s="113"/>
      <c r="BV45" s="113"/>
      <c r="BW45" s="113"/>
      <c r="BX45" s="113"/>
      <c r="BY45" s="113"/>
      <c r="BZ45" s="113"/>
      <c r="CA45" s="113"/>
      <c r="CB45" s="113"/>
      <c r="CC45" s="113"/>
      <c r="CD45" s="113"/>
      <c r="CE45" s="113"/>
      <c r="CF45" s="113"/>
      <c r="CG45" s="113"/>
      <c r="CH45" s="113"/>
      <c r="CI45" s="113"/>
      <c r="CJ45" s="113"/>
      <c r="CK45" s="113"/>
      <c r="CL45" s="113"/>
      <c r="CM45" s="113"/>
      <c r="CN45" s="113"/>
      <c r="CO45" s="113"/>
      <c r="CP45" s="113"/>
      <c r="CQ45" s="113"/>
      <c r="CR45" s="113"/>
      <c r="CS45" s="113"/>
      <c r="CT45" s="113"/>
      <c r="CU45" s="113"/>
      <c r="CV45" s="113"/>
      <c r="CW45" s="113"/>
      <c r="CX45" s="113"/>
      <c r="CY45" s="113"/>
      <c r="CZ45" s="113"/>
      <c r="DA45" s="113"/>
      <c r="DB45" s="113"/>
      <c r="DC45" s="113"/>
    </row>
    <row r="46" spans="1:10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3"/>
      <c r="BD46" s="113"/>
      <c r="BE46" s="113"/>
      <c r="BF46" s="113"/>
      <c r="BG46" s="113"/>
      <c r="BH46" s="113"/>
      <c r="BI46" s="113"/>
      <c r="BJ46" s="113"/>
      <c r="BK46" s="113"/>
      <c r="BL46" s="113"/>
      <c r="BM46" s="113"/>
      <c r="BN46" s="113"/>
      <c r="BO46" s="113"/>
      <c r="BP46" s="113"/>
      <c r="BQ46" s="113"/>
      <c r="BR46" s="113"/>
      <c r="BS46" s="113"/>
      <c r="BT46" s="113"/>
      <c r="BU46" s="113"/>
      <c r="BV46" s="113"/>
      <c r="BW46" s="113"/>
      <c r="BX46" s="113"/>
      <c r="BY46" s="113"/>
      <c r="BZ46" s="113"/>
      <c r="CA46" s="113"/>
      <c r="CB46" s="113"/>
      <c r="CC46" s="113"/>
      <c r="CD46" s="113"/>
      <c r="CE46" s="113"/>
      <c r="CF46" s="113"/>
      <c r="CG46" s="113"/>
      <c r="CH46" s="113"/>
      <c r="CI46" s="113"/>
      <c r="CJ46" s="113"/>
      <c r="CK46" s="113"/>
      <c r="CL46" s="113"/>
      <c r="CM46" s="113"/>
      <c r="CN46" s="113"/>
      <c r="CO46" s="113"/>
      <c r="CP46" s="113"/>
      <c r="CQ46" s="113"/>
      <c r="CR46" s="113"/>
      <c r="CS46" s="113"/>
      <c r="CT46" s="113"/>
      <c r="CU46" s="113"/>
      <c r="CV46" s="113"/>
      <c r="CW46" s="113"/>
      <c r="CX46" s="113"/>
      <c r="CY46" s="113"/>
      <c r="CZ46" s="113"/>
      <c r="DA46" s="113"/>
      <c r="DB46" s="113"/>
      <c r="DC46" s="113"/>
    </row>
    <row r="47" spans="1:10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07" x14ac:dyDescent="0.25">
      <c r="B48" s="20"/>
      <c r="C48" s="20"/>
      <c r="D48" s="20"/>
      <c r="E48" s="20"/>
      <c r="F48" s="20"/>
      <c r="G48" s="20"/>
      <c r="H48" s="20"/>
      <c r="I48" s="113"/>
      <c r="J48" s="20"/>
      <c r="K48" s="20"/>
      <c r="L48" s="20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113"/>
      <c r="J49" s="20"/>
      <c r="K49" s="20"/>
      <c r="L49" s="20"/>
      <c r="M49" s="20"/>
      <c r="N49" s="113"/>
    </row>
    <row r="50" spans="2:14" x14ac:dyDescent="0.25">
      <c r="B50" s="20" t="s">
        <v>1</v>
      </c>
      <c r="C50" s="168" t="s">
        <v>166</v>
      </c>
      <c r="D50" s="168" t="s">
        <v>169</v>
      </c>
      <c r="E50" s="168" t="s">
        <v>167</v>
      </c>
      <c r="F50" s="168" t="s">
        <v>168</v>
      </c>
      <c r="G50" s="168"/>
      <c r="H50" s="168"/>
      <c r="I50" s="169"/>
      <c r="J50" s="20"/>
      <c r="K50" s="20"/>
      <c r="L50" s="20"/>
      <c r="M50" s="20"/>
      <c r="N50" s="113"/>
    </row>
    <row r="51" spans="2:14" x14ac:dyDescent="0.25">
      <c r="B51" s="20">
        <v>2012</v>
      </c>
      <c r="C51" s="168">
        <v>1</v>
      </c>
      <c r="D51" s="182">
        <v>2203.7542600000002</v>
      </c>
      <c r="E51" s="183">
        <v>40909</v>
      </c>
      <c r="F51" s="168"/>
      <c r="G51" s="168"/>
      <c r="H51" s="168"/>
      <c r="I51" s="169"/>
      <c r="J51" s="20"/>
      <c r="K51" s="20"/>
      <c r="L51" s="20"/>
      <c r="M51" s="20"/>
      <c r="N51" s="113"/>
    </row>
    <row r="52" spans="2:14" x14ac:dyDescent="0.25">
      <c r="B52" s="20"/>
      <c r="C52" s="168">
        <v>2</v>
      </c>
      <c r="D52" s="182">
        <v>1764.5771099999999</v>
      </c>
      <c r="E52" s="183">
        <v>40940</v>
      </c>
      <c r="F52" s="168"/>
      <c r="G52" s="168"/>
      <c r="H52" s="168"/>
      <c r="I52" s="169"/>
      <c r="J52" s="20"/>
      <c r="K52" s="20"/>
      <c r="L52" s="20"/>
      <c r="M52" s="20"/>
      <c r="N52" s="113"/>
    </row>
    <row r="53" spans="2:14" x14ac:dyDescent="0.25">
      <c r="B53" s="20"/>
      <c r="C53" s="168">
        <v>3</v>
      </c>
      <c r="D53" s="182">
        <v>2350.7945119999999</v>
      </c>
      <c r="E53" s="183">
        <v>40969</v>
      </c>
      <c r="F53" s="168"/>
      <c r="G53" s="168"/>
      <c r="H53" s="168"/>
      <c r="I53" s="169"/>
      <c r="J53" s="20"/>
      <c r="K53" s="20"/>
      <c r="L53" s="20"/>
      <c r="M53" s="20"/>
      <c r="N53" s="113"/>
    </row>
    <row r="54" spans="2:14" x14ac:dyDescent="0.25">
      <c r="B54" s="20"/>
      <c r="C54" s="168">
        <v>4</v>
      </c>
      <c r="D54" s="182">
        <v>2055.1829480000001</v>
      </c>
      <c r="E54" s="183">
        <v>41000</v>
      </c>
      <c r="F54" s="184">
        <v>2093.5772075</v>
      </c>
      <c r="G54" s="168"/>
      <c r="H54" s="168"/>
      <c r="I54" s="169"/>
      <c r="J54" s="20"/>
      <c r="K54" s="20"/>
      <c r="L54" s="20"/>
      <c r="M54" s="20"/>
      <c r="N54" s="113"/>
    </row>
    <row r="55" spans="2:14" x14ac:dyDescent="0.25">
      <c r="B55" s="20"/>
      <c r="C55" s="168">
        <v>5</v>
      </c>
      <c r="D55" s="182">
        <v>2770.9725640000001</v>
      </c>
      <c r="E55" s="183">
        <v>41030</v>
      </c>
      <c r="F55" s="184">
        <v>2229.0562787999997</v>
      </c>
      <c r="G55" s="168"/>
      <c r="H55" s="168"/>
      <c r="I55" s="169"/>
      <c r="J55" s="20"/>
      <c r="K55" s="20"/>
      <c r="L55" s="20"/>
      <c r="M55" s="20"/>
      <c r="N55" s="113"/>
    </row>
    <row r="56" spans="2:14" x14ac:dyDescent="0.25">
      <c r="B56" s="20"/>
      <c r="C56" s="168">
        <v>6</v>
      </c>
      <c r="D56" s="182">
        <v>2319.8223659999999</v>
      </c>
      <c r="E56" s="183">
        <v>41061</v>
      </c>
      <c r="F56" s="184">
        <v>2244.1839599999998</v>
      </c>
      <c r="G56" s="168"/>
      <c r="H56" s="168"/>
      <c r="I56" s="169"/>
      <c r="J56" s="20"/>
      <c r="K56" s="20"/>
      <c r="L56" s="20"/>
      <c r="M56" s="20"/>
      <c r="N56" s="113"/>
    </row>
    <row r="57" spans="2:14" x14ac:dyDescent="0.25">
      <c r="B57" s="20"/>
      <c r="C57" s="168">
        <v>7</v>
      </c>
      <c r="D57" s="182">
        <v>2470.9381360000002</v>
      </c>
      <c r="E57" s="183">
        <v>41091</v>
      </c>
      <c r="F57" s="184">
        <v>2276.5774137142857</v>
      </c>
      <c r="G57" s="168"/>
      <c r="H57" s="168"/>
      <c r="I57" s="169"/>
      <c r="J57" s="20"/>
      <c r="K57" s="20"/>
      <c r="L57" s="20"/>
      <c r="M57" s="20"/>
      <c r="N57" s="113"/>
    </row>
    <row r="58" spans="2:14" x14ac:dyDescent="0.25">
      <c r="B58" s="20"/>
      <c r="C58" s="168">
        <v>8</v>
      </c>
      <c r="D58" s="182">
        <v>2343.8767149999999</v>
      </c>
      <c r="E58" s="183">
        <v>41122</v>
      </c>
      <c r="F58" s="184">
        <v>2284.9898263750001</v>
      </c>
      <c r="G58" s="168"/>
      <c r="H58" s="168"/>
      <c r="I58" s="169"/>
      <c r="J58" s="20"/>
      <c r="K58" s="20"/>
      <c r="L58" s="20"/>
      <c r="M58" s="20"/>
      <c r="N58" s="113"/>
    </row>
    <row r="59" spans="2:14" x14ac:dyDescent="0.25">
      <c r="B59" s="20"/>
      <c r="C59" s="168">
        <v>9</v>
      </c>
      <c r="D59" s="182">
        <v>2338.282475</v>
      </c>
      <c r="E59" s="183">
        <v>41153</v>
      </c>
      <c r="F59" s="184">
        <v>2290.9112317777781</v>
      </c>
      <c r="G59" s="168"/>
      <c r="H59" s="168"/>
      <c r="I59" s="169"/>
      <c r="J59" s="20"/>
      <c r="K59" s="20"/>
      <c r="L59" s="20"/>
    </row>
    <row r="60" spans="2:14" x14ac:dyDescent="0.25">
      <c r="B60" s="20"/>
      <c r="C60" s="168">
        <v>10</v>
      </c>
      <c r="D60" s="182">
        <v>2540.633237</v>
      </c>
      <c r="E60" s="183">
        <v>41183</v>
      </c>
      <c r="F60" s="184">
        <v>2315.8834323000001</v>
      </c>
      <c r="G60" s="168"/>
      <c r="H60" s="168"/>
      <c r="I60" s="169"/>
      <c r="J60" s="20"/>
      <c r="K60" s="20"/>
      <c r="L60" s="20"/>
    </row>
    <row r="61" spans="2:14" x14ac:dyDescent="0.25">
      <c r="B61" s="20"/>
      <c r="C61" s="168">
        <v>11</v>
      </c>
      <c r="D61" s="182">
        <v>2477.1099049999998</v>
      </c>
      <c r="E61" s="183">
        <v>41214</v>
      </c>
      <c r="F61" s="184">
        <v>2330.5403843636368</v>
      </c>
      <c r="G61" s="168"/>
      <c r="H61" s="168"/>
      <c r="I61" s="169"/>
      <c r="J61" s="20"/>
      <c r="K61" s="20"/>
      <c r="L61" s="20"/>
    </row>
    <row r="62" spans="2:14" x14ac:dyDescent="0.25">
      <c r="B62" s="20"/>
      <c r="C62" s="168">
        <v>12</v>
      </c>
      <c r="D62" s="182">
        <v>2166.1097789999999</v>
      </c>
      <c r="E62" s="183">
        <v>41244</v>
      </c>
      <c r="F62" s="184">
        <v>2316.837833916667</v>
      </c>
      <c r="G62" s="168"/>
      <c r="H62" s="168"/>
      <c r="I62" s="169"/>
      <c r="J62" s="20"/>
      <c r="K62" s="20"/>
      <c r="L62" s="20"/>
    </row>
    <row r="63" spans="2:14" x14ac:dyDescent="0.25">
      <c r="B63" s="20">
        <v>2013</v>
      </c>
      <c r="C63" s="168">
        <v>1</v>
      </c>
      <c r="D63" s="182">
        <v>2415.5056220000001</v>
      </c>
      <c r="E63" s="183">
        <v>41275</v>
      </c>
      <c r="F63" s="184">
        <v>2334.4837807500003</v>
      </c>
      <c r="G63" s="168"/>
      <c r="H63" s="168"/>
      <c r="I63" s="169"/>
      <c r="J63" s="20"/>
      <c r="K63" s="20"/>
      <c r="L63" s="20"/>
    </row>
    <row r="64" spans="2:14" x14ac:dyDescent="0.25">
      <c r="B64" s="20"/>
      <c r="C64" s="168">
        <v>2</v>
      </c>
      <c r="D64" s="182">
        <v>2273.5421489999999</v>
      </c>
      <c r="E64" s="183">
        <v>41306</v>
      </c>
      <c r="F64" s="184">
        <v>2376.8975340000002</v>
      </c>
      <c r="G64" s="168"/>
      <c r="H64" s="168"/>
      <c r="I64" s="169"/>
      <c r="J64" s="20"/>
      <c r="K64" s="20"/>
      <c r="L64" s="20"/>
    </row>
    <row r="65" spans="2:12" x14ac:dyDescent="0.25">
      <c r="B65" s="20"/>
      <c r="C65" s="168">
        <v>3</v>
      </c>
      <c r="D65" s="182">
        <v>2265.2699400000001</v>
      </c>
      <c r="E65" s="183">
        <v>41334</v>
      </c>
      <c r="F65" s="184">
        <v>2369.7704863333333</v>
      </c>
      <c r="G65" s="168"/>
      <c r="H65" s="168"/>
      <c r="I65" s="169"/>
      <c r="J65" s="20"/>
      <c r="K65" s="20"/>
      <c r="L65" s="20"/>
    </row>
    <row r="66" spans="2:12" x14ac:dyDescent="0.25">
      <c r="B66" s="20"/>
      <c r="C66" s="168">
        <v>4</v>
      </c>
      <c r="D66" s="182">
        <v>2553.0483549999999</v>
      </c>
      <c r="E66" s="183">
        <v>41365</v>
      </c>
      <c r="F66" s="184">
        <v>2411.2592702500001</v>
      </c>
      <c r="G66" s="168"/>
      <c r="H66" s="168"/>
      <c r="I66" s="169"/>
      <c r="J66" s="20"/>
      <c r="K66" s="20"/>
      <c r="L66" s="20"/>
    </row>
    <row r="67" spans="2:12" x14ac:dyDescent="0.25">
      <c r="B67" s="20"/>
      <c r="C67" s="168">
        <v>5</v>
      </c>
      <c r="D67" s="182">
        <v>2565.4825460000002</v>
      </c>
      <c r="E67" s="183">
        <v>41395</v>
      </c>
      <c r="F67" s="184">
        <v>2394.1351020833331</v>
      </c>
      <c r="G67" s="168"/>
      <c r="H67" s="168"/>
      <c r="I67" s="169"/>
      <c r="J67" s="20"/>
      <c r="K67" s="20"/>
      <c r="L67" s="20"/>
    </row>
    <row r="68" spans="2:12" x14ac:dyDescent="0.25">
      <c r="B68" s="20"/>
      <c r="C68" s="168">
        <v>6</v>
      </c>
      <c r="D68" s="182">
        <v>2046.011929</v>
      </c>
      <c r="E68" s="183">
        <v>41426</v>
      </c>
      <c r="F68" s="184">
        <v>2371.3175656666667</v>
      </c>
      <c r="G68" s="168"/>
      <c r="H68" s="168"/>
      <c r="I68" s="169"/>
      <c r="J68" s="20"/>
      <c r="K68" s="20"/>
      <c r="L68" s="20"/>
    </row>
    <row r="69" spans="2:12" x14ac:dyDescent="0.25">
      <c r="B69" s="20"/>
      <c r="C69" s="168">
        <v>7</v>
      </c>
      <c r="D69" s="182">
        <v>2581.611942</v>
      </c>
      <c r="E69" s="183">
        <v>41456</v>
      </c>
      <c r="F69" s="184">
        <v>2380.5403828333333</v>
      </c>
      <c r="G69" s="168"/>
      <c r="H69" s="168"/>
      <c r="I69" s="169"/>
      <c r="J69" s="20"/>
      <c r="K69" s="20"/>
      <c r="L69" s="20"/>
    </row>
    <row r="70" spans="2:12" x14ac:dyDescent="0.25">
      <c r="B70" s="20"/>
      <c r="C70" s="168">
        <v>8</v>
      </c>
      <c r="D70" s="182">
        <v>2442.4431330000002</v>
      </c>
      <c r="E70" s="183">
        <v>41487</v>
      </c>
      <c r="F70" s="184">
        <v>2388.7542509999998</v>
      </c>
      <c r="G70" s="168"/>
      <c r="H70" s="168"/>
      <c r="I70" s="169"/>
      <c r="J70" s="20"/>
      <c r="K70" s="20"/>
      <c r="L70" s="20"/>
    </row>
    <row r="71" spans="2:12" x14ac:dyDescent="0.25">
      <c r="B71" s="20"/>
      <c r="C71" s="168">
        <v>9</v>
      </c>
      <c r="D71" s="182">
        <v>2793.7718789999999</v>
      </c>
      <c r="E71" s="183">
        <v>41518</v>
      </c>
      <c r="F71" s="184">
        <v>2426.7117013333332</v>
      </c>
      <c r="G71" s="168"/>
      <c r="H71" s="168"/>
      <c r="I71" s="169"/>
      <c r="J71" s="20"/>
      <c r="K71" s="20"/>
      <c r="L71" s="20"/>
    </row>
    <row r="72" spans="2:12" x14ac:dyDescent="0.25">
      <c r="B72" s="20"/>
      <c r="C72" s="168">
        <v>10</v>
      </c>
      <c r="D72" s="182">
        <v>2682.4651669999998</v>
      </c>
      <c r="E72" s="183">
        <v>41548</v>
      </c>
      <c r="F72" s="184">
        <v>2438.5310288333335</v>
      </c>
      <c r="G72" s="168"/>
      <c r="H72" s="168"/>
      <c r="I72" s="169"/>
      <c r="J72" s="20"/>
      <c r="K72" s="20"/>
      <c r="L72" s="20"/>
    </row>
    <row r="73" spans="2:12" x14ac:dyDescent="0.25">
      <c r="B73" s="20"/>
      <c r="C73" s="168">
        <v>11</v>
      </c>
      <c r="D73" s="182">
        <v>2570.4956860000002</v>
      </c>
      <c r="E73" s="183">
        <v>41579</v>
      </c>
      <c r="F73" s="184">
        <v>2446.3131772500001</v>
      </c>
      <c r="G73" s="168"/>
      <c r="H73" s="168"/>
      <c r="I73" s="169"/>
      <c r="J73" s="20"/>
      <c r="K73" s="20"/>
      <c r="L73" s="20"/>
    </row>
    <row r="74" spans="2:12" x14ac:dyDescent="0.25">
      <c r="B74" s="20"/>
      <c r="C74" s="168">
        <v>12</v>
      </c>
      <c r="D74" s="182">
        <v>2410.9479729999998</v>
      </c>
      <c r="E74" s="183">
        <v>41609</v>
      </c>
      <c r="F74" s="184">
        <v>2466.7163600833328</v>
      </c>
      <c r="G74" s="168"/>
      <c r="H74" s="168"/>
      <c r="I74" s="169"/>
      <c r="J74" s="20"/>
      <c r="K74" s="20"/>
      <c r="L74" s="20"/>
    </row>
    <row r="75" spans="2:12" x14ac:dyDescent="0.25">
      <c r="B75" s="20">
        <v>2014</v>
      </c>
      <c r="C75" s="168">
        <v>1</v>
      </c>
      <c r="D75" s="182">
        <v>2488.062516</v>
      </c>
      <c r="E75" s="183">
        <v>41640</v>
      </c>
      <c r="F75" s="184">
        <v>2472.7627679166667</v>
      </c>
      <c r="G75" s="168"/>
      <c r="H75" s="168"/>
      <c r="I75" s="169"/>
      <c r="J75" s="20"/>
      <c r="K75" s="20"/>
      <c r="L75" s="20"/>
    </row>
    <row r="76" spans="2:12" x14ac:dyDescent="0.25">
      <c r="B76" s="20"/>
      <c r="C76" s="168">
        <v>2</v>
      </c>
      <c r="D76" s="182">
        <v>2646.9889469999998</v>
      </c>
      <c r="E76" s="183">
        <v>41671</v>
      </c>
      <c r="F76" s="184">
        <v>2503.8833344166665</v>
      </c>
      <c r="G76" s="168"/>
      <c r="H76" s="168"/>
      <c r="I76" s="169"/>
      <c r="J76" s="20"/>
      <c r="K76" s="20"/>
      <c r="L76" s="20"/>
    </row>
    <row r="77" spans="2:12" x14ac:dyDescent="0.25">
      <c r="B77" s="20"/>
      <c r="C77" s="168">
        <v>3</v>
      </c>
      <c r="D77" s="182">
        <v>2523.8652860000002</v>
      </c>
      <c r="E77" s="183">
        <v>41699</v>
      </c>
      <c r="F77" s="184">
        <v>2525.432946583333</v>
      </c>
      <c r="G77" s="168"/>
      <c r="H77" s="168"/>
      <c r="I77" s="169"/>
      <c r="J77" s="20"/>
      <c r="K77" s="20"/>
      <c r="L77" s="20"/>
    </row>
    <row r="78" spans="2:12" x14ac:dyDescent="0.25">
      <c r="B78" s="20"/>
      <c r="C78" s="168">
        <v>4</v>
      </c>
      <c r="D78" s="182">
        <v>2770.8612109999999</v>
      </c>
      <c r="E78" s="183">
        <v>41730</v>
      </c>
      <c r="F78" s="184">
        <v>2543.5840179166667</v>
      </c>
      <c r="G78" s="168"/>
      <c r="H78" s="168"/>
      <c r="I78" s="169"/>
      <c r="J78" s="20"/>
      <c r="K78" s="20"/>
      <c r="L78" s="20"/>
    </row>
    <row r="79" spans="2:12" x14ac:dyDescent="0.25">
      <c r="B79" s="20"/>
      <c r="C79" s="168">
        <v>5</v>
      </c>
      <c r="D79" s="182">
        <v>2753.108874</v>
      </c>
      <c r="E79" s="183">
        <v>41760</v>
      </c>
      <c r="F79" s="184">
        <v>2559.21954525</v>
      </c>
      <c r="G79" s="168"/>
      <c r="H79" s="168"/>
      <c r="I79" s="169"/>
      <c r="J79" s="20"/>
      <c r="K79" s="20"/>
      <c r="L79" s="20"/>
    </row>
    <row r="80" spans="2:12" x14ac:dyDescent="0.25">
      <c r="B80" s="20"/>
      <c r="C80" s="168">
        <v>6</v>
      </c>
      <c r="D80" s="182">
        <v>2466.9283959999998</v>
      </c>
      <c r="E80" s="183">
        <v>41791</v>
      </c>
      <c r="F80" s="184">
        <v>2594.2959175000001</v>
      </c>
      <c r="G80" s="168"/>
      <c r="H80" s="168"/>
      <c r="I80" s="169"/>
      <c r="J80" s="20"/>
      <c r="K80" s="20"/>
      <c r="L80" s="20"/>
    </row>
    <row r="81" spans="2:12" x14ac:dyDescent="0.25">
      <c r="B81" s="20"/>
      <c r="C81" s="168">
        <v>7</v>
      </c>
      <c r="D81" s="182">
        <v>3160.5105410000001</v>
      </c>
      <c r="E81" s="183">
        <v>41821</v>
      </c>
      <c r="F81" s="184">
        <v>2642.5374674166669</v>
      </c>
      <c r="G81" s="168"/>
      <c r="H81" s="168"/>
      <c r="I81" s="169"/>
      <c r="J81" s="20"/>
      <c r="K81" s="20"/>
      <c r="L81" s="20"/>
    </row>
    <row r="82" spans="2:12" x14ac:dyDescent="0.25">
      <c r="B82" s="20"/>
      <c r="C82" s="168">
        <v>8</v>
      </c>
      <c r="D82" s="182">
        <v>2381.1641709999999</v>
      </c>
      <c r="E82" s="183">
        <v>41852</v>
      </c>
      <c r="F82" s="184">
        <v>2637.4308872500001</v>
      </c>
      <c r="G82" s="168"/>
      <c r="H82" s="168"/>
      <c r="I82" s="169"/>
      <c r="J82" s="20"/>
      <c r="K82" s="20"/>
      <c r="L82" s="20"/>
    </row>
    <row r="83" spans="2:12" x14ac:dyDescent="0.25">
      <c r="B83" s="20"/>
      <c r="C83" s="168">
        <v>9</v>
      </c>
      <c r="D83" s="182">
        <v>3040.403468</v>
      </c>
      <c r="E83" s="183">
        <v>41883</v>
      </c>
      <c r="F83" s="184">
        <v>2657.9835196666668</v>
      </c>
      <c r="G83" s="168"/>
      <c r="H83" s="168"/>
      <c r="I83" s="169"/>
      <c r="J83" s="20"/>
      <c r="K83" s="20"/>
      <c r="L83" s="20"/>
    </row>
    <row r="84" spans="2:12" x14ac:dyDescent="0.25">
      <c r="B84" s="20"/>
      <c r="C84" s="168">
        <v>10</v>
      </c>
      <c r="D84" s="182">
        <v>2945.9425649999998</v>
      </c>
      <c r="E84" s="183">
        <v>41913</v>
      </c>
      <c r="F84" s="184">
        <v>2679.9399695000002</v>
      </c>
      <c r="G84" s="168"/>
      <c r="H84" s="168"/>
      <c r="I84" s="169"/>
      <c r="J84" s="20"/>
      <c r="K84" s="20"/>
      <c r="L84" s="20"/>
    </row>
    <row r="85" spans="2:12" x14ac:dyDescent="0.25">
      <c r="B85" s="20"/>
      <c r="C85" s="168">
        <v>11</v>
      </c>
      <c r="D85" s="182">
        <v>2875.1480860000001</v>
      </c>
      <c r="E85" s="183">
        <v>41944</v>
      </c>
      <c r="F85" s="184">
        <v>2705.3276695</v>
      </c>
      <c r="G85" s="168"/>
      <c r="H85" s="168"/>
      <c r="I85" s="169"/>
      <c r="J85" s="20"/>
      <c r="K85" s="20"/>
      <c r="L85" s="20"/>
    </row>
    <row r="86" spans="2:12" x14ac:dyDescent="0.25">
      <c r="B86" s="20"/>
      <c r="C86" s="168">
        <v>12</v>
      </c>
      <c r="D86" s="182">
        <v>2895.502461</v>
      </c>
      <c r="E86" s="183">
        <v>41974</v>
      </c>
      <c r="F86" s="184">
        <v>2745.7072101666672</v>
      </c>
      <c r="G86" s="168"/>
      <c r="H86" s="168"/>
      <c r="I86" s="169"/>
      <c r="J86" s="20"/>
      <c r="K86" s="20"/>
      <c r="L86" s="20"/>
    </row>
    <row r="87" spans="2:12" x14ac:dyDescent="0.25">
      <c r="B87" s="20">
        <v>2015</v>
      </c>
      <c r="C87" s="168">
        <v>1</v>
      </c>
      <c r="D87" s="182">
        <v>2411.5973760000002</v>
      </c>
      <c r="E87" s="183">
        <v>42005</v>
      </c>
      <c r="F87" s="184">
        <v>2739.3351151666666</v>
      </c>
      <c r="G87" s="168"/>
      <c r="H87" s="168"/>
      <c r="I87" s="169"/>
      <c r="J87" s="20"/>
      <c r="K87" s="20"/>
      <c r="L87" s="20"/>
    </row>
    <row r="88" spans="2:12" x14ac:dyDescent="0.25">
      <c r="B88" s="20"/>
      <c r="C88" s="168">
        <v>2</v>
      </c>
      <c r="D88" s="182">
        <v>2370.7573819999998</v>
      </c>
      <c r="E88" s="183">
        <v>42036</v>
      </c>
      <c r="F88" s="184">
        <v>2716.3158180833334</v>
      </c>
      <c r="G88" s="168"/>
      <c r="H88" s="168"/>
      <c r="I88" s="169"/>
      <c r="J88" s="20"/>
      <c r="K88" s="20"/>
      <c r="L88" s="20"/>
    </row>
    <row r="89" spans="2:12" x14ac:dyDescent="0.25">
      <c r="B89" s="20"/>
      <c r="C89" s="168">
        <v>3</v>
      </c>
      <c r="D89" s="182">
        <v>2384.8127129999998</v>
      </c>
      <c r="E89" s="183">
        <v>42064</v>
      </c>
      <c r="F89" s="184">
        <v>2704.7281036666668</v>
      </c>
      <c r="G89" s="168"/>
      <c r="H89" s="168"/>
      <c r="I89" s="169"/>
      <c r="J89" s="20"/>
      <c r="K89" s="20"/>
      <c r="L89" s="20"/>
    </row>
    <row r="90" spans="2:12" x14ac:dyDescent="0.25">
      <c r="B90" s="20"/>
      <c r="C90" s="168">
        <v>4</v>
      </c>
      <c r="D90" s="182">
        <v>2289.493669</v>
      </c>
      <c r="E90" s="183">
        <v>42095</v>
      </c>
      <c r="F90" s="184">
        <v>2664.6141418333336</v>
      </c>
      <c r="G90" s="168"/>
      <c r="H90" s="168"/>
      <c r="I90" s="169"/>
      <c r="J90" s="20"/>
      <c r="K90" s="20"/>
      <c r="L90" s="20"/>
    </row>
    <row r="91" spans="2:12" x14ac:dyDescent="0.25">
      <c r="B91" s="20"/>
      <c r="C91" s="168">
        <v>5</v>
      </c>
      <c r="D91" s="182">
        <v>2145.5792999999999</v>
      </c>
      <c r="E91" s="183">
        <v>42125</v>
      </c>
      <c r="F91" s="184">
        <v>2613.9866773333333</v>
      </c>
      <c r="G91" s="168"/>
      <c r="H91" s="168"/>
      <c r="I91" s="169"/>
      <c r="J91" s="20"/>
      <c r="K91" s="20"/>
      <c r="L91" s="20"/>
    </row>
    <row r="92" spans="2:12" x14ac:dyDescent="0.25">
      <c r="B92" s="20"/>
      <c r="C92" s="168">
        <v>6</v>
      </c>
      <c r="D92" s="182">
        <v>2066.8558170000001</v>
      </c>
      <c r="E92" s="183">
        <v>42156</v>
      </c>
      <c r="F92" s="184">
        <v>2580.64729575</v>
      </c>
      <c r="G92" s="168"/>
      <c r="H92" s="168"/>
      <c r="I92" s="169"/>
      <c r="J92" s="20"/>
      <c r="K92" s="20"/>
      <c r="L92" s="20"/>
    </row>
    <row r="93" spans="2:12" x14ac:dyDescent="0.25">
      <c r="B93" s="20"/>
      <c r="C93" s="168">
        <v>7</v>
      </c>
      <c r="D93" s="182">
        <v>2587.8406730000002</v>
      </c>
      <c r="E93" s="183">
        <v>42186</v>
      </c>
      <c r="F93" s="184">
        <v>2532.9248067499998</v>
      </c>
      <c r="G93" s="168"/>
      <c r="H93" s="168"/>
      <c r="I93" s="169"/>
      <c r="J93" s="20"/>
      <c r="K93" s="20"/>
      <c r="L93" s="20"/>
    </row>
    <row r="94" spans="2:12" x14ac:dyDescent="0.25">
      <c r="B94" s="20"/>
      <c r="C94" s="168">
        <v>8</v>
      </c>
      <c r="D94" s="182">
        <v>2254.136876</v>
      </c>
      <c r="E94" s="183">
        <v>42217</v>
      </c>
      <c r="F94" s="184">
        <v>2522.3391988333333</v>
      </c>
      <c r="G94" s="168"/>
      <c r="H94" s="168"/>
      <c r="I94" s="169"/>
      <c r="J94" s="20"/>
      <c r="K94" s="20"/>
      <c r="L94" s="20"/>
    </row>
    <row r="95" spans="2:12" x14ac:dyDescent="0.25">
      <c r="B95" s="20"/>
      <c r="C95" s="168">
        <v>9</v>
      </c>
      <c r="D95" s="182">
        <v>2229.0447749999998</v>
      </c>
      <c r="E95" s="183">
        <v>42248</v>
      </c>
      <c r="F95" s="184">
        <v>2454.7259744166663</v>
      </c>
      <c r="G95" s="168"/>
      <c r="H95" s="168"/>
      <c r="I95" s="169"/>
      <c r="J95" s="20"/>
      <c r="K95" s="20"/>
      <c r="L95" s="20"/>
    </row>
    <row r="96" spans="2:12" x14ac:dyDescent="0.25">
      <c r="B96" s="20"/>
      <c r="C96" s="168">
        <v>10</v>
      </c>
      <c r="D96" s="182">
        <v>2258.1264529999999</v>
      </c>
      <c r="E96" s="183">
        <v>42278</v>
      </c>
      <c r="F96" s="184">
        <v>2397.4079650833332</v>
      </c>
      <c r="G96" s="168"/>
      <c r="H96" s="168"/>
      <c r="I96" s="169"/>
      <c r="J96" s="20"/>
      <c r="K96" s="20"/>
      <c r="L96" s="20"/>
    </row>
    <row r="97" spans="2:12" x14ac:dyDescent="0.25">
      <c r="B97" s="20"/>
      <c r="C97" s="168">
        <v>11</v>
      </c>
      <c r="D97" s="182">
        <v>2196.373681</v>
      </c>
      <c r="E97" s="183">
        <v>42309</v>
      </c>
      <c r="F97" s="184">
        <v>2340.8434313333332</v>
      </c>
      <c r="G97" s="168"/>
      <c r="H97" s="168"/>
      <c r="I97" s="169"/>
      <c r="J97" s="20"/>
      <c r="K97" s="20"/>
      <c r="L97" s="20"/>
    </row>
    <row r="98" spans="2:12" x14ac:dyDescent="0.25">
      <c r="B98" s="20"/>
      <c r="C98" s="168">
        <v>12</v>
      </c>
      <c r="D98" s="182">
        <v>2148.0694279999998</v>
      </c>
      <c r="E98" s="183">
        <v>42339</v>
      </c>
      <c r="F98" s="184">
        <v>2278.5573452499998</v>
      </c>
      <c r="G98" s="168"/>
      <c r="H98" s="168"/>
      <c r="I98" s="169"/>
      <c r="J98" s="20"/>
      <c r="K98" s="20"/>
      <c r="L98" s="20"/>
    </row>
    <row r="99" spans="2:12" x14ac:dyDescent="0.25">
      <c r="B99" s="20">
        <v>2016</v>
      </c>
      <c r="C99" s="168">
        <v>1</v>
      </c>
      <c r="D99" s="182">
        <v>1683.0644589999999</v>
      </c>
      <c r="E99" s="183">
        <v>42370</v>
      </c>
      <c r="F99" s="184">
        <v>2217.8462688333334</v>
      </c>
      <c r="G99" s="168"/>
      <c r="H99" s="168"/>
      <c r="I99" s="169"/>
      <c r="J99" s="20"/>
      <c r="K99" s="20"/>
      <c r="L99" s="20"/>
    </row>
    <row r="100" spans="2:12" x14ac:dyDescent="0.25">
      <c r="B100" s="20"/>
      <c r="C100" s="168">
        <v>2</v>
      </c>
      <c r="D100" s="182">
        <v>1676.1544530000001</v>
      </c>
      <c r="E100" s="183">
        <v>42401</v>
      </c>
      <c r="F100" s="184">
        <v>2159.962691416667</v>
      </c>
      <c r="G100" s="168"/>
      <c r="H100" s="168"/>
      <c r="I100" s="169"/>
      <c r="J100" s="20"/>
      <c r="K100" s="20"/>
      <c r="L100" s="20"/>
    </row>
    <row r="101" spans="2:12" x14ac:dyDescent="0.25">
      <c r="B101" s="20"/>
      <c r="C101" s="168">
        <v>3</v>
      </c>
      <c r="D101" s="182">
        <v>1740.9492600000001</v>
      </c>
      <c r="E101" s="183">
        <v>42430</v>
      </c>
      <c r="F101" s="184">
        <v>2106.3074036666671</v>
      </c>
      <c r="G101" s="168"/>
      <c r="H101" s="168"/>
      <c r="I101" s="169"/>
      <c r="J101" s="20"/>
      <c r="K101" s="20"/>
      <c r="L101" s="20"/>
    </row>
    <row r="102" spans="2:12" x14ac:dyDescent="0.25">
      <c r="B102" s="20"/>
      <c r="C102" s="168">
        <v>4</v>
      </c>
      <c r="D102" s="182">
        <v>1742.010196</v>
      </c>
      <c r="E102" s="183">
        <v>42461</v>
      </c>
      <c r="F102" s="184">
        <v>2060.6837809166668</v>
      </c>
      <c r="G102" s="168"/>
      <c r="H102" s="168"/>
      <c r="I102" s="169"/>
      <c r="J102" s="20"/>
      <c r="K102" s="20"/>
      <c r="L102" s="20"/>
    </row>
    <row r="103" spans="2:12" x14ac:dyDescent="0.25">
      <c r="B103" s="20"/>
      <c r="C103" s="168">
        <v>5</v>
      </c>
      <c r="D103" s="182">
        <v>1780.999421</v>
      </c>
      <c r="E103" s="183">
        <v>42491</v>
      </c>
      <c r="F103" s="184">
        <v>2030.3021243333335</v>
      </c>
      <c r="G103" s="168"/>
      <c r="H103" s="168"/>
      <c r="I103" s="169"/>
      <c r="J103" s="20"/>
      <c r="K103" s="20"/>
      <c r="L103" s="20"/>
    </row>
    <row r="104" spans="2:12" x14ac:dyDescent="0.25">
      <c r="B104" s="20"/>
      <c r="C104" s="168">
        <v>6</v>
      </c>
      <c r="D104" s="182">
        <v>1838.269536</v>
      </c>
      <c r="E104" s="183">
        <v>42522</v>
      </c>
      <c r="F104" s="184">
        <v>2011.2532675833334</v>
      </c>
      <c r="G104" s="168"/>
      <c r="H104" s="168"/>
      <c r="I104" s="169"/>
      <c r="J104" s="20"/>
      <c r="K104" s="20"/>
      <c r="L104" s="20"/>
    </row>
    <row r="105" spans="2:12" x14ac:dyDescent="0.25">
      <c r="B105" s="20"/>
      <c r="C105" s="168">
        <v>7</v>
      </c>
      <c r="D105" s="182">
        <v>1638.6985540000001</v>
      </c>
      <c r="E105" s="183">
        <v>42552</v>
      </c>
      <c r="F105" s="184">
        <v>1932.158091</v>
      </c>
      <c r="G105" s="168"/>
      <c r="H105" s="168"/>
      <c r="I105" s="169"/>
      <c r="J105" s="20"/>
      <c r="K105" s="20"/>
      <c r="L105" s="20"/>
    </row>
    <row r="106" spans="2:12" x14ac:dyDescent="0.25">
      <c r="B106" s="20"/>
      <c r="C106" s="168">
        <v>8</v>
      </c>
      <c r="D106" s="182">
        <v>2098.718492</v>
      </c>
      <c r="E106" s="183">
        <v>42583</v>
      </c>
      <c r="F106" s="184">
        <v>1919.2065589999995</v>
      </c>
      <c r="G106" s="168"/>
      <c r="H106" s="168"/>
      <c r="I106" s="169"/>
      <c r="J106" s="20"/>
      <c r="K106" s="20"/>
      <c r="L106" s="20"/>
    </row>
    <row r="107" spans="2:12" x14ac:dyDescent="0.25">
      <c r="B107" s="20"/>
      <c r="C107" s="168">
        <v>9</v>
      </c>
      <c r="D107" s="182">
        <v>1822.1233090000001</v>
      </c>
      <c r="E107" s="183">
        <v>42614</v>
      </c>
      <c r="F107" s="184">
        <v>1885.2964368333332</v>
      </c>
      <c r="G107" s="168"/>
      <c r="H107" s="168"/>
      <c r="I107" s="169"/>
      <c r="J107" s="20"/>
      <c r="K107" s="20"/>
      <c r="L107" s="20"/>
    </row>
    <row r="108" spans="2:12" x14ac:dyDescent="0.25">
      <c r="B108" s="20"/>
      <c r="C108" s="168">
        <v>10</v>
      </c>
      <c r="D108" s="182">
        <v>1770.40635</v>
      </c>
      <c r="E108" s="183">
        <v>42644</v>
      </c>
      <c r="F108" s="184">
        <v>1844.6530949166665</v>
      </c>
      <c r="G108" s="168"/>
      <c r="H108" s="168"/>
      <c r="I108" s="169"/>
      <c r="J108" s="20"/>
      <c r="K108" s="20"/>
      <c r="L108" s="20"/>
    </row>
    <row r="109" spans="2:12" x14ac:dyDescent="0.25">
      <c r="B109" s="20"/>
      <c r="C109" s="168">
        <v>11</v>
      </c>
      <c r="D109" s="182">
        <v>2067.8305599999999</v>
      </c>
      <c r="E109" s="183">
        <v>42675</v>
      </c>
      <c r="F109" s="184">
        <v>1833.9411681666668</v>
      </c>
      <c r="G109" s="168"/>
      <c r="H109" s="168"/>
      <c r="I109" s="169"/>
      <c r="J109" s="20"/>
      <c r="K109" s="20"/>
      <c r="L109" s="20"/>
    </row>
    <row r="110" spans="2:12" x14ac:dyDescent="0.25">
      <c r="B110" s="20"/>
      <c r="C110" s="168">
        <v>12</v>
      </c>
      <c r="D110" s="182">
        <v>2114.9137700000001</v>
      </c>
      <c r="E110" s="183">
        <v>42705</v>
      </c>
      <c r="F110" s="184">
        <v>1831.1781966666667</v>
      </c>
      <c r="G110" s="168"/>
      <c r="H110" s="168"/>
      <c r="I110" s="169"/>
      <c r="J110" s="20"/>
      <c r="K110" s="20"/>
      <c r="L110" s="20"/>
    </row>
    <row r="111" spans="2:12" x14ac:dyDescent="0.25">
      <c r="B111" s="20">
        <v>2017</v>
      </c>
      <c r="C111" s="168">
        <v>1</v>
      </c>
      <c r="D111" s="185">
        <v>1649.240352</v>
      </c>
      <c r="E111" s="183">
        <v>42736</v>
      </c>
      <c r="F111" s="184">
        <v>1828.3595210833334</v>
      </c>
      <c r="G111" s="168"/>
      <c r="H111" s="168"/>
      <c r="I111" s="169"/>
      <c r="J111" s="20"/>
      <c r="K111" s="20"/>
      <c r="L111" s="20"/>
    </row>
    <row r="112" spans="2:12" x14ac:dyDescent="0.25">
      <c r="B112" s="20"/>
      <c r="C112" s="168">
        <v>2</v>
      </c>
      <c r="D112" s="185">
        <v>1803.816791</v>
      </c>
      <c r="E112" s="183">
        <v>42767</v>
      </c>
      <c r="F112" s="184">
        <v>1838.9980492499999</v>
      </c>
      <c r="G112" s="168"/>
      <c r="H112" s="168"/>
      <c r="I112" s="169"/>
      <c r="J112" s="20"/>
      <c r="K112" s="20"/>
      <c r="L112" s="20"/>
    </row>
    <row r="113" spans="2:12" x14ac:dyDescent="0.25">
      <c r="B113" s="20"/>
      <c r="C113" s="168">
        <v>3</v>
      </c>
      <c r="D113" s="185">
        <v>1955.1701169999999</v>
      </c>
      <c r="E113" s="183">
        <v>42795</v>
      </c>
      <c r="F113" s="184">
        <v>1856.8497873333336</v>
      </c>
      <c r="G113" s="168"/>
      <c r="H113" s="168"/>
      <c r="I113" s="169"/>
      <c r="J113" s="20"/>
      <c r="K113" s="20"/>
      <c r="L113" s="20"/>
    </row>
    <row r="114" spans="2:12" x14ac:dyDescent="0.25">
      <c r="B114" s="20"/>
      <c r="C114" s="168">
        <v>4</v>
      </c>
      <c r="D114" s="185">
        <v>1828.5654480000001</v>
      </c>
      <c r="E114" s="183">
        <v>42826</v>
      </c>
      <c r="F114" s="184">
        <v>1864.0627250000005</v>
      </c>
      <c r="G114" s="168"/>
      <c r="H114" s="168"/>
      <c r="I114" s="169"/>
      <c r="J114" s="20"/>
      <c r="K114" s="20"/>
      <c r="L114" s="20"/>
    </row>
    <row r="115" spans="2:12" x14ac:dyDescent="0.25">
      <c r="B115" s="20"/>
      <c r="C115" s="168">
        <v>5</v>
      </c>
      <c r="D115" s="185">
        <v>1814.8264059999999</v>
      </c>
      <c r="E115" s="183">
        <v>42856</v>
      </c>
      <c r="F115" s="184">
        <v>1866.8816404166671</v>
      </c>
      <c r="G115" s="168"/>
      <c r="H115" s="168"/>
      <c r="I115" s="169"/>
      <c r="J115" s="20"/>
      <c r="K115" s="20"/>
      <c r="L115" s="20"/>
    </row>
    <row r="116" spans="2:12" x14ac:dyDescent="0.25">
      <c r="B116" s="20"/>
      <c r="C116" s="168">
        <v>6</v>
      </c>
      <c r="D116" s="185">
        <v>1745.6068969999999</v>
      </c>
      <c r="E116" s="183">
        <v>42887</v>
      </c>
      <c r="F116" s="184">
        <v>1859.1597538333335</v>
      </c>
      <c r="G116" s="168"/>
      <c r="H116" s="168"/>
      <c r="I116" s="169"/>
      <c r="J116" s="20"/>
      <c r="K116" s="20"/>
      <c r="L116" s="20"/>
    </row>
    <row r="117" spans="2:12" x14ac:dyDescent="0.25">
      <c r="B117" s="20"/>
      <c r="C117" s="168">
        <v>7</v>
      </c>
      <c r="D117" s="185">
        <v>1925.3197829999999</v>
      </c>
      <c r="E117" s="183">
        <v>42917</v>
      </c>
      <c r="F117" s="184">
        <v>1883.0448562500003</v>
      </c>
      <c r="G117" s="168"/>
      <c r="H117" s="168"/>
      <c r="I117" s="169"/>
      <c r="J117" s="20"/>
      <c r="K117" s="20"/>
      <c r="L117" s="20"/>
    </row>
    <row r="118" spans="2:12" x14ac:dyDescent="0.25">
      <c r="B118" s="20"/>
      <c r="C118" s="168">
        <v>8</v>
      </c>
      <c r="D118" s="185">
        <v>1959.053568</v>
      </c>
      <c r="E118" s="183">
        <v>42948</v>
      </c>
      <c r="F118" s="184">
        <v>1871.4061125833332</v>
      </c>
      <c r="G118" s="168"/>
      <c r="H118" s="168"/>
      <c r="I118" s="169"/>
      <c r="J118" s="20"/>
      <c r="K118" s="20"/>
      <c r="L118" s="20"/>
    </row>
    <row r="119" spans="2:12" x14ac:dyDescent="0.25">
      <c r="B119" s="20"/>
      <c r="C119" s="168">
        <v>9</v>
      </c>
      <c r="D119" s="185">
        <v>1827.246087</v>
      </c>
      <c r="E119" s="183">
        <v>42979</v>
      </c>
      <c r="F119" s="184">
        <v>1871.8330107499996</v>
      </c>
      <c r="G119" s="168"/>
      <c r="H119" s="168"/>
      <c r="I119" s="169"/>
      <c r="J119" s="20"/>
      <c r="K119" s="20"/>
      <c r="L119" s="20"/>
    </row>
    <row r="120" spans="2:12" x14ac:dyDescent="0.25">
      <c r="B120" s="20"/>
      <c r="C120" s="168">
        <v>10</v>
      </c>
      <c r="D120" s="185">
        <v>1913.9384050000001</v>
      </c>
      <c r="E120" s="183">
        <v>43009</v>
      </c>
      <c r="F120" s="184">
        <v>1883.7940153333332</v>
      </c>
      <c r="G120" s="168"/>
      <c r="H120" s="168"/>
      <c r="I120" s="169"/>
      <c r="J120" s="20"/>
      <c r="K120" s="20"/>
      <c r="L120" s="20"/>
    </row>
    <row r="121" spans="2:12" x14ac:dyDescent="0.25">
      <c r="B121" s="20"/>
      <c r="C121" s="168">
        <v>11</v>
      </c>
      <c r="D121" s="185">
        <v>1924.9985919999999</v>
      </c>
      <c r="E121" s="183">
        <v>43040</v>
      </c>
      <c r="F121" s="184">
        <v>1871.8913513333334</v>
      </c>
      <c r="G121" s="168"/>
      <c r="H121" s="168"/>
      <c r="I121" s="169"/>
      <c r="J121" s="20"/>
      <c r="K121" s="20"/>
      <c r="L121" s="20"/>
    </row>
    <row r="122" spans="2:12" x14ac:dyDescent="0.25">
      <c r="B122" s="20"/>
      <c r="C122" s="168">
        <v>12</v>
      </c>
      <c r="D122" s="185">
        <v>1818.2283709999999</v>
      </c>
      <c r="E122" s="183">
        <v>43070</v>
      </c>
      <c r="F122" s="184">
        <v>1847.1675680833332</v>
      </c>
      <c r="G122" s="168"/>
      <c r="H122" s="168"/>
      <c r="I122" s="169"/>
      <c r="J122" s="20"/>
      <c r="K122" s="20"/>
      <c r="L122" s="20"/>
    </row>
    <row r="123" spans="2:12" x14ac:dyDescent="0.25">
      <c r="B123" s="20">
        <v>2018</v>
      </c>
      <c r="C123" s="168">
        <v>1</v>
      </c>
      <c r="D123" s="185">
        <v>1837.9507060000001</v>
      </c>
      <c r="E123" s="183">
        <v>43101</v>
      </c>
      <c r="F123" s="184">
        <v>1862.8934309166668</v>
      </c>
      <c r="G123" s="168"/>
      <c r="H123" s="168"/>
      <c r="I123" s="169"/>
      <c r="J123" s="20"/>
      <c r="K123" s="20"/>
      <c r="L123" s="20"/>
    </row>
    <row r="124" spans="2:12" x14ac:dyDescent="0.25">
      <c r="B124" s="20"/>
      <c r="C124" s="168">
        <v>2</v>
      </c>
      <c r="D124" s="185">
        <v>1732.9074189999999</v>
      </c>
      <c r="E124" s="183">
        <v>43132</v>
      </c>
      <c r="F124" s="184">
        <v>1856.9843165833333</v>
      </c>
      <c r="G124" s="168"/>
      <c r="H124" s="168"/>
      <c r="I124" s="169"/>
      <c r="J124" s="20"/>
      <c r="K124" s="20"/>
      <c r="L124" s="20"/>
    </row>
    <row r="125" spans="2:12" x14ac:dyDescent="0.25">
      <c r="B125" s="20"/>
      <c r="C125" s="168">
        <v>3</v>
      </c>
      <c r="D125" s="185">
        <v>1853.958222</v>
      </c>
      <c r="E125" s="183">
        <v>43160</v>
      </c>
      <c r="F125" s="184">
        <v>1848.549992</v>
      </c>
      <c r="G125" s="20"/>
      <c r="H125" s="20"/>
      <c r="I125" s="113"/>
      <c r="J125" s="20"/>
      <c r="K125" s="20"/>
      <c r="L125" s="20"/>
    </row>
    <row r="126" spans="2:12" x14ac:dyDescent="0.25">
      <c r="B126" s="20"/>
      <c r="C126" s="168">
        <v>4</v>
      </c>
      <c r="D126" s="185">
        <v>2030.2257830000001</v>
      </c>
      <c r="E126" s="183">
        <v>43191</v>
      </c>
      <c r="F126" s="184">
        <v>1865.3550199166668</v>
      </c>
      <c r="G126" s="20"/>
      <c r="H126" s="20"/>
      <c r="I126" s="113"/>
      <c r="J126" s="20"/>
      <c r="K126" s="20"/>
      <c r="L126" s="20"/>
    </row>
    <row r="127" spans="2:12" x14ac:dyDescent="0.25">
      <c r="B127" s="39"/>
      <c r="C127" s="168">
        <v>5</v>
      </c>
      <c r="D127" s="185">
        <v>2232.9720910000001</v>
      </c>
      <c r="E127" s="183">
        <v>43221</v>
      </c>
      <c r="F127" s="184">
        <v>1900.2004936666669</v>
      </c>
      <c r="G127" s="39"/>
      <c r="H127" s="39"/>
      <c r="J127" s="20"/>
      <c r="K127" s="20"/>
      <c r="L127" s="20"/>
    </row>
    <row r="128" spans="2:12" x14ac:dyDescent="0.25">
      <c r="B128" s="39"/>
      <c r="C128" s="168">
        <v>6</v>
      </c>
      <c r="D128" s="185">
        <v>0</v>
      </c>
      <c r="E128" s="183">
        <v>43252</v>
      </c>
      <c r="F128" s="184">
        <v>1754.7332522499999</v>
      </c>
      <c r="G128" s="39"/>
      <c r="J128" s="20"/>
      <c r="K128" s="20"/>
      <c r="L128" s="20"/>
    </row>
    <row r="129" spans="2:12" x14ac:dyDescent="0.25">
      <c r="B129" s="39"/>
      <c r="C129" s="168">
        <v>7</v>
      </c>
      <c r="D129" s="185">
        <v>0</v>
      </c>
      <c r="E129" s="183">
        <v>43282</v>
      </c>
      <c r="F129" s="184">
        <v>1594.2899369999998</v>
      </c>
      <c r="G129" s="39"/>
      <c r="J129" s="20"/>
      <c r="K129" s="20"/>
      <c r="L129" s="20"/>
    </row>
    <row r="130" spans="2:12" x14ac:dyDescent="0.25">
      <c r="B130" s="39"/>
      <c r="C130" s="168">
        <v>8</v>
      </c>
      <c r="D130" s="185">
        <v>0</v>
      </c>
      <c r="E130" s="183">
        <v>43313</v>
      </c>
      <c r="F130" s="184">
        <v>1431.0354729999999</v>
      </c>
      <c r="G130" s="39"/>
      <c r="J130" s="20"/>
      <c r="K130" s="20"/>
      <c r="L130" s="20"/>
    </row>
    <row r="131" spans="2:12" x14ac:dyDescent="0.25">
      <c r="B131" s="39"/>
      <c r="C131" s="168">
        <v>9</v>
      </c>
      <c r="D131" s="185">
        <v>0</v>
      </c>
      <c r="E131" s="183">
        <v>43344</v>
      </c>
      <c r="F131" s="184">
        <v>1278.7649657499999</v>
      </c>
      <c r="G131" s="39"/>
      <c r="J131" s="20"/>
      <c r="K131" s="20"/>
      <c r="L131" s="20"/>
    </row>
    <row r="132" spans="2:12" x14ac:dyDescent="0.25">
      <c r="B132" s="39"/>
      <c r="C132" s="168">
        <v>10</v>
      </c>
      <c r="D132" s="185">
        <v>0</v>
      </c>
      <c r="E132" s="183">
        <v>43374</v>
      </c>
      <c r="F132" s="184">
        <v>1119.2700986666666</v>
      </c>
      <c r="G132" s="39"/>
      <c r="J132" s="20"/>
      <c r="K132" s="20"/>
      <c r="L132" s="20"/>
    </row>
    <row r="133" spans="2:12" x14ac:dyDescent="0.25">
      <c r="B133" s="39"/>
      <c r="C133" s="39">
        <v>11</v>
      </c>
      <c r="D133" s="185">
        <v>0</v>
      </c>
      <c r="E133" s="183">
        <v>43405</v>
      </c>
      <c r="F133" s="184">
        <v>958.85354933333338</v>
      </c>
      <c r="G133" s="39"/>
      <c r="J133" s="20"/>
      <c r="K133" s="20"/>
      <c r="L133" s="20"/>
    </row>
    <row r="134" spans="2:12" x14ac:dyDescent="0.25">
      <c r="B134" s="39"/>
      <c r="C134" s="39">
        <v>12</v>
      </c>
      <c r="D134" s="185">
        <v>0</v>
      </c>
      <c r="E134" s="183">
        <v>43435</v>
      </c>
      <c r="F134" s="184">
        <v>807.33451841666658</v>
      </c>
      <c r="G134" s="39"/>
      <c r="J134" s="20"/>
      <c r="K134" s="20"/>
      <c r="L134" s="20"/>
    </row>
    <row r="135" spans="2:12" x14ac:dyDescent="0.25">
      <c r="B135" s="39"/>
      <c r="C135" s="39"/>
      <c r="D135" s="185"/>
      <c r="E135" s="39"/>
      <c r="F135" s="186"/>
      <c r="G135" s="39"/>
    </row>
    <row r="136" spans="2:12" x14ac:dyDescent="0.25">
      <c r="B136" s="39"/>
      <c r="C136" s="39"/>
      <c r="D136" s="39"/>
      <c r="E136" s="39"/>
      <c r="F136" s="186"/>
      <c r="G136" s="39"/>
    </row>
    <row r="137" spans="2:12" x14ac:dyDescent="0.25">
      <c r="B137" s="39"/>
      <c r="C137" s="39"/>
      <c r="D137" s="39"/>
      <c r="E137" s="39"/>
      <c r="F137" s="186"/>
      <c r="G137" s="39"/>
    </row>
    <row r="138" spans="2:12" x14ac:dyDescent="0.25">
      <c r="B138" s="39"/>
      <c r="C138" s="39"/>
      <c r="D138" s="39"/>
      <c r="E138" s="39"/>
      <c r="F138" s="39"/>
      <c r="G138" s="39"/>
    </row>
    <row r="139" spans="2:12" x14ac:dyDescent="0.25">
      <c r="B139" s="39"/>
      <c r="C139" s="39"/>
      <c r="D139" s="39"/>
      <c r="E139" s="39"/>
      <c r="F139" s="39"/>
      <c r="G139" s="39"/>
    </row>
    <row r="140" spans="2:12" x14ac:dyDescent="0.25">
      <c r="B140" s="39"/>
      <c r="C140" s="39"/>
      <c r="D140" s="39"/>
      <c r="E140" s="39"/>
      <c r="F140" s="39"/>
      <c r="G140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2"/>
  <sheetViews>
    <sheetView zoomScaleNormal="100" zoomScaleSheetLayoutView="70" workbookViewId="0">
      <selection activeCell="G16" sqref="G1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199" t="s">
        <v>141</v>
      </c>
      <c r="D7" s="199"/>
      <c r="E7" s="199"/>
      <c r="F7" s="199"/>
      <c r="G7" s="199"/>
      <c r="H7" s="199"/>
      <c r="I7" s="199"/>
      <c r="J7" s="199"/>
      <c r="K7" s="59"/>
    </row>
    <row r="8" spans="1:20" x14ac:dyDescent="0.25">
      <c r="A8" s="57"/>
      <c r="B8" s="40"/>
      <c r="C8" s="191" t="s">
        <v>140</v>
      </c>
      <c r="D8" s="191"/>
      <c r="E8" s="191"/>
      <c r="F8" s="191"/>
      <c r="G8" s="191"/>
      <c r="H8" s="191"/>
      <c r="I8" s="191"/>
      <c r="J8" s="191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L11" s="39"/>
      <c r="N11" s="165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0">
        <v>76.693548000000007</v>
      </c>
      <c r="D13" s="120">
        <v>106.291208</v>
      </c>
      <c r="E13" s="120">
        <v>74.541599000000005</v>
      </c>
      <c r="F13" s="120">
        <v>93.855985000000004</v>
      </c>
      <c r="G13" s="120">
        <v>100.38683899999999</v>
      </c>
      <c r="H13" s="160">
        <v>6.9583777742037389</v>
      </c>
      <c r="I13" s="160">
        <v>106.95837777420374</v>
      </c>
      <c r="J13" s="160">
        <v>25.910882324914986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0">
        <v>82.878997999999996</v>
      </c>
      <c r="D14" s="120">
        <v>82.136073999999994</v>
      </c>
      <c r="E14" s="120">
        <v>93.370705000000001</v>
      </c>
      <c r="F14" s="120">
        <v>97.534081</v>
      </c>
      <c r="G14" s="120">
        <v>88.662051000000005</v>
      </c>
      <c r="H14" s="160">
        <v>-9.0963383353148011</v>
      </c>
      <c r="I14" s="160">
        <v>90.903661664685202</v>
      </c>
      <c r="J14" s="160">
        <v>4.4589745788039092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0">
        <v>76.989777000000004</v>
      </c>
      <c r="D15" s="120">
        <v>113.27115000000001</v>
      </c>
      <c r="E15" s="120">
        <v>95.997639000000007</v>
      </c>
      <c r="F15" s="120">
        <v>131.81293400000001</v>
      </c>
      <c r="G15" s="120">
        <v>112.776083</v>
      </c>
      <c r="H15" s="160">
        <v>-14.442323998341477</v>
      </c>
      <c r="I15" s="160">
        <v>85.557676001658521</v>
      </c>
      <c r="J15" s="160">
        <v>37.308516514661363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0">
        <v>107.350934</v>
      </c>
      <c r="D16" s="120">
        <v>104.358924</v>
      </c>
      <c r="E16" s="120">
        <v>122.81871</v>
      </c>
      <c r="F16" s="120">
        <v>111.65397</v>
      </c>
      <c r="G16" s="120">
        <v>124.767464</v>
      </c>
      <c r="H16" s="160">
        <v>11.744762859753211</v>
      </c>
      <c r="I16" s="160">
        <v>111.74476285975321</v>
      </c>
      <c r="J16" s="160">
        <v>-9.0904227865607705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0">
        <v>105.84832</v>
      </c>
      <c r="D17" s="120">
        <v>108.415555</v>
      </c>
      <c r="E17" s="120">
        <v>110.593458</v>
      </c>
      <c r="F17" s="120">
        <v>94.627550999999997</v>
      </c>
      <c r="G17" s="117">
        <v>114.89846300000001</v>
      </c>
      <c r="H17" s="29">
        <v>21.421786557701374</v>
      </c>
      <c r="I17" s="29">
        <v>121.42178655770137</v>
      </c>
      <c r="J17" s="29">
        <v>-14.436574539517522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0">
        <v>107.70814</v>
      </c>
      <c r="D18" s="120">
        <v>78.016824999999997</v>
      </c>
      <c r="E18" s="120">
        <v>72.108801</v>
      </c>
      <c r="F18" s="120">
        <v>72.350605999999999</v>
      </c>
      <c r="G18" s="120"/>
      <c r="H18" s="160" t="s">
        <v>120</v>
      </c>
      <c r="I18" s="160" t="s">
        <v>120</v>
      </c>
      <c r="J18" s="160" t="s">
        <v>120</v>
      </c>
      <c r="K18" s="59"/>
      <c r="L18" s="39"/>
      <c r="M18" s="39" t="s">
        <v>120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0">
        <v>82.501090000000005</v>
      </c>
      <c r="D19" s="120">
        <v>88.891931999999997</v>
      </c>
      <c r="E19" s="120">
        <v>78.392448000000002</v>
      </c>
      <c r="F19" s="120">
        <v>75.465919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0">
        <v>79.129257999999993</v>
      </c>
      <c r="D20" s="120">
        <v>87.309934999999996</v>
      </c>
      <c r="E20" s="120">
        <v>100.725905</v>
      </c>
      <c r="F20" s="120">
        <v>96.249281999999994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0">
        <v>109.429084</v>
      </c>
      <c r="D21" s="120">
        <v>73.043685999999994</v>
      </c>
      <c r="E21" s="120">
        <v>77.823222999999999</v>
      </c>
      <c r="F21" s="120">
        <v>85.732917999999998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0">
        <v>94.498797999999994</v>
      </c>
      <c r="D22" s="120">
        <v>85.135572999999994</v>
      </c>
      <c r="E22" s="120">
        <v>85.029655000000005</v>
      </c>
      <c r="F22" s="120">
        <v>87.656999999999996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0">
        <v>73.177766000000005</v>
      </c>
      <c r="D23" s="120">
        <v>86.931281999999996</v>
      </c>
      <c r="E23" s="120">
        <v>92.468001999999998</v>
      </c>
      <c r="F23" s="120">
        <v>103.28321699999999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0">
        <v>81.410144000000003</v>
      </c>
      <c r="D24" s="120">
        <v>70.851056</v>
      </c>
      <c r="E24" s="120">
        <v>76.040581000000003</v>
      </c>
      <c r="F24" s="120">
        <v>99.018626999999995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1">
        <v>1077.6158569999998</v>
      </c>
      <c r="D25" s="121">
        <v>1084.6532000000002</v>
      </c>
      <c r="E25" s="121">
        <v>1079.9107260000001</v>
      </c>
      <c r="F25" s="121">
        <v>1149.24209</v>
      </c>
      <c r="G25" s="122">
        <v>541.49090000000001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0.65304746160583793</v>
      </c>
      <c r="E26" s="68">
        <v>-0.43723413161000924</v>
      </c>
      <c r="F26" s="68">
        <v>6.4201014334586581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1">
        <v>449.76157699999999</v>
      </c>
      <c r="D28" s="121">
        <v>514.47291100000007</v>
      </c>
      <c r="E28" s="121">
        <v>497.32211100000001</v>
      </c>
      <c r="F28" s="121">
        <v>529.48452099999997</v>
      </c>
      <c r="G28" s="117">
        <v>541.49090000000001</v>
      </c>
      <c r="H28" s="65">
        <v>2.2675599613987574</v>
      </c>
      <c r="I28" s="29">
        <v>102.26755996139876</v>
      </c>
      <c r="J28" s="29">
        <v>6.4671184507217649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14.387919579888898</v>
      </c>
      <c r="E29" s="68">
        <v>-3.3336643452545278</v>
      </c>
      <c r="F29" s="68">
        <v>6.4671184507217649</v>
      </c>
      <c r="G29" s="29">
        <v>2.2675599613987574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8" t="s">
        <v>141</v>
      </c>
      <c r="D31" s="198"/>
      <c r="E31" s="198"/>
      <c r="F31" s="198"/>
      <c r="G31" s="198"/>
      <c r="H31" s="198"/>
      <c r="I31" s="198"/>
      <c r="J31" s="45"/>
      <c r="K31" s="59"/>
    </row>
    <row r="32" spans="1:20" s="113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20"/>
      <c r="I49" s="20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170</v>
      </c>
      <c r="E50" s="20" t="s">
        <v>167</v>
      </c>
      <c r="F50" s="20" t="s">
        <v>168</v>
      </c>
      <c r="G50" s="20"/>
      <c r="H50" s="20"/>
      <c r="I50" s="20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20">
        <v>92.824317889999932</v>
      </c>
      <c r="E51" s="20">
        <v>40909</v>
      </c>
      <c r="F51" s="20"/>
      <c r="G51" s="20"/>
      <c r="H51" s="20"/>
      <c r="I51" s="20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68">
        <v>83.469506969999927</v>
      </c>
      <c r="E52" s="168">
        <v>40940</v>
      </c>
      <c r="F52" s="168"/>
      <c r="G52" s="168"/>
      <c r="H52" s="20"/>
      <c r="I52" s="20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79.568552030000077</v>
      </c>
      <c r="E53" s="183">
        <v>40969</v>
      </c>
      <c r="F53" s="168"/>
      <c r="G53" s="168"/>
      <c r="H53" s="20"/>
      <c r="I53" s="20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75.257004440000046</v>
      </c>
      <c r="E54" s="183">
        <v>41000</v>
      </c>
      <c r="F54" s="168"/>
      <c r="G54" s="168"/>
      <c r="H54" s="20"/>
      <c r="I54" s="20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114.12689775999981</v>
      </c>
      <c r="E55" s="183">
        <v>41030</v>
      </c>
      <c r="F55" s="168"/>
      <c r="G55" s="168"/>
      <c r="H55" s="20"/>
      <c r="I55" s="20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114.94943717000007</v>
      </c>
      <c r="E56" s="183">
        <v>41061</v>
      </c>
      <c r="F56" s="184"/>
      <c r="G56" s="168"/>
      <c r="H56" s="20"/>
      <c r="I56" s="20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89.453808660000149</v>
      </c>
      <c r="E57" s="183">
        <v>41091</v>
      </c>
      <c r="F57" s="184"/>
      <c r="G57" s="168"/>
      <c r="H57" s="20"/>
      <c r="I57" s="20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102.87582849000013</v>
      </c>
      <c r="E58" s="183">
        <v>41122</v>
      </c>
      <c r="F58" s="184"/>
      <c r="G58" s="168"/>
      <c r="H58" s="20"/>
      <c r="I58" s="20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111.79879435000002</v>
      </c>
      <c r="E59" s="183">
        <v>41153</v>
      </c>
      <c r="F59" s="184"/>
      <c r="G59" s="168"/>
      <c r="H59" s="20"/>
      <c r="I59" s="20"/>
    </row>
    <row r="60" spans="2:14" x14ac:dyDescent="0.25">
      <c r="B60" s="20"/>
      <c r="C60" s="168">
        <v>10</v>
      </c>
      <c r="D60" s="182">
        <v>102.76356699000017</v>
      </c>
      <c r="E60" s="183">
        <v>41183</v>
      </c>
      <c r="F60" s="184"/>
      <c r="G60" s="168"/>
      <c r="H60" s="20"/>
      <c r="I60" s="20"/>
    </row>
    <row r="61" spans="2:14" x14ac:dyDescent="0.25">
      <c r="B61" s="20"/>
      <c r="C61" s="168">
        <v>11</v>
      </c>
      <c r="D61" s="182">
        <v>95.176399470000064</v>
      </c>
      <c r="E61" s="183">
        <v>41214</v>
      </c>
      <c r="F61" s="184"/>
      <c r="G61" s="168"/>
      <c r="H61" s="20"/>
      <c r="I61" s="20"/>
    </row>
    <row r="62" spans="2:14" x14ac:dyDescent="0.25">
      <c r="B62" s="20"/>
      <c r="C62" s="168">
        <v>12</v>
      </c>
      <c r="D62" s="182">
        <v>126.96250118000022</v>
      </c>
      <c r="E62" s="183">
        <v>41244</v>
      </c>
      <c r="F62" s="184"/>
      <c r="G62" s="168"/>
      <c r="H62" s="20"/>
      <c r="I62" s="20"/>
    </row>
    <row r="63" spans="2:14" x14ac:dyDescent="0.25">
      <c r="B63" s="20">
        <v>2013</v>
      </c>
      <c r="C63" s="168">
        <v>1</v>
      </c>
      <c r="D63" s="182">
        <v>116.74547589000005</v>
      </c>
      <c r="E63" s="183">
        <v>41275</v>
      </c>
      <c r="F63" s="184"/>
      <c r="G63" s="168"/>
      <c r="H63" s="20"/>
      <c r="I63" s="20"/>
    </row>
    <row r="64" spans="2:14" x14ac:dyDescent="0.25">
      <c r="B64" s="20"/>
      <c r="C64" s="168">
        <v>2</v>
      </c>
      <c r="D64" s="182">
        <v>87.681845689999932</v>
      </c>
      <c r="E64" s="183">
        <v>41306</v>
      </c>
      <c r="F64" s="184"/>
      <c r="G64" s="168"/>
      <c r="H64" s="20"/>
      <c r="I64" s="20"/>
    </row>
    <row r="65" spans="2:9" x14ac:dyDescent="0.25">
      <c r="B65" s="20"/>
      <c r="C65" s="168">
        <v>3</v>
      </c>
      <c r="D65" s="182">
        <v>60.810308760000005</v>
      </c>
      <c r="E65" s="183">
        <v>41334</v>
      </c>
      <c r="F65" s="184"/>
      <c r="G65" s="168"/>
      <c r="H65" s="20"/>
      <c r="I65" s="20"/>
    </row>
    <row r="66" spans="2:9" x14ac:dyDescent="0.25">
      <c r="B66" s="20"/>
      <c r="C66" s="168">
        <v>4</v>
      </c>
      <c r="D66" s="182">
        <v>96.593566889999863</v>
      </c>
      <c r="E66" s="183">
        <v>41365</v>
      </c>
      <c r="F66" s="184">
        <v>101.66153594166671</v>
      </c>
      <c r="G66" s="168"/>
      <c r="H66" s="20"/>
      <c r="I66" s="20"/>
    </row>
    <row r="67" spans="2:9" x14ac:dyDescent="0.25">
      <c r="B67" s="20"/>
      <c r="C67" s="168">
        <v>5</v>
      </c>
      <c r="D67" s="182">
        <v>71.557575430000071</v>
      </c>
      <c r="E67" s="183">
        <v>41395</v>
      </c>
      <c r="F67" s="184">
        <v>98.114092414166734</v>
      </c>
      <c r="G67" s="168"/>
      <c r="H67" s="20"/>
      <c r="I67" s="20"/>
    </row>
    <row r="68" spans="2:9" x14ac:dyDescent="0.25">
      <c r="B68" s="20"/>
      <c r="C68" s="168">
        <v>6</v>
      </c>
      <c r="D68" s="182">
        <v>81.053107910000051</v>
      </c>
      <c r="E68" s="183">
        <v>41426</v>
      </c>
      <c r="F68" s="184">
        <v>95.289398309166742</v>
      </c>
      <c r="G68" s="168"/>
      <c r="H68" s="20"/>
      <c r="I68" s="20"/>
    </row>
    <row r="69" spans="2:9" x14ac:dyDescent="0.25">
      <c r="B69" s="20"/>
      <c r="C69" s="168">
        <v>7</v>
      </c>
      <c r="D69" s="182">
        <v>105.15311782000011</v>
      </c>
      <c r="E69" s="183">
        <v>41456</v>
      </c>
      <c r="F69" s="184">
        <v>96.597674072500055</v>
      </c>
      <c r="G69" s="168"/>
      <c r="H69" s="20"/>
      <c r="I69" s="20"/>
    </row>
    <row r="70" spans="2:9" x14ac:dyDescent="0.25">
      <c r="B70" s="20"/>
      <c r="C70" s="168">
        <v>8</v>
      </c>
      <c r="D70" s="182">
        <v>100.83246627999981</v>
      </c>
      <c r="E70" s="183">
        <v>41487</v>
      </c>
      <c r="F70" s="184">
        <v>96.42739388833337</v>
      </c>
      <c r="G70" s="168"/>
      <c r="H70" s="20"/>
      <c r="I70" s="20"/>
    </row>
    <row r="71" spans="2:9" x14ac:dyDescent="0.25">
      <c r="B71" s="20"/>
      <c r="C71" s="168">
        <v>9</v>
      </c>
      <c r="D71" s="182">
        <v>71.746684619999812</v>
      </c>
      <c r="E71" s="183">
        <v>41518</v>
      </c>
      <c r="F71" s="184">
        <v>93.089718077499995</v>
      </c>
      <c r="G71" s="168"/>
      <c r="H71" s="20"/>
      <c r="I71" s="20"/>
    </row>
    <row r="72" spans="2:9" x14ac:dyDescent="0.25">
      <c r="B72" s="20"/>
      <c r="C72" s="168">
        <v>10</v>
      </c>
      <c r="D72" s="182">
        <v>85.282801440000043</v>
      </c>
      <c r="E72" s="183">
        <v>41548</v>
      </c>
      <c r="F72" s="184">
        <v>91.632987615000005</v>
      </c>
      <c r="G72" s="168"/>
      <c r="H72" s="20"/>
      <c r="I72" s="20"/>
    </row>
    <row r="73" spans="2:9" x14ac:dyDescent="0.25">
      <c r="B73" s="20"/>
      <c r="C73" s="168">
        <v>11</v>
      </c>
      <c r="D73" s="182">
        <v>74.478238839999989</v>
      </c>
      <c r="E73" s="183">
        <v>41579</v>
      </c>
      <c r="F73" s="184">
        <v>89.908140895833313</v>
      </c>
      <c r="G73" s="168"/>
      <c r="H73" s="20"/>
      <c r="I73" s="20"/>
    </row>
    <row r="74" spans="2:9" x14ac:dyDescent="0.25">
      <c r="B74" s="20"/>
      <c r="C74" s="168">
        <v>12</v>
      </c>
      <c r="D74" s="182">
        <v>71.598683360000024</v>
      </c>
      <c r="E74" s="183">
        <v>41609</v>
      </c>
      <c r="F74" s="184">
        <v>85.294489410833322</v>
      </c>
      <c r="G74" s="168"/>
      <c r="H74" s="20"/>
      <c r="I74" s="20"/>
    </row>
    <row r="75" spans="2:9" x14ac:dyDescent="0.25">
      <c r="B75" s="20">
        <v>2014</v>
      </c>
      <c r="C75" s="168">
        <v>1</v>
      </c>
      <c r="D75" s="182">
        <v>76.693548000000007</v>
      </c>
      <c r="E75" s="183">
        <v>41640</v>
      </c>
      <c r="F75" s="184">
        <v>81.956828753333312</v>
      </c>
      <c r="G75" s="168"/>
      <c r="H75" s="20"/>
      <c r="I75" s="20"/>
    </row>
    <row r="76" spans="2:9" x14ac:dyDescent="0.25">
      <c r="B76" s="20"/>
      <c r="C76" s="168">
        <v>2</v>
      </c>
      <c r="D76" s="182">
        <v>82.878997999999996</v>
      </c>
      <c r="E76" s="183">
        <v>41671</v>
      </c>
      <c r="F76" s="184">
        <v>81.556591445833305</v>
      </c>
      <c r="G76" s="168"/>
      <c r="H76" s="20"/>
      <c r="I76" s="20"/>
    </row>
    <row r="77" spans="2:9" x14ac:dyDescent="0.25">
      <c r="B77" s="20"/>
      <c r="C77" s="168">
        <v>3</v>
      </c>
      <c r="D77" s="182">
        <v>76.989777000000004</v>
      </c>
      <c r="E77" s="183">
        <v>41699</v>
      </c>
      <c r="F77" s="184">
        <v>82.904880465833315</v>
      </c>
      <c r="G77" s="168"/>
      <c r="H77" s="20"/>
      <c r="I77" s="20"/>
    </row>
    <row r="78" spans="2:9" x14ac:dyDescent="0.25">
      <c r="B78" s="20"/>
      <c r="C78" s="168">
        <v>4</v>
      </c>
      <c r="D78" s="182">
        <v>107.350934</v>
      </c>
      <c r="E78" s="183">
        <v>41730</v>
      </c>
      <c r="F78" s="184">
        <v>83.801327724999979</v>
      </c>
      <c r="G78" s="168"/>
      <c r="H78" s="20"/>
      <c r="I78" s="20"/>
    </row>
    <row r="79" spans="2:9" x14ac:dyDescent="0.25">
      <c r="B79" s="20"/>
      <c r="C79" s="168">
        <v>5</v>
      </c>
      <c r="D79" s="182">
        <v>105.84832</v>
      </c>
      <c r="E79" s="183">
        <v>41760</v>
      </c>
      <c r="F79" s="184">
        <v>86.65888977249999</v>
      </c>
      <c r="G79" s="168"/>
      <c r="H79" s="20"/>
      <c r="I79" s="20"/>
    </row>
    <row r="80" spans="2:9" x14ac:dyDescent="0.25">
      <c r="B80" s="20"/>
      <c r="C80" s="168">
        <v>6</v>
      </c>
      <c r="D80" s="182">
        <v>107.70814</v>
      </c>
      <c r="E80" s="183">
        <v>41791</v>
      </c>
      <c r="F80" s="184">
        <v>88.880142446666653</v>
      </c>
      <c r="G80" s="168"/>
      <c r="H80" s="20"/>
      <c r="I80" s="20"/>
    </row>
    <row r="81" spans="2:9" x14ac:dyDescent="0.25">
      <c r="B81" s="20"/>
      <c r="C81" s="168">
        <v>7</v>
      </c>
      <c r="D81" s="182">
        <v>82.501090000000005</v>
      </c>
      <c r="E81" s="183">
        <v>41821</v>
      </c>
      <c r="F81" s="184">
        <v>86.992473461666634</v>
      </c>
      <c r="G81" s="168"/>
      <c r="H81" s="20"/>
      <c r="I81" s="20"/>
    </row>
    <row r="82" spans="2:9" x14ac:dyDescent="0.25">
      <c r="B82" s="20"/>
      <c r="C82" s="168">
        <v>8</v>
      </c>
      <c r="D82" s="182">
        <v>79.129257999999993</v>
      </c>
      <c r="E82" s="183">
        <v>41852</v>
      </c>
      <c r="F82" s="184">
        <v>85.183872771666643</v>
      </c>
      <c r="G82" s="168"/>
      <c r="H82" s="20"/>
      <c r="I82" s="20"/>
    </row>
    <row r="83" spans="2:9" x14ac:dyDescent="0.25">
      <c r="B83" s="20"/>
      <c r="C83" s="168">
        <v>9</v>
      </c>
      <c r="D83" s="182">
        <v>109.429084</v>
      </c>
      <c r="E83" s="183">
        <v>41883</v>
      </c>
      <c r="F83" s="184">
        <v>88.324072720000004</v>
      </c>
      <c r="G83" s="168"/>
      <c r="H83" s="20"/>
      <c r="I83" s="20"/>
    </row>
    <row r="84" spans="2:9" x14ac:dyDescent="0.25">
      <c r="B84" s="20"/>
      <c r="C84" s="168">
        <v>10</v>
      </c>
      <c r="D84" s="182">
        <v>94.498797999999994</v>
      </c>
      <c r="E84" s="183">
        <v>41913</v>
      </c>
      <c r="F84" s="184">
        <v>89.092072433333328</v>
      </c>
      <c r="G84" s="168"/>
      <c r="H84" s="20"/>
      <c r="I84" s="20"/>
    </row>
    <row r="85" spans="2:9" x14ac:dyDescent="0.25">
      <c r="B85" s="20"/>
      <c r="C85" s="168">
        <v>11</v>
      </c>
      <c r="D85" s="182">
        <v>73.177766000000005</v>
      </c>
      <c r="E85" s="183">
        <v>41944</v>
      </c>
      <c r="F85" s="184">
        <v>88.983699696666648</v>
      </c>
      <c r="G85" s="168"/>
      <c r="H85" s="20"/>
      <c r="I85" s="20"/>
    </row>
    <row r="86" spans="2:9" x14ac:dyDescent="0.25">
      <c r="B86" s="20"/>
      <c r="C86" s="168">
        <v>12</v>
      </c>
      <c r="D86" s="182">
        <v>81.410144000000003</v>
      </c>
      <c r="E86" s="183">
        <v>41974</v>
      </c>
      <c r="F86" s="184">
        <v>89.801321416666653</v>
      </c>
      <c r="G86" s="168"/>
      <c r="H86" s="20"/>
      <c r="I86" s="20"/>
    </row>
    <row r="87" spans="2:9" x14ac:dyDescent="0.25">
      <c r="B87" s="20">
        <v>2015</v>
      </c>
      <c r="C87" s="168">
        <v>1</v>
      </c>
      <c r="D87" s="182">
        <v>106.291208</v>
      </c>
      <c r="E87" s="183">
        <v>42005</v>
      </c>
      <c r="F87" s="184">
        <v>92.267793083333331</v>
      </c>
      <c r="G87" s="168"/>
      <c r="H87" s="20"/>
      <c r="I87" s="20"/>
    </row>
    <row r="88" spans="2:9" x14ac:dyDescent="0.25">
      <c r="B88" s="20"/>
      <c r="C88" s="168">
        <v>2</v>
      </c>
      <c r="D88" s="182">
        <v>82.136073999999994</v>
      </c>
      <c r="E88" s="183">
        <v>42036</v>
      </c>
      <c r="F88" s="184">
        <v>92.205882750000001</v>
      </c>
      <c r="G88" s="168"/>
      <c r="H88" s="20"/>
      <c r="I88" s="20"/>
    </row>
    <row r="89" spans="2:9" x14ac:dyDescent="0.25">
      <c r="B89" s="20"/>
      <c r="C89" s="168">
        <v>3</v>
      </c>
      <c r="D89" s="182">
        <v>113.27115000000001</v>
      </c>
      <c r="E89" s="183">
        <v>42064</v>
      </c>
      <c r="F89" s="184">
        <v>95.229330500000003</v>
      </c>
      <c r="G89" s="168"/>
      <c r="H89" s="20"/>
      <c r="I89" s="20"/>
    </row>
    <row r="90" spans="2:9" x14ac:dyDescent="0.25">
      <c r="B90" s="20"/>
      <c r="C90" s="168">
        <v>4</v>
      </c>
      <c r="D90" s="182">
        <v>104.358924</v>
      </c>
      <c r="E90" s="183">
        <v>42095</v>
      </c>
      <c r="F90" s="184">
        <v>94.979996333333318</v>
      </c>
      <c r="G90" s="168"/>
      <c r="H90" s="20"/>
      <c r="I90" s="20"/>
    </row>
    <row r="91" spans="2:9" x14ac:dyDescent="0.25">
      <c r="B91" s="20"/>
      <c r="C91" s="168">
        <v>5</v>
      </c>
      <c r="D91" s="182">
        <v>108.415555</v>
      </c>
      <c r="E91" s="183">
        <v>42125</v>
      </c>
      <c r="F91" s="184">
        <v>95.193932583333336</v>
      </c>
      <c r="G91" s="168"/>
      <c r="H91" s="20"/>
      <c r="I91" s="20"/>
    </row>
    <row r="92" spans="2:9" x14ac:dyDescent="0.25">
      <c r="B92" s="20"/>
      <c r="C92" s="168">
        <v>6</v>
      </c>
      <c r="D92" s="182">
        <v>78.016824999999997</v>
      </c>
      <c r="E92" s="183">
        <v>42156</v>
      </c>
      <c r="F92" s="184">
        <v>92.719656333333333</v>
      </c>
      <c r="G92" s="168"/>
      <c r="H92" s="20"/>
      <c r="I92" s="20"/>
    </row>
    <row r="93" spans="2:9" x14ac:dyDescent="0.25">
      <c r="B93" s="20"/>
      <c r="C93" s="168">
        <v>7</v>
      </c>
      <c r="D93" s="182">
        <v>88.891931999999997</v>
      </c>
      <c r="E93" s="183">
        <v>42186</v>
      </c>
      <c r="F93" s="184">
        <v>93.252226500000006</v>
      </c>
      <c r="G93" s="168"/>
      <c r="H93" s="20"/>
      <c r="I93" s="20"/>
    </row>
    <row r="94" spans="2:9" x14ac:dyDescent="0.25">
      <c r="B94" s="20"/>
      <c r="C94" s="168">
        <v>8</v>
      </c>
      <c r="D94" s="182">
        <v>87.309934999999996</v>
      </c>
      <c r="E94" s="183">
        <v>42217</v>
      </c>
      <c r="F94" s="184">
        <v>93.933949583333344</v>
      </c>
      <c r="G94" s="168"/>
      <c r="H94" s="20"/>
      <c r="I94" s="20"/>
    </row>
    <row r="95" spans="2:9" x14ac:dyDescent="0.25">
      <c r="B95" s="20"/>
      <c r="C95" s="168">
        <v>9</v>
      </c>
      <c r="D95" s="182">
        <v>73.043685999999994</v>
      </c>
      <c r="E95" s="183">
        <v>42248</v>
      </c>
      <c r="F95" s="184">
        <v>90.901833083333329</v>
      </c>
      <c r="G95" s="168"/>
      <c r="H95" s="20"/>
      <c r="I95" s="20"/>
    </row>
    <row r="96" spans="2:9" x14ac:dyDescent="0.25">
      <c r="B96" s="20"/>
      <c r="C96" s="168">
        <v>10</v>
      </c>
      <c r="D96" s="182">
        <v>85.135572999999994</v>
      </c>
      <c r="E96" s="183">
        <v>42278</v>
      </c>
      <c r="F96" s="184">
        <v>90.121564333333325</v>
      </c>
      <c r="G96" s="168"/>
      <c r="H96" s="20"/>
      <c r="I96" s="20"/>
    </row>
    <row r="97" spans="2:9" x14ac:dyDescent="0.25">
      <c r="B97" s="20"/>
      <c r="C97" s="168">
        <v>11</v>
      </c>
      <c r="D97" s="182">
        <v>86.931281999999996</v>
      </c>
      <c r="E97" s="183">
        <v>42309</v>
      </c>
      <c r="F97" s="184">
        <v>91.267690666666667</v>
      </c>
      <c r="G97" s="168"/>
      <c r="H97" s="20"/>
      <c r="I97" s="20"/>
    </row>
    <row r="98" spans="2:9" x14ac:dyDescent="0.25">
      <c r="B98" s="20"/>
      <c r="C98" s="168">
        <v>12</v>
      </c>
      <c r="D98" s="182">
        <v>70.851056</v>
      </c>
      <c r="E98" s="183">
        <v>42339</v>
      </c>
      <c r="F98" s="184">
        <v>90.387766666666678</v>
      </c>
      <c r="G98" s="168"/>
      <c r="H98" s="20"/>
      <c r="I98" s="20"/>
    </row>
    <row r="99" spans="2:9" x14ac:dyDescent="0.25">
      <c r="B99" s="20">
        <v>2016</v>
      </c>
      <c r="C99" s="168">
        <v>1</v>
      </c>
      <c r="D99" s="182">
        <v>74.541599000000005</v>
      </c>
      <c r="E99" s="183">
        <v>42370</v>
      </c>
      <c r="F99" s="184">
        <v>87.741965916666643</v>
      </c>
      <c r="G99" s="168"/>
      <c r="H99" s="20"/>
      <c r="I99" s="20"/>
    </row>
    <row r="100" spans="2:9" x14ac:dyDescent="0.25">
      <c r="B100" s="20"/>
      <c r="C100" s="168">
        <v>2</v>
      </c>
      <c r="D100" s="182">
        <v>93.370705000000001</v>
      </c>
      <c r="E100" s="183">
        <v>42401</v>
      </c>
      <c r="F100" s="184">
        <v>88.678185166666665</v>
      </c>
      <c r="G100" s="168"/>
      <c r="H100" s="20"/>
      <c r="I100" s="20"/>
    </row>
    <row r="101" spans="2:9" x14ac:dyDescent="0.25">
      <c r="B101" s="20"/>
      <c r="C101" s="168">
        <v>3</v>
      </c>
      <c r="D101" s="182">
        <v>95.997639000000007</v>
      </c>
      <c r="E101" s="183">
        <v>42430</v>
      </c>
      <c r="F101" s="184">
        <v>87.238725916666667</v>
      </c>
      <c r="G101" s="168"/>
      <c r="H101" s="20"/>
      <c r="I101" s="20"/>
    </row>
    <row r="102" spans="2:9" x14ac:dyDescent="0.25">
      <c r="B102" s="20"/>
      <c r="C102" s="168">
        <v>4</v>
      </c>
      <c r="D102" s="182">
        <v>122.81871</v>
      </c>
      <c r="E102" s="183">
        <v>42461</v>
      </c>
      <c r="F102" s="184">
        <v>88.777041416666677</v>
      </c>
      <c r="G102" s="168"/>
      <c r="H102" s="20"/>
      <c r="I102" s="20"/>
    </row>
    <row r="103" spans="2:9" x14ac:dyDescent="0.25">
      <c r="B103" s="20"/>
      <c r="C103" s="168">
        <v>5</v>
      </c>
      <c r="D103" s="182">
        <v>110.593458</v>
      </c>
      <c r="E103" s="183">
        <v>42491</v>
      </c>
      <c r="F103" s="184">
        <v>88.958533333333335</v>
      </c>
      <c r="G103" s="168"/>
      <c r="H103" s="20"/>
      <c r="I103" s="20"/>
    </row>
    <row r="104" spans="2:9" x14ac:dyDescent="0.25">
      <c r="B104" s="20"/>
      <c r="C104" s="168">
        <v>6</v>
      </c>
      <c r="D104" s="182">
        <v>72.108801</v>
      </c>
      <c r="E104" s="183">
        <v>42522</v>
      </c>
      <c r="F104" s="184">
        <v>88.46619800000002</v>
      </c>
      <c r="G104" s="168"/>
      <c r="H104" s="20"/>
      <c r="I104" s="20"/>
    </row>
    <row r="105" spans="2:9" x14ac:dyDescent="0.25">
      <c r="B105" s="20"/>
      <c r="C105" s="168">
        <v>7</v>
      </c>
      <c r="D105" s="182">
        <v>78.392448000000002</v>
      </c>
      <c r="E105" s="183">
        <v>42552</v>
      </c>
      <c r="F105" s="184">
        <v>87.591241000000011</v>
      </c>
      <c r="G105" s="168"/>
      <c r="H105" s="20"/>
      <c r="I105" s="20"/>
    </row>
    <row r="106" spans="2:9" x14ac:dyDescent="0.25">
      <c r="B106" s="20"/>
      <c r="C106" s="168">
        <v>8</v>
      </c>
      <c r="D106" s="182">
        <v>100.725905</v>
      </c>
      <c r="E106" s="183">
        <v>42583</v>
      </c>
      <c r="F106" s="184">
        <v>88.709238499999984</v>
      </c>
      <c r="G106" s="168"/>
      <c r="H106" s="20"/>
      <c r="I106" s="20"/>
    </row>
    <row r="107" spans="2:9" x14ac:dyDescent="0.25">
      <c r="B107" s="20"/>
      <c r="C107" s="168">
        <v>9</v>
      </c>
      <c r="D107" s="182">
        <v>77.823222999999999</v>
      </c>
      <c r="E107" s="183">
        <v>42614</v>
      </c>
      <c r="F107" s="184">
        <v>89.107533250000003</v>
      </c>
      <c r="G107" s="168"/>
      <c r="H107" s="20"/>
      <c r="I107" s="20"/>
    </row>
    <row r="108" spans="2:9" x14ac:dyDescent="0.25">
      <c r="B108" s="20"/>
      <c r="C108" s="168">
        <v>10</v>
      </c>
      <c r="D108" s="182">
        <v>85.029655000000005</v>
      </c>
      <c r="E108" s="183">
        <v>42644</v>
      </c>
      <c r="F108" s="184">
        <v>89.098706749999977</v>
      </c>
      <c r="G108" s="168"/>
      <c r="H108" s="20"/>
      <c r="I108" s="20"/>
    </row>
    <row r="109" spans="2:9" x14ac:dyDescent="0.25">
      <c r="B109" s="20"/>
      <c r="C109" s="168">
        <v>11</v>
      </c>
      <c r="D109" s="182">
        <v>92.468001999999998</v>
      </c>
      <c r="E109" s="183">
        <v>42675</v>
      </c>
      <c r="F109" s="184">
        <v>89.560100083333325</v>
      </c>
      <c r="G109" s="168"/>
      <c r="H109" s="20"/>
      <c r="I109" s="20"/>
    </row>
    <row r="110" spans="2:9" x14ac:dyDescent="0.25">
      <c r="B110" s="20"/>
      <c r="C110" s="168">
        <v>12</v>
      </c>
      <c r="D110" s="182">
        <v>76.040581000000003</v>
      </c>
      <c r="E110" s="183">
        <v>42705</v>
      </c>
      <c r="F110" s="184">
        <v>89.99256050000001</v>
      </c>
      <c r="G110" s="168"/>
      <c r="H110" s="20"/>
      <c r="I110" s="20"/>
    </row>
    <row r="111" spans="2:9" x14ac:dyDescent="0.25">
      <c r="B111" s="20">
        <v>2017</v>
      </c>
      <c r="C111" s="168">
        <v>1</v>
      </c>
      <c r="D111" s="182">
        <v>93.855985000000004</v>
      </c>
      <c r="E111" s="183">
        <v>42736</v>
      </c>
      <c r="F111" s="184">
        <v>91.60209266666665</v>
      </c>
      <c r="G111" s="168"/>
      <c r="H111" s="20"/>
      <c r="I111" s="20"/>
    </row>
    <row r="112" spans="2:9" x14ac:dyDescent="0.25">
      <c r="B112" s="20"/>
      <c r="C112" s="168">
        <v>2</v>
      </c>
      <c r="D112" s="182">
        <v>97.534081</v>
      </c>
      <c r="E112" s="183">
        <v>42767</v>
      </c>
      <c r="F112" s="184">
        <v>91.949040666666647</v>
      </c>
      <c r="G112" s="168"/>
      <c r="H112" s="20"/>
      <c r="I112" s="20"/>
    </row>
    <row r="113" spans="2:9" x14ac:dyDescent="0.25">
      <c r="B113" s="20"/>
      <c r="C113" s="168">
        <v>3</v>
      </c>
      <c r="D113" s="185">
        <v>131.81293400000001</v>
      </c>
      <c r="E113" s="183">
        <v>42795</v>
      </c>
      <c r="F113" s="184">
        <v>94.933648583333351</v>
      </c>
      <c r="G113" s="168"/>
      <c r="H113" s="20"/>
      <c r="I113" s="20"/>
    </row>
    <row r="114" spans="2:9" x14ac:dyDescent="0.25">
      <c r="B114" s="20"/>
      <c r="C114" s="168">
        <v>4</v>
      </c>
      <c r="D114" s="185">
        <v>111.65397</v>
      </c>
      <c r="E114" s="183">
        <v>42826</v>
      </c>
      <c r="F114" s="184">
        <v>94.003253583333333</v>
      </c>
      <c r="G114" s="168"/>
      <c r="H114" s="20"/>
      <c r="I114" s="20"/>
    </row>
    <row r="115" spans="2:9" x14ac:dyDescent="0.25">
      <c r="B115" s="20"/>
      <c r="C115" s="168">
        <v>5</v>
      </c>
      <c r="D115" s="185">
        <v>94.627550999999997</v>
      </c>
      <c r="E115" s="183">
        <v>42856</v>
      </c>
      <c r="F115" s="184">
        <v>92.672761333333327</v>
      </c>
      <c r="G115" s="168"/>
      <c r="H115" s="20"/>
      <c r="I115" s="20"/>
    </row>
    <row r="116" spans="2:9" x14ac:dyDescent="0.25">
      <c r="B116" s="20"/>
      <c r="C116" s="168">
        <v>6</v>
      </c>
      <c r="D116" s="185">
        <v>72.350605999999999</v>
      </c>
      <c r="E116" s="183">
        <v>42887</v>
      </c>
      <c r="F116" s="184">
        <v>92.692911750000007</v>
      </c>
      <c r="G116" s="168"/>
      <c r="H116" s="20"/>
      <c r="I116" s="20"/>
    </row>
    <row r="117" spans="2:9" x14ac:dyDescent="0.25">
      <c r="B117" s="20"/>
      <c r="C117" s="168">
        <v>7</v>
      </c>
      <c r="D117" s="185">
        <v>75.465919</v>
      </c>
      <c r="E117" s="183">
        <v>42917</v>
      </c>
      <c r="F117" s="184">
        <v>92.44903433333333</v>
      </c>
      <c r="G117" s="168"/>
      <c r="H117" s="20"/>
      <c r="I117" s="20"/>
    </row>
    <row r="118" spans="2:9" x14ac:dyDescent="0.25">
      <c r="B118" s="20"/>
      <c r="C118" s="168">
        <v>8</v>
      </c>
      <c r="D118" s="185">
        <v>96.249281999999994</v>
      </c>
      <c r="E118" s="183">
        <v>42948</v>
      </c>
      <c r="F118" s="184">
        <v>92.075982416666662</v>
      </c>
      <c r="G118" s="168"/>
      <c r="H118" s="20"/>
      <c r="I118" s="20"/>
    </row>
    <row r="119" spans="2:9" x14ac:dyDescent="0.25">
      <c r="B119" s="20"/>
      <c r="C119" s="168">
        <v>9</v>
      </c>
      <c r="D119" s="185">
        <v>85.732917999999998</v>
      </c>
      <c r="E119" s="183">
        <v>42979</v>
      </c>
      <c r="F119" s="184">
        <v>92.735123666666652</v>
      </c>
      <c r="G119" s="168"/>
      <c r="H119" s="20"/>
      <c r="I119" s="20"/>
    </row>
    <row r="120" spans="2:9" x14ac:dyDescent="0.25">
      <c r="B120" s="20"/>
      <c r="C120" s="168">
        <v>10</v>
      </c>
      <c r="D120" s="185">
        <v>87.656999999999996</v>
      </c>
      <c r="E120" s="183">
        <v>43009</v>
      </c>
      <c r="F120" s="184">
        <v>92.954069083333323</v>
      </c>
      <c r="G120" s="168"/>
      <c r="H120" s="20"/>
      <c r="I120" s="20"/>
    </row>
    <row r="121" spans="2:9" x14ac:dyDescent="0.25">
      <c r="B121" s="20"/>
      <c r="C121" s="168">
        <v>11</v>
      </c>
      <c r="D121" s="185">
        <v>103.28321699999999</v>
      </c>
      <c r="E121" s="183">
        <v>43040</v>
      </c>
      <c r="F121" s="184">
        <v>93.855337000000006</v>
      </c>
      <c r="G121" s="168"/>
      <c r="H121" s="20"/>
      <c r="I121" s="20"/>
    </row>
    <row r="122" spans="2:9" x14ac:dyDescent="0.25">
      <c r="B122" s="20"/>
      <c r="C122" s="168">
        <v>12</v>
      </c>
      <c r="D122" s="185">
        <v>99.018626999999995</v>
      </c>
      <c r="E122" s="183">
        <v>43070</v>
      </c>
      <c r="F122" s="184">
        <v>95.770174166666663</v>
      </c>
      <c r="G122" s="168"/>
    </row>
    <row r="123" spans="2:9" x14ac:dyDescent="0.25">
      <c r="B123" s="20">
        <v>2018</v>
      </c>
      <c r="C123" s="168">
        <v>1</v>
      </c>
      <c r="D123" s="185">
        <v>100.38683899999999</v>
      </c>
      <c r="E123" s="183">
        <v>43101</v>
      </c>
      <c r="F123" s="184">
        <v>96.314412000000004</v>
      </c>
      <c r="G123" s="168"/>
    </row>
    <row r="124" spans="2:9" x14ac:dyDescent="0.25">
      <c r="B124" s="20"/>
      <c r="C124" s="168">
        <v>2</v>
      </c>
      <c r="D124" s="185">
        <v>88.662051000000005</v>
      </c>
      <c r="E124" s="183">
        <v>43132</v>
      </c>
      <c r="F124" s="184">
        <v>95.575076166666676</v>
      </c>
      <c r="G124" s="168"/>
    </row>
    <row r="125" spans="2:9" x14ac:dyDescent="0.25">
      <c r="B125" s="20"/>
      <c r="C125" s="168">
        <v>3</v>
      </c>
      <c r="D125" s="185">
        <v>112.776083</v>
      </c>
      <c r="E125" s="183">
        <v>43160</v>
      </c>
      <c r="F125" s="184">
        <v>93.988671916666689</v>
      </c>
      <c r="G125" s="168"/>
    </row>
    <row r="126" spans="2:9" x14ac:dyDescent="0.25">
      <c r="B126" s="20"/>
      <c r="C126" s="168">
        <v>4</v>
      </c>
      <c r="D126" s="185">
        <v>124.767464</v>
      </c>
      <c r="E126" s="183">
        <v>43191</v>
      </c>
      <c r="F126" s="184">
        <v>95.081463083333333</v>
      </c>
      <c r="G126" s="168"/>
    </row>
    <row r="127" spans="2:9" x14ac:dyDescent="0.25">
      <c r="B127" s="20"/>
      <c r="C127" s="168">
        <v>5</v>
      </c>
      <c r="D127" s="185">
        <v>114.89846300000001</v>
      </c>
      <c r="E127" s="183">
        <v>43221</v>
      </c>
      <c r="F127" s="184">
        <v>96.770705749999991</v>
      </c>
      <c r="G127" s="20"/>
    </row>
    <row r="128" spans="2:9" x14ac:dyDescent="0.25">
      <c r="B128" s="20"/>
      <c r="C128" s="168">
        <v>6</v>
      </c>
      <c r="D128" s="185">
        <v>0</v>
      </c>
      <c r="E128" s="183">
        <v>43252</v>
      </c>
      <c r="F128" s="184">
        <v>90.741488583333322</v>
      </c>
      <c r="G128" s="20"/>
    </row>
    <row r="129" spans="2:7" x14ac:dyDescent="0.25">
      <c r="B129" s="39"/>
      <c r="C129" s="168">
        <v>7</v>
      </c>
      <c r="D129" s="185">
        <v>0</v>
      </c>
      <c r="E129" s="183">
        <v>43282</v>
      </c>
      <c r="F129" s="184">
        <v>84.452661999999989</v>
      </c>
      <c r="G129" s="39"/>
    </row>
    <row r="130" spans="2:7" x14ac:dyDescent="0.25">
      <c r="B130" s="39"/>
      <c r="C130" s="168">
        <v>8</v>
      </c>
      <c r="D130" s="185">
        <v>0</v>
      </c>
      <c r="E130" s="183">
        <v>43313</v>
      </c>
      <c r="F130" s="184">
        <v>76.431888499999999</v>
      </c>
      <c r="G130" s="39"/>
    </row>
    <row r="131" spans="2:7" x14ac:dyDescent="0.25">
      <c r="B131" s="39"/>
      <c r="C131" s="168">
        <v>9</v>
      </c>
      <c r="D131" s="185">
        <v>0</v>
      </c>
      <c r="E131" s="183">
        <v>43344</v>
      </c>
      <c r="F131" s="184">
        <v>69.287478666666672</v>
      </c>
      <c r="G131" s="39"/>
    </row>
    <row r="132" spans="2:7" x14ac:dyDescent="0.25">
      <c r="B132" s="39"/>
      <c r="C132" s="168">
        <v>10</v>
      </c>
      <c r="D132" s="185">
        <v>0</v>
      </c>
      <c r="E132" s="183">
        <v>43374</v>
      </c>
      <c r="F132" s="184">
        <v>61.982728666666667</v>
      </c>
      <c r="G132" s="39"/>
    </row>
    <row r="133" spans="2:7" x14ac:dyDescent="0.25">
      <c r="B133" s="39"/>
      <c r="C133" s="168">
        <v>11</v>
      </c>
      <c r="D133" s="185">
        <v>0</v>
      </c>
      <c r="E133" s="183">
        <v>43405</v>
      </c>
      <c r="F133" s="184">
        <v>53.375793916666673</v>
      </c>
      <c r="G133" s="39"/>
    </row>
    <row r="134" spans="2:7" x14ac:dyDescent="0.25">
      <c r="B134" s="39"/>
      <c r="C134" s="168">
        <v>12</v>
      </c>
      <c r="D134" s="185">
        <v>0</v>
      </c>
      <c r="E134" s="183">
        <v>43435</v>
      </c>
      <c r="F134" s="184">
        <v>45.12424166666667</v>
      </c>
      <c r="G134" s="39"/>
    </row>
    <row r="135" spans="2:7" x14ac:dyDescent="0.25">
      <c r="B135" s="39"/>
      <c r="C135" s="39"/>
      <c r="D135" s="185"/>
      <c r="E135" s="183"/>
      <c r="F135" s="184"/>
      <c r="G135" s="39"/>
    </row>
    <row r="136" spans="2:7" x14ac:dyDescent="0.25">
      <c r="B136" s="39"/>
      <c r="C136" s="39"/>
      <c r="D136" s="185"/>
      <c r="E136" s="183"/>
      <c r="F136" s="184"/>
      <c r="G136" s="39"/>
    </row>
    <row r="137" spans="2:7" x14ac:dyDescent="0.25">
      <c r="B137" s="39"/>
      <c r="C137" s="39"/>
      <c r="D137" s="185"/>
      <c r="E137" s="39"/>
      <c r="F137" s="186"/>
      <c r="G137" s="39"/>
    </row>
    <row r="138" spans="2:7" x14ac:dyDescent="0.25">
      <c r="B138" s="39"/>
      <c r="C138" s="39"/>
      <c r="D138" s="39"/>
      <c r="E138" s="39"/>
      <c r="F138" s="186"/>
      <c r="G138" s="39"/>
    </row>
    <row r="139" spans="2:7" x14ac:dyDescent="0.25">
      <c r="B139" s="39"/>
      <c r="C139" s="39"/>
      <c r="D139" s="39"/>
      <c r="E139" s="39"/>
      <c r="F139" s="186"/>
      <c r="G139" s="39"/>
    </row>
    <row r="140" spans="2:7" x14ac:dyDescent="0.25">
      <c r="B140" s="39"/>
      <c r="C140" s="39"/>
      <c r="D140" s="39"/>
      <c r="E140" s="39"/>
      <c r="F140" s="39"/>
      <c r="G140" s="39"/>
    </row>
    <row r="141" spans="2:7" x14ac:dyDescent="0.25">
      <c r="B141" s="39"/>
      <c r="C141" s="39"/>
      <c r="D141" s="39"/>
      <c r="E141" s="39"/>
      <c r="F141" s="39"/>
      <c r="G141" s="39"/>
    </row>
    <row r="142" spans="2:7" x14ac:dyDescent="0.25">
      <c r="B142" s="39"/>
      <c r="C142" s="39"/>
      <c r="D142" s="39"/>
      <c r="E142" s="39"/>
      <c r="F142" s="39"/>
      <c r="G142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42"/>
  <sheetViews>
    <sheetView zoomScaleNormal="100" zoomScaleSheetLayoutView="70" workbookViewId="0">
      <selection activeCell="G16" sqref="G1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9" t="s">
        <v>142</v>
      </c>
      <c r="D7" s="199"/>
      <c r="E7" s="199"/>
      <c r="F7" s="199"/>
      <c r="G7" s="199"/>
      <c r="H7" s="199"/>
      <c r="I7" s="199"/>
      <c r="J7" s="199"/>
      <c r="K7" s="59"/>
    </row>
    <row r="8" spans="1:15" x14ac:dyDescent="0.25">
      <c r="A8" s="57"/>
      <c r="B8" s="40"/>
      <c r="C8" s="191" t="s">
        <v>140</v>
      </c>
      <c r="D8" s="191"/>
      <c r="E8" s="191"/>
      <c r="F8" s="191"/>
      <c r="G8" s="191"/>
      <c r="H8" s="191"/>
      <c r="I8" s="191"/>
      <c r="J8" s="191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</row>
    <row r="11" spans="1:15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2400.1915130000002</v>
      </c>
      <c r="D13" s="120">
        <v>2296.9466860000002</v>
      </c>
      <c r="E13" s="120">
        <v>1597.9558999999999</v>
      </c>
      <c r="F13" s="120">
        <v>1470.8817939999999</v>
      </c>
      <c r="G13" s="120">
        <v>1726.0189969999999</v>
      </c>
      <c r="H13" s="160">
        <v>17.345867223372547</v>
      </c>
      <c r="I13" s="160">
        <v>117.34586722337255</v>
      </c>
      <c r="J13" s="160">
        <v>-7.9522911739929754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2556.7565960000002</v>
      </c>
      <c r="D14" s="120">
        <v>2279.7553800000001</v>
      </c>
      <c r="E14" s="120">
        <v>1574.073296</v>
      </c>
      <c r="F14" s="120">
        <v>1701.381885</v>
      </c>
      <c r="G14" s="120">
        <v>1634.5321039999999</v>
      </c>
      <c r="H14" s="160">
        <v>-3.9291461599169519</v>
      </c>
      <c r="I14" s="160">
        <v>96.070853840083046</v>
      </c>
      <c r="J14" s="160">
        <v>8.0878437696334515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2436.5058880000001</v>
      </c>
      <c r="D15" s="120">
        <v>2263.837638</v>
      </c>
      <c r="E15" s="120">
        <v>1637.9044859999999</v>
      </c>
      <c r="F15" s="120">
        <v>1817.7167790000001</v>
      </c>
      <c r="G15" s="120">
        <v>1709.6700080000001</v>
      </c>
      <c r="H15" s="160">
        <v>-5.9440927348121235</v>
      </c>
      <c r="I15" s="160">
        <v>94.055907265187884</v>
      </c>
      <c r="J15" s="160">
        <v>10.978191618433609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2650.2033580000002</v>
      </c>
      <c r="D16" s="120">
        <v>2172.8364660000002</v>
      </c>
      <c r="E16" s="120">
        <v>1610.0690300000001</v>
      </c>
      <c r="F16" s="120">
        <v>1710.8219610000001</v>
      </c>
      <c r="G16" s="120">
        <v>1888.9638050000001</v>
      </c>
      <c r="H16" s="160">
        <v>10.412646555920603</v>
      </c>
      <c r="I16" s="160">
        <v>110.4126465559206</v>
      </c>
      <c r="J16" s="160">
        <v>6.2576777220539448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0">
        <v>2636.628475</v>
      </c>
      <c r="D17" s="120">
        <v>2026.9326799999999</v>
      </c>
      <c r="E17" s="120">
        <v>1655.8231499999999</v>
      </c>
      <c r="F17" s="120">
        <v>1715.130625</v>
      </c>
      <c r="G17" s="117">
        <v>2107.8895010000001</v>
      </c>
      <c r="H17" s="29">
        <v>22.899648007859462</v>
      </c>
      <c r="I17" s="29">
        <v>122.89964800785947</v>
      </c>
      <c r="J17" s="29">
        <v>3.5817517710149183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0">
        <v>2351.8750150000001</v>
      </c>
      <c r="D18" s="120">
        <v>1978.485582</v>
      </c>
      <c r="E18" s="120">
        <v>1753.3099159999999</v>
      </c>
      <c r="F18" s="120">
        <v>1666.5046520000001</v>
      </c>
      <c r="G18" s="120"/>
      <c r="H18" s="160" t="s">
        <v>120</v>
      </c>
      <c r="I18" s="160" t="s">
        <v>120</v>
      </c>
      <c r="J18" s="160" t="s">
        <v>120</v>
      </c>
      <c r="K18" s="59"/>
      <c r="L18" s="39"/>
      <c r="M18" s="39" t="s">
        <v>120</v>
      </c>
      <c r="N18" s="39"/>
      <c r="O18" s="39"/>
    </row>
    <row r="19" spans="1:246" x14ac:dyDescent="0.25">
      <c r="A19" s="57"/>
      <c r="B19" s="66" t="s">
        <v>12</v>
      </c>
      <c r="C19" s="120">
        <v>3067.0698040000002</v>
      </c>
      <c r="D19" s="120">
        <v>2488.422912</v>
      </c>
      <c r="E19" s="120">
        <v>1545.716132</v>
      </c>
      <c r="F19" s="120">
        <v>1839.4364290000001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</row>
    <row r="20" spans="1:246" x14ac:dyDescent="0.25">
      <c r="A20" s="57"/>
      <c r="B20" s="66" t="s">
        <v>13</v>
      </c>
      <c r="C20" s="120">
        <v>2291.387929</v>
      </c>
      <c r="D20" s="120">
        <v>2154.5234569999998</v>
      </c>
      <c r="E20" s="120">
        <v>1976.707013</v>
      </c>
      <c r="F20" s="120">
        <v>1848.66039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0">
        <v>2921.466617</v>
      </c>
      <c r="D21" s="120">
        <v>2145.5070049999999</v>
      </c>
      <c r="E21" s="120">
        <v>1727.5371050000001</v>
      </c>
      <c r="F21" s="120">
        <v>1731.569041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0">
        <v>2841.4329320000002</v>
      </c>
      <c r="D22" s="120">
        <v>2164.4758870000001</v>
      </c>
      <c r="E22" s="120">
        <v>1666.288436</v>
      </c>
      <c r="F22" s="120">
        <v>1814.5995889999999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0">
        <v>2791.5607110000001</v>
      </c>
      <c r="D23" s="120">
        <v>2099.999366</v>
      </c>
      <c r="E23" s="120">
        <v>1961.531403</v>
      </c>
      <c r="F23" s="120">
        <v>1810.3942070000001</v>
      </c>
      <c r="G23" s="120"/>
      <c r="H23" s="160" t="s">
        <v>120</v>
      </c>
      <c r="I23" s="160" t="s">
        <v>120</v>
      </c>
      <c r="J23" s="160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0">
        <v>2801.0511099999999</v>
      </c>
      <c r="D24" s="120">
        <v>2066.4299569999998</v>
      </c>
      <c r="E24" s="120">
        <v>2025.667072</v>
      </c>
      <c r="F24" s="120">
        <v>1706.6782169999999</v>
      </c>
      <c r="G24" s="120"/>
      <c r="H24" s="160" t="s">
        <v>120</v>
      </c>
      <c r="I24" s="160" t="s">
        <v>120</v>
      </c>
      <c r="J24" s="160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1">
        <v>31746.129948000002</v>
      </c>
      <c r="D25" s="121">
        <v>26138.153016</v>
      </c>
      <c r="E25" s="121">
        <v>20732.582939</v>
      </c>
      <c r="F25" s="121">
        <v>20833.775569000001</v>
      </c>
      <c r="G25" s="122">
        <v>9067.074415000001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-17.665072691335414</v>
      </c>
      <c r="E26" s="68">
        <v>-20.680765292371952</v>
      </c>
      <c r="F26" s="68">
        <v>0.48808501235824142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1">
        <v>12680.285830000001</v>
      </c>
      <c r="D28" s="121">
        <v>11040.308849999999</v>
      </c>
      <c r="E28" s="121">
        <v>8075.8258619999997</v>
      </c>
      <c r="F28" s="121">
        <v>8415.9330439999994</v>
      </c>
      <c r="G28" s="117">
        <v>9067.074415000001</v>
      </c>
      <c r="H28" s="65">
        <v>7.7370075022664464</v>
      </c>
      <c r="I28" s="29">
        <v>107.73700750226645</v>
      </c>
      <c r="J28" s="29">
        <v>4.2114229282770976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-12.933280858070384</v>
      </c>
      <c r="E29" s="68">
        <v>-26.851449794359695</v>
      </c>
      <c r="F29" s="68">
        <v>4.2114229282770976</v>
      </c>
      <c r="G29" s="29">
        <v>7.7370075022664464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8" t="s">
        <v>142</v>
      </c>
      <c r="D31" s="198"/>
      <c r="E31" s="198"/>
      <c r="F31" s="198"/>
      <c r="G31" s="198"/>
      <c r="H31" s="198"/>
      <c r="I31" s="198"/>
      <c r="J31" s="45"/>
      <c r="K31" s="59"/>
    </row>
    <row r="32" spans="1:246" s="52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  <c r="IH32" s="113"/>
      <c r="II32" s="113"/>
      <c r="IJ32" s="113"/>
      <c r="IK32" s="113"/>
      <c r="IL32" s="113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  <c r="IH33" s="113"/>
      <c r="II33" s="113"/>
      <c r="IJ33" s="113"/>
      <c r="IK33" s="113"/>
      <c r="IL33" s="113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  <c r="IH34" s="113"/>
      <c r="II34" s="113"/>
      <c r="IJ34" s="113"/>
      <c r="IK34" s="113"/>
      <c r="IL34" s="113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  <c r="IH35" s="113"/>
      <c r="II35" s="113"/>
      <c r="IJ35" s="113"/>
      <c r="IK35" s="113"/>
      <c r="IL35" s="113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  <c r="IH36" s="113"/>
      <c r="II36" s="113"/>
      <c r="IJ36" s="113"/>
      <c r="IK36" s="113"/>
      <c r="IL36" s="113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  <c r="IH37" s="113"/>
      <c r="II37" s="113"/>
      <c r="IJ37" s="113"/>
      <c r="IK37" s="113"/>
      <c r="IL37" s="113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  <c r="IH38" s="113"/>
      <c r="II38" s="113"/>
      <c r="IJ38" s="113"/>
      <c r="IK38" s="113"/>
      <c r="IL38" s="113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  <c r="IH39" s="113"/>
      <c r="II39" s="113"/>
      <c r="IJ39" s="113"/>
      <c r="IK39" s="113"/>
      <c r="IL39" s="113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  <c r="IH40" s="113"/>
      <c r="II40" s="113"/>
      <c r="IJ40" s="113"/>
      <c r="IK40" s="113"/>
      <c r="IL40" s="113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  <c r="IH41" s="113"/>
      <c r="II41" s="113"/>
      <c r="IJ41" s="113"/>
      <c r="IK41" s="113"/>
      <c r="IL41" s="113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  <c r="IH42" s="113"/>
      <c r="II42" s="113"/>
      <c r="IJ42" s="113"/>
      <c r="IK42" s="113"/>
      <c r="IL42" s="113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  <c r="IH43" s="113"/>
      <c r="II43" s="113"/>
      <c r="IJ43" s="113"/>
      <c r="IK43" s="113"/>
      <c r="IL43" s="113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  <c r="IH44" s="113"/>
      <c r="II44" s="113"/>
      <c r="IJ44" s="113"/>
      <c r="IK44" s="113"/>
      <c r="IL44" s="113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6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6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171</v>
      </c>
      <c r="E50" s="20" t="s">
        <v>167</v>
      </c>
      <c r="F50" s="20" t="s">
        <v>168</v>
      </c>
      <c r="G50" s="20"/>
      <c r="H50" s="113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20">
        <v>2102.494914129999</v>
      </c>
      <c r="E51" s="20">
        <v>40909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68">
        <v>1673.0704287799988</v>
      </c>
      <c r="E52" s="168">
        <v>40940</v>
      </c>
      <c r="F52" s="168"/>
      <c r="G52" s="168"/>
      <c r="H52" s="113"/>
      <c r="I52" s="113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2260.7158948900119</v>
      </c>
      <c r="E53" s="183">
        <v>40969</v>
      </c>
      <c r="F53" s="168"/>
      <c r="G53" s="168"/>
      <c r="H53" s="113"/>
      <c r="I53" s="113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1971.7406779900246</v>
      </c>
      <c r="E54" s="183">
        <v>41000</v>
      </c>
      <c r="F54" s="168"/>
      <c r="G54" s="168"/>
      <c r="H54" s="113"/>
      <c r="I54" s="113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2649.2515442100112</v>
      </c>
      <c r="E55" s="183">
        <v>41030</v>
      </c>
      <c r="F55" s="168"/>
      <c r="G55" s="168"/>
      <c r="H55" s="113"/>
      <c r="I55" s="113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2198.7260654300308</v>
      </c>
      <c r="E56" s="183">
        <v>41061</v>
      </c>
      <c r="F56" s="184"/>
      <c r="G56" s="168"/>
      <c r="H56" s="113"/>
      <c r="I56" s="113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2373.1610151899868</v>
      </c>
      <c r="E57" s="183">
        <v>41091</v>
      </c>
      <c r="F57" s="184"/>
      <c r="G57" s="168"/>
      <c r="H57" s="113"/>
      <c r="I57" s="113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2229.7845962700071</v>
      </c>
      <c r="E58" s="183">
        <v>41122</v>
      </c>
      <c r="F58" s="184"/>
      <c r="G58" s="168"/>
      <c r="H58" s="113"/>
      <c r="I58" s="113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2216.5386495100124</v>
      </c>
      <c r="E59" s="183">
        <v>41153</v>
      </c>
      <c r="F59" s="184"/>
      <c r="G59" s="168"/>
      <c r="H59" s="113"/>
      <c r="I59" s="113"/>
    </row>
    <row r="60" spans="2:14" x14ac:dyDescent="0.25">
      <c r="B60" s="20"/>
      <c r="C60" s="168">
        <v>10</v>
      </c>
      <c r="D60" s="182">
        <v>2429.1615797199188</v>
      </c>
      <c r="E60" s="183">
        <v>41183</v>
      </c>
      <c r="F60" s="184"/>
      <c r="G60" s="168"/>
      <c r="H60" s="113"/>
      <c r="I60" s="113"/>
    </row>
    <row r="61" spans="2:14" x14ac:dyDescent="0.25">
      <c r="B61" s="20"/>
      <c r="C61" s="168">
        <v>11</v>
      </c>
      <c r="D61" s="182">
        <v>2375.1126288999935</v>
      </c>
      <c r="E61" s="183">
        <v>41214</v>
      </c>
      <c r="F61" s="184"/>
      <c r="G61" s="168"/>
      <c r="H61" s="113"/>
      <c r="I61" s="113"/>
    </row>
    <row r="62" spans="2:14" x14ac:dyDescent="0.25">
      <c r="B62" s="20"/>
      <c r="C62" s="168">
        <v>12</v>
      </c>
      <c r="D62" s="182">
        <v>2028.757080609992</v>
      </c>
      <c r="E62" s="183">
        <v>41244</v>
      </c>
      <c r="F62" s="184"/>
      <c r="G62" s="168"/>
      <c r="H62" s="113"/>
      <c r="I62" s="113"/>
    </row>
    <row r="63" spans="2:14" x14ac:dyDescent="0.25">
      <c r="B63" s="20">
        <v>2013</v>
      </c>
      <c r="C63" s="168">
        <v>1</v>
      </c>
      <c r="D63" s="182">
        <v>2287.7421040399772</v>
      </c>
      <c r="E63" s="183">
        <v>41275</v>
      </c>
      <c r="F63" s="184"/>
      <c r="G63" s="168"/>
      <c r="H63" s="113"/>
      <c r="I63" s="113"/>
    </row>
    <row r="64" spans="2:14" x14ac:dyDescent="0.25">
      <c r="B64" s="20"/>
      <c r="C64" s="168">
        <v>2</v>
      </c>
      <c r="D64" s="182">
        <v>2178.8824782499801</v>
      </c>
      <c r="E64" s="183">
        <v>41306</v>
      </c>
      <c r="F64" s="184"/>
      <c r="G64" s="168"/>
      <c r="H64" s="113"/>
      <c r="I64" s="113"/>
    </row>
    <row r="65" spans="2:9" x14ac:dyDescent="0.25">
      <c r="B65" s="20"/>
      <c r="C65" s="168">
        <v>3</v>
      </c>
      <c r="D65" s="182">
        <v>2195.920315319991</v>
      </c>
      <c r="E65" s="183">
        <v>41334</v>
      </c>
      <c r="F65" s="184"/>
      <c r="G65" s="168"/>
      <c r="H65" s="113"/>
      <c r="I65" s="113"/>
    </row>
    <row r="66" spans="2:9" x14ac:dyDescent="0.25">
      <c r="B66" s="20"/>
      <c r="C66" s="168">
        <v>4</v>
      </c>
      <c r="D66" s="182">
        <v>2446.7438022200213</v>
      </c>
      <c r="E66" s="183">
        <v>41365</v>
      </c>
      <c r="F66" s="184">
        <v>2300.8151549724939</v>
      </c>
      <c r="G66" s="168"/>
      <c r="H66" s="113"/>
      <c r="I66" s="113"/>
    </row>
    <row r="67" spans="2:9" x14ac:dyDescent="0.25">
      <c r="B67" s="20"/>
      <c r="C67" s="168">
        <v>5</v>
      </c>
      <c r="D67" s="182">
        <v>2485.9115333199843</v>
      </c>
      <c r="E67" s="183">
        <v>41395</v>
      </c>
      <c r="F67" s="184">
        <v>2287.2034873983248</v>
      </c>
      <c r="G67" s="168"/>
      <c r="H67" s="113"/>
      <c r="I67" s="113"/>
    </row>
    <row r="68" spans="2:9" x14ac:dyDescent="0.25">
      <c r="B68" s="20"/>
      <c r="C68" s="168">
        <v>6</v>
      </c>
      <c r="D68" s="182">
        <v>1958.0188119800002</v>
      </c>
      <c r="E68" s="183">
        <v>41426</v>
      </c>
      <c r="F68" s="184">
        <v>2267.1445496108222</v>
      </c>
      <c r="G68" s="168"/>
      <c r="H68" s="113"/>
      <c r="I68" s="113"/>
    </row>
    <row r="69" spans="2:9" x14ac:dyDescent="0.25">
      <c r="B69" s="20"/>
      <c r="C69" s="168">
        <v>7</v>
      </c>
      <c r="D69" s="182">
        <v>2467.461525119973</v>
      </c>
      <c r="E69" s="183">
        <v>41456</v>
      </c>
      <c r="F69" s="184">
        <v>2275.0029254383207</v>
      </c>
      <c r="G69" s="168"/>
      <c r="H69" s="113"/>
      <c r="I69" s="113"/>
    </row>
    <row r="70" spans="2:9" x14ac:dyDescent="0.25">
      <c r="B70" s="20"/>
      <c r="C70" s="168">
        <v>8</v>
      </c>
      <c r="D70" s="182">
        <v>2331.6791639200251</v>
      </c>
      <c r="E70" s="183">
        <v>41487</v>
      </c>
      <c r="F70" s="184">
        <v>2283.4941394091552</v>
      </c>
      <c r="G70" s="168"/>
      <c r="H70" s="113"/>
      <c r="I70" s="113"/>
    </row>
    <row r="71" spans="2:9" x14ac:dyDescent="0.25">
      <c r="B71" s="20"/>
      <c r="C71" s="168">
        <v>9</v>
      </c>
      <c r="D71" s="182">
        <v>2713.9503201200437</v>
      </c>
      <c r="E71" s="183">
        <v>41518</v>
      </c>
      <c r="F71" s="184">
        <v>2324.9451119599912</v>
      </c>
      <c r="G71" s="168"/>
      <c r="H71" s="113"/>
      <c r="I71" s="113"/>
    </row>
    <row r="72" spans="2:9" x14ac:dyDescent="0.25">
      <c r="B72" s="20"/>
      <c r="C72" s="168">
        <v>10</v>
      </c>
      <c r="D72" s="182">
        <v>2587.1954315999824</v>
      </c>
      <c r="E72" s="183">
        <v>41548</v>
      </c>
      <c r="F72" s="184">
        <v>2338.1145996166633</v>
      </c>
      <c r="G72" s="168"/>
      <c r="H72" s="113"/>
      <c r="I72" s="113"/>
    </row>
    <row r="73" spans="2:9" x14ac:dyDescent="0.25">
      <c r="B73" s="20"/>
      <c r="C73" s="168">
        <v>11</v>
      </c>
      <c r="D73" s="182">
        <v>2486.9330200499894</v>
      </c>
      <c r="E73" s="183">
        <v>41579</v>
      </c>
      <c r="F73" s="184">
        <v>2347.4329655458296</v>
      </c>
      <c r="G73" s="168"/>
      <c r="H73" s="113"/>
      <c r="I73" s="113"/>
    </row>
    <row r="74" spans="2:9" x14ac:dyDescent="0.25">
      <c r="B74" s="20"/>
      <c r="C74" s="168">
        <v>12</v>
      </c>
      <c r="D74" s="182">
        <v>2330.2441345700163</v>
      </c>
      <c r="E74" s="183">
        <v>41609</v>
      </c>
      <c r="F74" s="184">
        <v>2372.5568867091652</v>
      </c>
      <c r="G74" s="168"/>
      <c r="H74" s="113"/>
      <c r="I74" s="113"/>
    </row>
    <row r="75" spans="2:9" x14ac:dyDescent="0.25">
      <c r="B75" s="20">
        <v>2014</v>
      </c>
      <c r="C75" s="168">
        <v>1</v>
      </c>
      <c r="D75" s="182">
        <v>2400.1915130000002</v>
      </c>
      <c r="E75" s="183">
        <v>41640</v>
      </c>
      <c r="F75" s="184">
        <v>2381.9276707891677</v>
      </c>
      <c r="G75" s="168"/>
      <c r="H75" s="113"/>
      <c r="I75" s="113"/>
    </row>
    <row r="76" spans="2:9" x14ac:dyDescent="0.25">
      <c r="B76" s="20"/>
      <c r="C76" s="168">
        <v>2</v>
      </c>
      <c r="D76" s="182">
        <v>2556.7565960000002</v>
      </c>
      <c r="E76" s="183">
        <v>41671</v>
      </c>
      <c r="F76" s="184">
        <v>2413.4171806016693</v>
      </c>
      <c r="G76" s="168"/>
      <c r="H76" s="113"/>
      <c r="I76" s="113"/>
    </row>
    <row r="77" spans="2:9" x14ac:dyDescent="0.25">
      <c r="B77" s="20"/>
      <c r="C77" s="168">
        <v>3</v>
      </c>
      <c r="D77" s="182">
        <v>2436.5058880000001</v>
      </c>
      <c r="E77" s="183">
        <v>41699</v>
      </c>
      <c r="F77" s="184">
        <v>2433.4659783250031</v>
      </c>
      <c r="G77" s="168"/>
      <c r="H77" s="113"/>
      <c r="I77" s="113"/>
    </row>
    <row r="78" spans="2:9" x14ac:dyDescent="0.25">
      <c r="B78" s="20"/>
      <c r="C78" s="168">
        <v>4</v>
      </c>
      <c r="D78" s="182">
        <v>2650.2033580000002</v>
      </c>
      <c r="E78" s="183">
        <v>41730</v>
      </c>
      <c r="F78" s="184">
        <v>2450.4209413066678</v>
      </c>
      <c r="G78" s="168"/>
      <c r="H78" s="113"/>
      <c r="I78" s="113"/>
    </row>
    <row r="79" spans="2:9" x14ac:dyDescent="0.25">
      <c r="B79" s="20"/>
      <c r="C79" s="168">
        <v>5</v>
      </c>
      <c r="D79" s="182">
        <v>2636.628475</v>
      </c>
      <c r="E79" s="183">
        <v>41760</v>
      </c>
      <c r="F79" s="184">
        <v>2462.9806864466696</v>
      </c>
      <c r="G79" s="168"/>
      <c r="H79" s="113"/>
      <c r="I79" s="113"/>
    </row>
    <row r="80" spans="2:9" x14ac:dyDescent="0.25">
      <c r="B80" s="20"/>
      <c r="C80" s="168">
        <v>6</v>
      </c>
      <c r="D80" s="182">
        <v>2351.8750150000001</v>
      </c>
      <c r="E80" s="183">
        <v>41791</v>
      </c>
      <c r="F80" s="184">
        <v>2495.802036698336</v>
      </c>
      <c r="G80" s="168"/>
      <c r="H80" s="113"/>
      <c r="I80" s="113"/>
    </row>
    <row r="81" spans="2:9" x14ac:dyDescent="0.25">
      <c r="B81" s="20"/>
      <c r="C81" s="168">
        <v>7</v>
      </c>
      <c r="D81" s="182">
        <v>3067.0698040000002</v>
      </c>
      <c r="E81" s="183">
        <v>41821</v>
      </c>
      <c r="F81" s="184">
        <v>2545.7693932716716</v>
      </c>
      <c r="G81" s="168"/>
      <c r="H81" s="113"/>
      <c r="I81" s="113"/>
    </row>
    <row r="82" spans="2:9" x14ac:dyDescent="0.25">
      <c r="B82" s="20"/>
      <c r="C82" s="168">
        <v>8</v>
      </c>
      <c r="D82" s="182">
        <v>2291.387929</v>
      </c>
      <c r="E82" s="183">
        <v>41852</v>
      </c>
      <c r="F82" s="184">
        <v>2542.4117903616693</v>
      </c>
      <c r="G82" s="168"/>
      <c r="H82" s="113"/>
      <c r="I82" s="113"/>
    </row>
    <row r="83" spans="2:9" x14ac:dyDescent="0.25">
      <c r="B83" s="20"/>
      <c r="C83" s="168">
        <v>9</v>
      </c>
      <c r="D83" s="182">
        <v>2921.466617</v>
      </c>
      <c r="E83" s="183">
        <v>41883</v>
      </c>
      <c r="F83" s="184">
        <v>2559.7048151016656</v>
      </c>
      <c r="G83" s="168"/>
      <c r="H83" s="113"/>
      <c r="I83" s="113"/>
    </row>
    <row r="84" spans="2:9" x14ac:dyDescent="0.25">
      <c r="B84" s="20"/>
      <c r="C84" s="168">
        <v>10</v>
      </c>
      <c r="D84" s="182">
        <v>2841.4329320000002</v>
      </c>
      <c r="E84" s="183">
        <v>41913</v>
      </c>
      <c r="F84" s="184">
        <v>2580.8912734683336</v>
      </c>
      <c r="G84" s="168"/>
      <c r="H84" s="113"/>
      <c r="I84" s="113"/>
    </row>
    <row r="85" spans="2:9" x14ac:dyDescent="0.25">
      <c r="B85" s="20"/>
      <c r="C85" s="168">
        <v>11</v>
      </c>
      <c r="D85" s="182">
        <v>2791.5607110000001</v>
      </c>
      <c r="E85" s="183">
        <v>41944</v>
      </c>
      <c r="F85" s="184">
        <v>2606.276914380835</v>
      </c>
      <c r="G85" s="168"/>
      <c r="H85" s="113"/>
      <c r="I85" s="113"/>
    </row>
    <row r="86" spans="2:9" x14ac:dyDescent="0.25">
      <c r="B86" s="20"/>
      <c r="C86" s="168">
        <v>12</v>
      </c>
      <c r="D86" s="182">
        <v>2801.0511099999999</v>
      </c>
      <c r="E86" s="183">
        <v>41974</v>
      </c>
      <c r="F86" s="184">
        <v>2645.5108290000003</v>
      </c>
      <c r="G86" s="168"/>
      <c r="H86" s="113"/>
      <c r="I86" s="113"/>
    </row>
    <row r="87" spans="2:9" x14ac:dyDescent="0.25">
      <c r="B87" s="20">
        <v>2015</v>
      </c>
      <c r="C87" s="168">
        <v>1</v>
      </c>
      <c r="D87" s="182">
        <v>2296.9466860000002</v>
      </c>
      <c r="E87" s="183">
        <v>42005</v>
      </c>
      <c r="F87" s="184">
        <v>2636.9070934166671</v>
      </c>
      <c r="G87" s="168"/>
      <c r="H87" s="113"/>
      <c r="I87" s="113"/>
    </row>
    <row r="88" spans="2:9" x14ac:dyDescent="0.25">
      <c r="B88" s="20"/>
      <c r="C88" s="168">
        <v>2</v>
      </c>
      <c r="D88" s="182">
        <v>2279.7553800000001</v>
      </c>
      <c r="E88" s="183">
        <v>42036</v>
      </c>
      <c r="F88" s="184">
        <v>2613.82365875</v>
      </c>
      <c r="G88" s="168"/>
      <c r="H88" s="113"/>
      <c r="I88" s="113"/>
    </row>
    <row r="89" spans="2:9" x14ac:dyDescent="0.25">
      <c r="B89" s="20"/>
      <c r="C89" s="168">
        <v>3</v>
      </c>
      <c r="D89" s="182">
        <v>2263.837638</v>
      </c>
      <c r="E89" s="183">
        <v>42064</v>
      </c>
      <c r="F89" s="184">
        <v>2599.4346379166668</v>
      </c>
      <c r="G89" s="168"/>
      <c r="H89" s="113"/>
      <c r="I89" s="113"/>
    </row>
    <row r="90" spans="2:9" x14ac:dyDescent="0.25">
      <c r="B90" s="20"/>
      <c r="C90" s="168">
        <v>4</v>
      </c>
      <c r="D90" s="182">
        <v>2172.8364660000002</v>
      </c>
      <c r="E90" s="183">
        <v>42095</v>
      </c>
      <c r="F90" s="184">
        <v>2559.654063583333</v>
      </c>
      <c r="G90" s="168"/>
      <c r="H90" s="113"/>
      <c r="I90" s="113"/>
    </row>
    <row r="91" spans="2:9" x14ac:dyDescent="0.25">
      <c r="B91" s="20"/>
      <c r="C91" s="168">
        <v>5</v>
      </c>
      <c r="D91" s="182">
        <v>2026.9326799999999</v>
      </c>
      <c r="E91" s="183">
        <v>42125</v>
      </c>
      <c r="F91" s="184">
        <v>2508.8460806666667</v>
      </c>
      <c r="G91" s="168"/>
      <c r="H91" s="113"/>
      <c r="I91" s="113"/>
    </row>
    <row r="92" spans="2:9" x14ac:dyDescent="0.25">
      <c r="B92" s="20"/>
      <c r="C92" s="168">
        <v>6</v>
      </c>
      <c r="D92" s="182">
        <v>1978.485582</v>
      </c>
      <c r="E92" s="183">
        <v>42156</v>
      </c>
      <c r="F92" s="184">
        <v>2477.730294583333</v>
      </c>
      <c r="G92" s="168"/>
      <c r="H92" s="113"/>
      <c r="I92" s="113"/>
    </row>
    <row r="93" spans="2:9" x14ac:dyDescent="0.25">
      <c r="B93" s="20"/>
      <c r="C93" s="168">
        <v>7</v>
      </c>
      <c r="D93" s="182">
        <v>2488.422912</v>
      </c>
      <c r="E93" s="183">
        <v>42186</v>
      </c>
      <c r="F93" s="184">
        <v>2429.5097202500001</v>
      </c>
      <c r="G93" s="168"/>
      <c r="H93" s="113"/>
      <c r="I93" s="113"/>
    </row>
    <row r="94" spans="2:9" x14ac:dyDescent="0.25">
      <c r="B94" s="20"/>
      <c r="C94" s="168">
        <v>8</v>
      </c>
      <c r="D94" s="182">
        <v>2154.5234569999998</v>
      </c>
      <c r="E94" s="183">
        <v>42217</v>
      </c>
      <c r="F94" s="184">
        <v>2418.1043475833335</v>
      </c>
      <c r="G94" s="168"/>
      <c r="H94" s="113"/>
      <c r="I94" s="113"/>
    </row>
    <row r="95" spans="2:9" x14ac:dyDescent="0.25">
      <c r="B95" s="20"/>
      <c r="C95" s="168">
        <v>9</v>
      </c>
      <c r="D95" s="182">
        <v>2145.5070049999999</v>
      </c>
      <c r="E95" s="183">
        <v>42248</v>
      </c>
      <c r="F95" s="184">
        <v>2353.4410465833339</v>
      </c>
      <c r="G95" s="168"/>
      <c r="H95" s="113"/>
      <c r="I95" s="113"/>
    </row>
    <row r="96" spans="2:9" x14ac:dyDescent="0.25">
      <c r="B96" s="20"/>
      <c r="C96" s="168">
        <v>10</v>
      </c>
      <c r="D96" s="182">
        <v>2164.4758870000001</v>
      </c>
      <c r="E96" s="183">
        <v>42278</v>
      </c>
      <c r="F96" s="184">
        <v>2297.0279595000002</v>
      </c>
      <c r="G96" s="168"/>
      <c r="H96" s="113"/>
      <c r="I96" s="113"/>
    </row>
    <row r="97" spans="2:9" x14ac:dyDescent="0.25">
      <c r="B97" s="20"/>
      <c r="C97" s="168">
        <v>11</v>
      </c>
      <c r="D97" s="182">
        <v>2099.999366</v>
      </c>
      <c r="E97" s="183">
        <v>42309</v>
      </c>
      <c r="F97" s="184">
        <v>2239.3978474166665</v>
      </c>
      <c r="G97" s="168"/>
      <c r="H97" s="113"/>
      <c r="I97" s="113"/>
    </row>
    <row r="98" spans="2:9" x14ac:dyDescent="0.25">
      <c r="B98" s="20"/>
      <c r="C98" s="168">
        <v>12</v>
      </c>
      <c r="D98" s="182">
        <v>2066.4299569999998</v>
      </c>
      <c r="E98" s="183">
        <v>42339</v>
      </c>
      <c r="F98" s="184">
        <v>2178.1794180000002</v>
      </c>
      <c r="G98" s="168"/>
      <c r="H98" s="113"/>
      <c r="I98" s="113"/>
    </row>
    <row r="99" spans="2:9" x14ac:dyDescent="0.25">
      <c r="B99" s="20">
        <v>2016</v>
      </c>
      <c r="C99" s="168">
        <v>1</v>
      </c>
      <c r="D99" s="182">
        <v>1597.9558999999999</v>
      </c>
      <c r="E99" s="183">
        <v>42370</v>
      </c>
      <c r="F99" s="184">
        <v>2119.9301858333333</v>
      </c>
      <c r="G99" s="168"/>
      <c r="H99" s="113"/>
      <c r="I99" s="113"/>
    </row>
    <row r="100" spans="2:9" x14ac:dyDescent="0.25">
      <c r="B100" s="20"/>
      <c r="C100" s="168">
        <v>2</v>
      </c>
      <c r="D100" s="182">
        <v>1574.073296</v>
      </c>
      <c r="E100" s="183">
        <v>42401</v>
      </c>
      <c r="F100" s="184">
        <v>2061.1233454999997</v>
      </c>
      <c r="G100" s="168"/>
      <c r="H100" s="113"/>
      <c r="I100" s="113"/>
    </row>
    <row r="101" spans="2:9" x14ac:dyDescent="0.25">
      <c r="B101" s="20"/>
      <c r="C101" s="168">
        <v>3</v>
      </c>
      <c r="D101" s="182">
        <v>1637.9044859999999</v>
      </c>
      <c r="E101" s="183">
        <v>42430</v>
      </c>
      <c r="F101" s="184">
        <v>2008.9622495000001</v>
      </c>
      <c r="G101" s="168"/>
      <c r="H101" s="113"/>
      <c r="I101" s="113"/>
    </row>
    <row r="102" spans="2:9" x14ac:dyDescent="0.25">
      <c r="B102" s="20"/>
      <c r="C102" s="168">
        <v>4</v>
      </c>
      <c r="D102" s="182">
        <v>1610.0690300000001</v>
      </c>
      <c r="E102" s="183">
        <v>42461</v>
      </c>
      <c r="F102" s="184">
        <v>1962.0649631666665</v>
      </c>
      <c r="G102" s="168"/>
      <c r="H102" s="113"/>
      <c r="I102" s="113"/>
    </row>
    <row r="103" spans="2:9" x14ac:dyDescent="0.25">
      <c r="B103" s="20"/>
      <c r="C103" s="168">
        <v>5</v>
      </c>
      <c r="D103" s="182">
        <v>1655.8231499999999</v>
      </c>
      <c r="E103" s="183">
        <v>42491</v>
      </c>
      <c r="F103" s="184">
        <v>1931.1391689999998</v>
      </c>
      <c r="G103" s="168"/>
      <c r="H103" s="113"/>
      <c r="I103" s="113"/>
    </row>
    <row r="104" spans="2:9" x14ac:dyDescent="0.25">
      <c r="B104" s="20"/>
      <c r="C104" s="168">
        <v>6</v>
      </c>
      <c r="D104" s="182">
        <v>1753.3099159999999</v>
      </c>
      <c r="E104" s="183">
        <v>42522</v>
      </c>
      <c r="F104" s="184">
        <v>1912.3745301666665</v>
      </c>
      <c r="G104" s="168"/>
      <c r="H104" s="113"/>
      <c r="I104" s="113"/>
    </row>
    <row r="105" spans="2:9" x14ac:dyDescent="0.25">
      <c r="B105" s="20"/>
      <c r="C105" s="168">
        <v>7</v>
      </c>
      <c r="D105" s="182">
        <v>1545.716132</v>
      </c>
      <c r="E105" s="183">
        <v>42552</v>
      </c>
      <c r="F105" s="184">
        <v>1833.8156318333333</v>
      </c>
      <c r="G105" s="168"/>
      <c r="H105" s="113"/>
      <c r="I105" s="113"/>
    </row>
    <row r="106" spans="2:9" x14ac:dyDescent="0.25">
      <c r="B106" s="20"/>
      <c r="C106" s="168">
        <v>8</v>
      </c>
      <c r="D106" s="182">
        <v>1976.707013</v>
      </c>
      <c r="E106" s="183">
        <v>42583</v>
      </c>
      <c r="F106" s="184">
        <v>1818.9975948333333</v>
      </c>
      <c r="G106" s="168"/>
      <c r="H106" s="113"/>
      <c r="I106" s="113"/>
    </row>
    <row r="107" spans="2:9" x14ac:dyDescent="0.25">
      <c r="B107" s="20"/>
      <c r="C107" s="168">
        <v>9</v>
      </c>
      <c r="D107" s="182">
        <v>1727.5371050000001</v>
      </c>
      <c r="E107" s="183">
        <v>42614</v>
      </c>
      <c r="F107" s="184">
        <v>1784.1667698333333</v>
      </c>
      <c r="G107" s="168"/>
      <c r="H107" s="113"/>
      <c r="I107" s="113"/>
    </row>
    <row r="108" spans="2:9" x14ac:dyDescent="0.25">
      <c r="B108" s="20"/>
      <c r="C108" s="168">
        <v>10</v>
      </c>
      <c r="D108" s="182">
        <v>1666.288436</v>
      </c>
      <c r="E108" s="183">
        <v>42644</v>
      </c>
      <c r="F108" s="184">
        <v>1742.6511489166667</v>
      </c>
      <c r="G108" s="168"/>
      <c r="H108" s="113"/>
      <c r="I108" s="113"/>
    </row>
    <row r="109" spans="2:9" x14ac:dyDescent="0.25">
      <c r="B109" s="20"/>
      <c r="C109" s="168">
        <v>11</v>
      </c>
      <c r="D109" s="182">
        <v>1961.531403</v>
      </c>
      <c r="E109" s="183">
        <v>42675</v>
      </c>
      <c r="F109" s="184">
        <v>1731.1121519999999</v>
      </c>
      <c r="G109" s="168"/>
      <c r="H109" s="113"/>
      <c r="I109" s="113"/>
    </row>
    <row r="110" spans="2:9" x14ac:dyDescent="0.25">
      <c r="B110" s="20"/>
      <c r="C110" s="168">
        <v>12</v>
      </c>
      <c r="D110" s="182">
        <v>2025.667072</v>
      </c>
      <c r="E110" s="183">
        <v>42705</v>
      </c>
      <c r="F110" s="184">
        <v>1727.7152449166667</v>
      </c>
      <c r="G110" s="168"/>
      <c r="H110" s="113"/>
      <c r="I110" s="113"/>
    </row>
    <row r="111" spans="2:9" x14ac:dyDescent="0.25">
      <c r="B111" s="20">
        <v>2017</v>
      </c>
      <c r="C111" s="168">
        <v>1</v>
      </c>
      <c r="D111" s="182">
        <v>1470.8817939999999</v>
      </c>
      <c r="E111" s="183">
        <v>42736</v>
      </c>
      <c r="F111" s="184">
        <v>1717.1257360833333</v>
      </c>
      <c r="G111" s="168"/>
      <c r="H111" s="113"/>
      <c r="I111" s="113"/>
    </row>
    <row r="112" spans="2:9" x14ac:dyDescent="0.25">
      <c r="B112" s="20"/>
      <c r="C112" s="168">
        <v>2</v>
      </c>
      <c r="D112" s="182">
        <v>1701.381885</v>
      </c>
      <c r="E112" s="183">
        <v>42767</v>
      </c>
      <c r="F112" s="184">
        <v>1727.7347851666666</v>
      </c>
      <c r="G112" s="168"/>
      <c r="H112" s="113"/>
      <c r="I112" s="113"/>
    </row>
    <row r="113" spans="2:9" x14ac:dyDescent="0.25">
      <c r="B113" s="20"/>
      <c r="C113" s="168">
        <v>3</v>
      </c>
      <c r="D113" s="185">
        <v>1817.7167790000001</v>
      </c>
      <c r="E113" s="183">
        <v>42795</v>
      </c>
      <c r="F113" s="184">
        <v>1742.7191429166667</v>
      </c>
      <c r="G113" s="168"/>
      <c r="H113" s="113"/>
      <c r="I113" s="113"/>
    </row>
    <row r="114" spans="2:9" x14ac:dyDescent="0.25">
      <c r="B114" s="20"/>
      <c r="C114" s="168">
        <v>4</v>
      </c>
      <c r="D114" s="185">
        <v>1710.8219610000001</v>
      </c>
      <c r="E114" s="183">
        <v>42826</v>
      </c>
      <c r="F114" s="184">
        <v>1751.1152205000001</v>
      </c>
      <c r="G114" s="168"/>
      <c r="H114" s="113"/>
      <c r="I114" s="113"/>
    </row>
    <row r="115" spans="2:9" x14ac:dyDescent="0.25">
      <c r="B115" s="20"/>
      <c r="C115" s="168">
        <v>5</v>
      </c>
      <c r="D115" s="185">
        <v>1715.130625</v>
      </c>
      <c r="E115" s="183">
        <v>42856</v>
      </c>
      <c r="F115" s="184">
        <v>1756.0575100833339</v>
      </c>
      <c r="G115" s="168"/>
      <c r="H115" s="113"/>
      <c r="I115" s="113"/>
    </row>
    <row r="116" spans="2:9" x14ac:dyDescent="0.25">
      <c r="B116" s="20"/>
      <c r="C116" s="168">
        <v>6</v>
      </c>
      <c r="D116" s="185">
        <v>1666.5046520000001</v>
      </c>
      <c r="E116" s="183">
        <v>42887</v>
      </c>
      <c r="F116" s="184">
        <v>1748.8237380833336</v>
      </c>
      <c r="G116" s="168"/>
      <c r="H116" s="113"/>
      <c r="I116" s="113"/>
    </row>
    <row r="117" spans="2:9" x14ac:dyDescent="0.25">
      <c r="B117" s="20"/>
      <c r="C117" s="168">
        <v>7</v>
      </c>
      <c r="D117" s="185">
        <v>1839.4364290000001</v>
      </c>
      <c r="E117" s="183">
        <v>42917</v>
      </c>
      <c r="F117" s="184">
        <v>1773.3004295000001</v>
      </c>
      <c r="G117" s="168"/>
      <c r="H117" s="113"/>
      <c r="I117" s="113"/>
    </row>
    <row r="118" spans="2:9" x14ac:dyDescent="0.25">
      <c r="B118" s="20"/>
      <c r="C118" s="168">
        <v>8</v>
      </c>
      <c r="D118" s="185">
        <v>1848.66039</v>
      </c>
      <c r="E118" s="183">
        <v>42948</v>
      </c>
      <c r="F118" s="184">
        <v>1762.6298775833336</v>
      </c>
      <c r="G118" s="168"/>
      <c r="H118" s="113"/>
      <c r="I118" s="113"/>
    </row>
    <row r="119" spans="2:9" x14ac:dyDescent="0.25">
      <c r="B119" s="20"/>
      <c r="C119" s="168">
        <v>9</v>
      </c>
      <c r="D119" s="185">
        <v>1731.569041</v>
      </c>
      <c r="E119" s="183">
        <v>42979</v>
      </c>
      <c r="F119" s="184">
        <v>1762.9658722499998</v>
      </c>
      <c r="G119" s="168"/>
      <c r="H119" s="113"/>
      <c r="I119" s="113"/>
    </row>
    <row r="120" spans="2:9" x14ac:dyDescent="0.25">
      <c r="B120" s="20"/>
      <c r="C120" s="168">
        <v>10</v>
      </c>
      <c r="D120" s="185">
        <v>1814.5995889999999</v>
      </c>
      <c r="E120" s="183">
        <v>43009</v>
      </c>
      <c r="F120" s="184">
        <v>1775.3251349999998</v>
      </c>
      <c r="G120" s="168"/>
      <c r="H120" s="113"/>
      <c r="I120" s="113"/>
    </row>
    <row r="121" spans="2:9" x14ac:dyDescent="0.25">
      <c r="B121" s="20"/>
      <c r="C121" s="168">
        <v>11</v>
      </c>
      <c r="D121" s="185">
        <v>1810.3942070000001</v>
      </c>
      <c r="E121" s="183">
        <v>43040</v>
      </c>
      <c r="F121" s="184">
        <v>1762.7303686666667</v>
      </c>
      <c r="G121" s="168"/>
    </row>
    <row r="122" spans="2:9" x14ac:dyDescent="0.25">
      <c r="B122" s="20"/>
      <c r="C122" s="168">
        <v>12</v>
      </c>
      <c r="D122" s="185">
        <v>1706.6782169999999</v>
      </c>
      <c r="E122" s="183">
        <v>43070</v>
      </c>
      <c r="F122" s="184">
        <v>1736.1479640833334</v>
      </c>
      <c r="G122" s="168"/>
    </row>
    <row r="123" spans="2:9" x14ac:dyDescent="0.25">
      <c r="B123" s="20">
        <v>2018</v>
      </c>
      <c r="C123" s="168">
        <v>1</v>
      </c>
      <c r="D123" s="185">
        <v>1726.0189969999999</v>
      </c>
      <c r="E123" s="183">
        <v>43101</v>
      </c>
      <c r="F123" s="184">
        <v>1757.4093976666666</v>
      </c>
      <c r="G123" s="168"/>
    </row>
    <row r="124" spans="2:9" x14ac:dyDescent="0.25">
      <c r="B124" s="20"/>
      <c r="C124" s="168">
        <v>2</v>
      </c>
      <c r="D124" s="185">
        <v>1634.5321039999999</v>
      </c>
      <c r="E124" s="183">
        <v>43132</v>
      </c>
      <c r="F124" s="184">
        <v>1751.8385825833332</v>
      </c>
      <c r="G124" s="168"/>
    </row>
    <row r="125" spans="2:9" x14ac:dyDescent="0.25">
      <c r="B125" s="20"/>
      <c r="C125" s="168">
        <v>3</v>
      </c>
      <c r="D125" s="185">
        <v>1709.6700080000001</v>
      </c>
      <c r="E125" s="183">
        <v>43160</v>
      </c>
      <c r="F125" s="184">
        <v>1742.8346850000005</v>
      </c>
      <c r="G125" s="168"/>
    </row>
    <row r="126" spans="2:9" x14ac:dyDescent="0.25">
      <c r="B126" s="20"/>
      <c r="C126" s="168">
        <v>4</v>
      </c>
      <c r="D126" s="185">
        <v>1888.9638050000001</v>
      </c>
      <c r="E126" s="183">
        <v>43191</v>
      </c>
      <c r="F126" s="184">
        <v>1757.6798386666667</v>
      </c>
      <c r="G126" s="168"/>
    </row>
    <row r="127" spans="2:9" x14ac:dyDescent="0.25">
      <c r="B127" s="20"/>
      <c r="C127" s="168">
        <v>5</v>
      </c>
      <c r="D127" s="185">
        <v>2107.8895010000001</v>
      </c>
      <c r="E127" s="183">
        <v>43221</v>
      </c>
      <c r="F127" s="184">
        <v>1790.4097449999999</v>
      </c>
      <c r="G127" s="20"/>
    </row>
    <row r="128" spans="2:9" x14ac:dyDescent="0.25">
      <c r="B128" s="20"/>
      <c r="C128" s="168">
        <v>6</v>
      </c>
      <c r="D128" s="185">
        <v>0</v>
      </c>
      <c r="E128" s="183">
        <v>43252</v>
      </c>
      <c r="F128" s="184">
        <v>1651.5343573333332</v>
      </c>
      <c r="G128" s="20"/>
    </row>
    <row r="129" spans="2:7" x14ac:dyDescent="0.25">
      <c r="B129" s="39"/>
      <c r="C129" s="168">
        <v>7</v>
      </c>
      <c r="D129" s="185">
        <v>0</v>
      </c>
      <c r="E129" s="183">
        <v>43282</v>
      </c>
      <c r="F129" s="184">
        <v>1498.2479882499999</v>
      </c>
      <c r="G129" s="39"/>
    </row>
    <row r="130" spans="2:7" x14ac:dyDescent="0.25">
      <c r="B130" s="39"/>
      <c r="C130" s="168">
        <v>8</v>
      </c>
      <c r="D130" s="185">
        <v>0</v>
      </c>
      <c r="E130" s="183">
        <v>43313</v>
      </c>
      <c r="F130" s="184">
        <v>1344.19295575</v>
      </c>
      <c r="G130" s="39"/>
    </row>
    <row r="131" spans="2:7" x14ac:dyDescent="0.25">
      <c r="B131" s="39"/>
      <c r="C131" s="168">
        <v>9</v>
      </c>
      <c r="D131" s="185">
        <v>0</v>
      </c>
      <c r="E131" s="183">
        <v>43344</v>
      </c>
      <c r="F131" s="184">
        <v>1199.8955356666668</v>
      </c>
      <c r="G131" s="39"/>
    </row>
    <row r="132" spans="2:7" x14ac:dyDescent="0.25">
      <c r="B132" s="39"/>
      <c r="C132" s="168">
        <v>10</v>
      </c>
      <c r="D132" s="185">
        <v>0</v>
      </c>
      <c r="E132" s="183">
        <v>43374</v>
      </c>
      <c r="F132" s="184">
        <v>1048.6789032499998</v>
      </c>
      <c r="G132" s="39"/>
    </row>
    <row r="133" spans="2:7" x14ac:dyDescent="0.25">
      <c r="B133" s="39"/>
      <c r="C133" s="168">
        <v>11</v>
      </c>
      <c r="D133" s="185">
        <v>0</v>
      </c>
      <c r="E133" s="183">
        <v>43405</v>
      </c>
      <c r="F133" s="184">
        <v>897.81271933333335</v>
      </c>
      <c r="G133" s="39"/>
    </row>
    <row r="134" spans="2:7" x14ac:dyDescent="0.25">
      <c r="B134" s="39"/>
      <c r="C134" s="168">
        <v>12</v>
      </c>
      <c r="D134" s="185">
        <v>0</v>
      </c>
      <c r="E134" s="183">
        <v>43435</v>
      </c>
      <c r="F134" s="184">
        <v>755.58953458333337</v>
      </c>
      <c r="G134" s="39"/>
    </row>
    <row r="135" spans="2:7" x14ac:dyDescent="0.25">
      <c r="B135" s="39"/>
      <c r="C135" s="39">
        <v>13</v>
      </c>
      <c r="D135" s="185"/>
      <c r="E135" s="183"/>
      <c r="F135" s="184"/>
      <c r="G135" s="39"/>
    </row>
    <row r="136" spans="2:7" x14ac:dyDescent="0.25">
      <c r="B136" s="39"/>
      <c r="C136" s="39"/>
      <c r="D136" s="185"/>
      <c r="E136" s="183"/>
      <c r="F136" s="184"/>
      <c r="G136" s="39"/>
    </row>
    <row r="137" spans="2:7" x14ac:dyDescent="0.25">
      <c r="B137" s="39"/>
      <c r="C137" s="39"/>
      <c r="D137" s="185"/>
      <c r="E137" s="39"/>
      <c r="F137" s="186"/>
      <c r="G137" s="39"/>
    </row>
    <row r="138" spans="2:7" x14ac:dyDescent="0.25">
      <c r="B138" s="39"/>
      <c r="C138" s="39"/>
      <c r="D138" s="39"/>
      <c r="E138" s="39"/>
      <c r="F138" s="186"/>
      <c r="G138" s="39"/>
    </row>
    <row r="139" spans="2:7" x14ac:dyDescent="0.25">
      <c r="B139" s="39"/>
      <c r="C139" s="39"/>
      <c r="D139" s="39"/>
      <c r="E139" s="39"/>
      <c r="F139" s="186"/>
      <c r="G139" s="39"/>
    </row>
    <row r="140" spans="2:7" x14ac:dyDescent="0.25">
      <c r="B140" s="39"/>
      <c r="C140" s="39"/>
      <c r="D140" s="39"/>
      <c r="E140" s="39"/>
      <c r="F140" s="39"/>
      <c r="G140" s="39"/>
    </row>
    <row r="141" spans="2:7" x14ac:dyDescent="0.25">
      <c r="B141" s="39"/>
      <c r="C141" s="39"/>
      <c r="D141" s="39"/>
      <c r="E141" s="39"/>
      <c r="F141" s="39"/>
      <c r="G141" s="39"/>
    </row>
    <row r="142" spans="2:7" x14ac:dyDescent="0.25">
      <c r="B142" s="39"/>
      <c r="C142" s="39"/>
      <c r="D142" s="39"/>
      <c r="E142" s="39"/>
      <c r="F142" s="39"/>
      <c r="G142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42"/>
  <sheetViews>
    <sheetView zoomScaleNormal="100" zoomScaleSheetLayoutView="70" workbookViewId="0">
      <selection activeCell="G16" sqref="G1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9" t="s">
        <v>143</v>
      </c>
      <c r="D7" s="199"/>
      <c r="E7" s="199"/>
      <c r="F7" s="199"/>
      <c r="G7" s="199"/>
      <c r="H7" s="199"/>
      <c r="I7" s="199"/>
      <c r="J7" s="199"/>
      <c r="K7" s="59"/>
    </row>
    <row r="8" spans="1:15" x14ac:dyDescent="0.25">
      <c r="A8" s="57"/>
      <c r="B8" s="40"/>
      <c r="C8" s="191" t="s">
        <v>140</v>
      </c>
      <c r="D8" s="191"/>
      <c r="E8" s="191"/>
      <c r="F8" s="191"/>
      <c r="G8" s="191"/>
      <c r="H8" s="191"/>
      <c r="I8" s="191"/>
      <c r="J8" s="191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  <c r="L10" s="39"/>
      <c r="N10" s="39"/>
      <c r="O10" s="39"/>
    </row>
    <row r="11" spans="1:15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L11" s="39"/>
      <c r="N11" s="165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689.06981800000005</v>
      </c>
      <c r="D13" s="120">
        <v>500.200065</v>
      </c>
      <c r="E13" s="120">
        <v>366.72133500000001</v>
      </c>
      <c r="F13" s="120">
        <v>335.91110600000002</v>
      </c>
      <c r="G13" s="120">
        <v>386.62015000000002</v>
      </c>
      <c r="H13" s="160">
        <v>15.095971253775687</v>
      </c>
      <c r="I13" s="160">
        <v>115.09597125377569</v>
      </c>
      <c r="J13" s="160">
        <v>-8.4015370962804763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788.62821899999994</v>
      </c>
      <c r="D14" s="120">
        <v>306.58472999999998</v>
      </c>
      <c r="E14" s="120">
        <v>404.674689</v>
      </c>
      <c r="F14" s="120">
        <v>504.96620899999999</v>
      </c>
      <c r="G14" s="120">
        <v>352.91173500000002</v>
      </c>
      <c r="H14" s="160">
        <v>-30.11181169946363</v>
      </c>
      <c r="I14" s="160">
        <v>69.88818830053637</v>
      </c>
      <c r="J14" s="160">
        <v>24.783245091960772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661.15986699999996</v>
      </c>
      <c r="D15" s="120">
        <v>528.57275900000002</v>
      </c>
      <c r="E15" s="120">
        <v>441.00694199999998</v>
      </c>
      <c r="F15" s="120">
        <v>403.55835500000001</v>
      </c>
      <c r="G15" s="120">
        <v>413.57615600000003</v>
      </c>
      <c r="H15" s="160">
        <v>2.4823673889740272</v>
      </c>
      <c r="I15" s="160">
        <v>102.48236738897403</v>
      </c>
      <c r="J15" s="160">
        <v>-8.4916094132595266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586.03427499999998</v>
      </c>
      <c r="D16" s="120">
        <v>510.66345799999999</v>
      </c>
      <c r="E16" s="120">
        <v>316.28493900000001</v>
      </c>
      <c r="F16" s="120">
        <v>447.28886599999998</v>
      </c>
      <c r="G16" s="120">
        <v>325.79481199999998</v>
      </c>
      <c r="H16" s="160">
        <v>-27.162324670965543</v>
      </c>
      <c r="I16" s="160">
        <v>72.837675329034454</v>
      </c>
      <c r="J16" s="160">
        <v>41.419590643233242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0">
        <v>708.68512299999998</v>
      </c>
      <c r="D17" s="120">
        <v>444.62099799999999</v>
      </c>
      <c r="E17" s="120">
        <v>401.29723999999999</v>
      </c>
      <c r="F17" s="120">
        <v>381.21972599999998</v>
      </c>
      <c r="G17" s="117">
        <v>421.96254599999997</v>
      </c>
      <c r="H17" s="29">
        <v>10.687489975269537</v>
      </c>
      <c r="I17" s="29">
        <v>110.68748997526954</v>
      </c>
      <c r="J17" s="29">
        <v>-5.0031527752346427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0">
        <v>667.51537800000006</v>
      </c>
      <c r="D18" s="120">
        <v>447.13930199999999</v>
      </c>
      <c r="E18" s="120">
        <v>445.11069099999997</v>
      </c>
      <c r="F18" s="120">
        <v>317.05451299999999</v>
      </c>
      <c r="G18" s="120"/>
      <c r="H18" s="160" t="s">
        <v>120</v>
      </c>
      <c r="I18" s="160" t="s">
        <v>120</v>
      </c>
      <c r="J18" s="160" t="s">
        <v>120</v>
      </c>
      <c r="K18" s="59"/>
      <c r="L18" s="39"/>
      <c r="M18" s="39" t="s">
        <v>120</v>
      </c>
      <c r="N18" s="39"/>
      <c r="O18" s="39"/>
    </row>
    <row r="19" spans="1:241" x14ac:dyDescent="0.25">
      <c r="A19" s="57"/>
      <c r="B19" s="66" t="s">
        <v>12</v>
      </c>
      <c r="C19" s="120">
        <v>705.20082600000001</v>
      </c>
      <c r="D19" s="120">
        <v>601.61919899999998</v>
      </c>
      <c r="E19" s="120">
        <v>370.01770800000003</v>
      </c>
      <c r="F19" s="120">
        <v>461.73427099999998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</row>
    <row r="20" spans="1:241" x14ac:dyDescent="0.25">
      <c r="A20" s="57"/>
      <c r="B20" s="66" t="s">
        <v>13</v>
      </c>
      <c r="C20" s="120">
        <v>399.90384899999998</v>
      </c>
      <c r="D20" s="120">
        <v>510.36659500000002</v>
      </c>
      <c r="E20" s="120">
        <v>551.46099100000004</v>
      </c>
      <c r="F20" s="120">
        <v>430.825896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0">
        <v>710.53621699999997</v>
      </c>
      <c r="D21" s="120">
        <v>537.54773499999999</v>
      </c>
      <c r="E21" s="120">
        <v>381.69193000000001</v>
      </c>
      <c r="F21" s="120">
        <v>332.44626299999999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0">
        <v>635.82900299999994</v>
      </c>
      <c r="D22" s="120">
        <v>376.90639800000002</v>
      </c>
      <c r="E22" s="120">
        <v>350.00648100000001</v>
      </c>
      <c r="F22" s="120">
        <v>371.47362299999998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0">
        <v>595.89439100000004</v>
      </c>
      <c r="D23" s="120">
        <v>479.09803099999999</v>
      </c>
      <c r="E23" s="120">
        <v>493.77918599999998</v>
      </c>
      <c r="F23" s="120">
        <v>387.86864600000001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0">
        <v>585.72260400000005</v>
      </c>
      <c r="D24" s="120">
        <v>587.23189000000002</v>
      </c>
      <c r="E24" s="120">
        <v>587.22634200000005</v>
      </c>
      <c r="F24" s="120">
        <v>420.76971300000002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1">
        <v>7734.1795700000002</v>
      </c>
      <c r="D25" s="121">
        <v>5830.55116</v>
      </c>
      <c r="E25" s="121">
        <v>5109.2784739999997</v>
      </c>
      <c r="F25" s="121">
        <v>4795.1171869999989</v>
      </c>
      <c r="G25" s="122">
        <v>1900.865399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-24.613191260569611</v>
      </c>
      <c r="E26" s="68">
        <v>-12.370574688517099</v>
      </c>
      <c r="F26" s="68">
        <v>-6.1488386001800173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1">
        <v>3433.5773019999997</v>
      </c>
      <c r="D28" s="121">
        <v>2290.64201</v>
      </c>
      <c r="E28" s="121">
        <v>1929.9851450000001</v>
      </c>
      <c r="F28" s="121">
        <v>2072.9442619999995</v>
      </c>
      <c r="G28" s="117">
        <v>1900.865399</v>
      </c>
      <c r="H28" s="65">
        <v>-8.3011813754208639</v>
      </c>
      <c r="I28" s="29">
        <v>91.698818624579133</v>
      </c>
      <c r="J28" s="29">
        <v>7.4072651476288609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-33.287012100594318</v>
      </c>
      <c r="E29" s="68">
        <v>-15.744793967172544</v>
      </c>
      <c r="F29" s="68">
        <v>7.4072651476288609</v>
      </c>
      <c r="G29" s="29">
        <v>-8.3011813754208639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8" t="s">
        <v>143</v>
      </c>
      <c r="D31" s="198"/>
      <c r="E31" s="198"/>
      <c r="F31" s="198"/>
      <c r="G31" s="198"/>
      <c r="H31" s="198"/>
      <c r="I31" s="198"/>
      <c r="J31" s="45"/>
      <c r="K31" s="59"/>
    </row>
    <row r="32" spans="1:241" s="52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1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1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1:14" x14ac:dyDescent="0.25">
      <c r="A50" s="169"/>
      <c r="B50" s="20" t="s">
        <v>1</v>
      </c>
      <c r="C50" s="20" t="s">
        <v>166</v>
      </c>
      <c r="D50" s="20" t="s">
        <v>172</v>
      </c>
      <c r="E50" s="20" t="s">
        <v>167</v>
      </c>
      <c r="F50" s="20" t="s">
        <v>168</v>
      </c>
      <c r="G50" s="20"/>
      <c r="H50" s="169"/>
      <c r="I50" s="113"/>
      <c r="J50" s="113"/>
      <c r="K50" s="113"/>
      <c r="L50" s="113"/>
      <c r="M50" s="20"/>
      <c r="N50" s="113"/>
    </row>
    <row r="51" spans="1:14" x14ac:dyDescent="0.25">
      <c r="A51" s="169"/>
      <c r="B51" s="20">
        <v>2012</v>
      </c>
      <c r="C51" s="20">
        <v>1</v>
      </c>
      <c r="D51" s="20">
        <v>575.34427952999863</v>
      </c>
      <c r="E51" s="20">
        <v>40909</v>
      </c>
      <c r="F51" s="20"/>
      <c r="G51" s="20"/>
      <c r="H51" s="169"/>
      <c r="I51" s="113"/>
      <c r="J51" s="113"/>
      <c r="K51" s="113"/>
      <c r="L51" s="113"/>
      <c r="M51" s="20"/>
      <c r="N51" s="113"/>
    </row>
    <row r="52" spans="1:14" x14ac:dyDescent="0.25">
      <c r="A52" s="169"/>
      <c r="B52" s="20"/>
      <c r="C52" s="168">
        <v>2</v>
      </c>
      <c r="D52" s="168">
        <v>176.56608542999933</v>
      </c>
      <c r="E52" s="168">
        <v>40940</v>
      </c>
      <c r="F52" s="168"/>
      <c r="G52" s="168"/>
      <c r="H52" s="169"/>
      <c r="I52" s="113"/>
      <c r="J52" s="113"/>
      <c r="K52" s="113"/>
      <c r="L52" s="113"/>
      <c r="M52" s="20"/>
      <c r="N52" s="113"/>
    </row>
    <row r="53" spans="1:14" x14ac:dyDescent="0.25">
      <c r="A53" s="169"/>
      <c r="B53" s="20"/>
      <c r="C53" s="168">
        <v>3</v>
      </c>
      <c r="D53" s="182">
        <v>512.26148668999838</v>
      </c>
      <c r="E53" s="183">
        <v>40969</v>
      </c>
      <c r="F53" s="168"/>
      <c r="G53" s="168"/>
      <c r="H53" s="169"/>
      <c r="I53" s="113"/>
      <c r="J53" s="113"/>
      <c r="K53" s="113"/>
      <c r="L53" s="113"/>
      <c r="M53" s="20"/>
      <c r="N53" s="113"/>
    </row>
    <row r="54" spans="1:14" x14ac:dyDescent="0.25">
      <c r="A54" s="169"/>
      <c r="B54" s="20"/>
      <c r="C54" s="168">
        <v>4</v>
      </c>
      <c r="D54" s="182">
        <v>364.44729688000058</v>
      </c>
      <c r="E54" s="183">
        <v>41000</v>
      </c>
      <c r="F54" s="168"/>
      <c r="G54" s="168"/>
      <c r="H54" s="169"/>
      <c r="I54" s="113"/>
      <c r="J54" s="113"/>
      <c r="K54" s="113"/>
      <c r="L54" s="113"/>
      <c r="M54" s="20"/>
      <c r="N54" s="113"/>
    </row>
    <row r="55" spans="1:14" x14ac:dyDescent="0.25">
      <c r="A55" s="169"/>
      <c r="B55" s="20"/>
      <c r="C55" s="168">
        <v>5</v>
      </c>
      <c r="D55" s="182">
        <v>727.45044638000275</v>
      </c>
      <c r="E55" s="183">
        <v>41030</v>
      </c>
      <c r="F55" s="168"/>
      <c r="G55" s="168"/>
      <c r="H55" s="169"/>
      <c r="I55" s="113"/>
      <c r="J55" s="113"/>
      <c r="K55" s="113"/>
      <c r="L55" s="113"/>
      <c r="M55" s="20"/>
      <c r="N55" s="113"/>
    </row>
    <row r="56" spans="1:14" x14ac:dyDescent="0.25">
      <c r="A56" s="169"/>
      <c r="B56" s="20"/>
      <c r="C56" s="168">
        <v>6</v>
      </c>
      <c r="D56" s="182">
        <v>556.56731871999955</v>
      </c>
      <c r="E56" s="183">
        <v>41061</v>
      </c>
      <c r="F56" s="184"/>
      <c r="G56" s="168"/>
      <c r="H56" s="169"/>
      <c r="I56" s="113"/>
      <c r="J56" s="113"/>
      <c r="K56" s="113"/>
      <c r="L56" s="113"/>
      <c r="M56" s="20"/>
      <c r="N56" s="113"/>
    </row>
    <row r="57" spans="1:14" x14ac:dyDescent="0.25">
      <c r="A57" s="169"/>
      <c r="B57" s="20"/>
      <c r="C57" s="168">
        <v>7</v>
      </c>
      <c r="D57" s="182">
        <v>625.05104316999837</v>
      </c>
      <c r="E57" s="183">
        <v>41091</v>
      </c>
      <c r="F57" s="184"/>
      <c r="G57" s="168"/>
      <c r="H57" s="169"/>
      <c r="I57" s="113"/>
      <c r="J57" s="113"/>
      <c r="K57" s="113"/>
      <c r="L57" s="113"/>
      <c r="M57" s="20"/>
      <c r="N57" s="113"/>
    </row>
    <row r="58" spans="1:14" x14ac:dyDescent="0.25">
      <c r="A58" s="169"/>
      <c r="B58" s="20"/>
      <c r="C58" s="168">
        <v>8</v>
      </c>
      <c r="D58" s="182">
        <v>319.16595830999995</v>
      </c>
      <c r="E58" s="183">
        <v>41122</v>
      </c>
      <c r="F58" s="184"/>
      <c r="G58" s="168"/>
      <c r="H58" s="169"/>
      <c r="I58" s="113"/>
      <c r="J58" s="113"/>
      <c r="K58" s="113"/>
      <c r="L58" s="113"/>
      <c r="M58" s="20"/>
      <c r="N58" s="113"/>
    </row>
    <row r="59" spans="1:14" x14ac:dyDescent="0.25">
      <c r="A59" s="169"/>
      <c r="B59" s="20"/>
      <c r="C59" s="168">
        <v>9</v>
      </c>
      <c r="D59" s="182">
        <v>561.08648531999972</v>
      </c>
      <c r="E59" s="183">
        <v>41153</v>
      </c>
      <c r="F59" s="184"/>
      <c r="G59" s="168"/>
      <c r="H59" s="169"/>
    </row>
    <row r="60" spans="1:14" x14ac:dyDescent="0.25">
      <c r="A60" s="169"/>
      <c r="B60" s="20"/>
      <c r="C60" s="168">
        <v>10</v>
      </c>
      <c r="D60" s="182">
        <v>459.11628287999906</v>
      </c>
      <c r="E60" s="183">
        <v>41183</v>
      </c>
      <c r="F60" s="184"/>
      <c r="G60" s="168"/>
      <c r="H60" s="169"/>
    </row>
    <row r="61" spans="1:14" x14ac:dyDescent="0.25">
      <c r="A61" s="169"/>
      <c r="B61" s="20"/>
      <c r="C61" s="168">
        <v>11</v>
      </c>
      <c r="D61" s="182">
        <v>464.01769538000082</v>
      </c>
      <c r="E61" s="183">
        <v>41214</v>
      </c>
      <c r="F61" s="184"/>
      <c r="G61" s="168"/>
      <c r="H61" s="169"/>
    </row>
    <row r="62" spans="1:14" x14ac:dyDescent="0.25">
      <c r="A62" s="169"/>
      <c r="B62" s="20"/>
      <c r="C62" s="168">
        <v>12</v>
      </c>
      <c r="D62" s="182">
        <v>265.11161122999982</v>
      </c>
      <c r="E62" s="183">
        <v>41244</v>
      </c>
      <c r="F62" s="184"/>
      <c r="G62" s="168"/>
      <c r="H62" s="169"/>
    </row>
    <row r="63" spans="1:14" x14ac:dyDescent="0.25">
      <c r="A63" s="169"/>
      <c r="B63" s="20">
        <v>2013</v>
      </c>
      <c r="C63" s="168">
        <v>1</v>
      </c>
      <c r="D63" s="182">
        <v>604.41933528999925</v>
      </c>
      <c r="E63" s="183">
        <v>41275</v>
      </c>
      <c r="F63" s="184"/>
      <c r="G63" s="168"/>
      <c r="H63" s="169"/>
    </row>
    <row r="64" spans="1:14" x14ac:dyDescent="0.25">
      <c r="A64" s="169"/>
      <c r="B64" s="20"/>
      <c r="C64" s="168">
        <v>2</v>
      </c>
      <c r="D64" s="182">
        <v>442.85818315999967</v>
      </c>
      <c r="E64" s="183">
        <v>41306</v>
      </c>
      <c r="F64" s="184"/>
      <c r="G64" s="168"/>
      <c r="H64" s="169"/>
    </row>
    <row r="65" spans="1:8" x14ac:dyDescent="0.25">
      <c r="A65" s="169"/>
      <c r="B65" s="20"/>
      <c r="C65" s="168">
        <v>3</v>
      </c>
      <c r="D65" s="182">
        <v>494.49798694000191</v>
      </c>
      <c r="E65" s="183">
        <v>41334</v>
      </c>
      <c r="F65" s="184"/>
      <c r="G65" s="168"/>
      <c r="H65" s="169"/>
    </row>
    <row r="66" spans="1:8" x14ac:dyDescent="0.25">
      <c r="A66" s="169"/>
      <c r="B66" s="20"/>
      <c r="C66" s="168">
        <v>4</v>
      </c>
      <c r="D66" s="182">
        <v>477.60103106000014</v>
      </c>
      <c r="E66" s="183">
        <v>41365</v>
      </c>
      <c r="F66" s="184">
        <v>499.74528148666678</v>
      </c>
      <c r="G66" s="168"/>
      <c r="H66" s="169"/>
    </row>
    <row r="67" spans="1:8" x14ac:dyDescent="0.25">
      <c r="A67" s="169"/>
      <c r="B67" s="20"/>
      <c r="C67" s="168">
        <v>5</v>
      </c>
      <c r="D67" s="182">
        <v>661.5913575900056</v>
      </c>
      <c r="E67" s="183">
        <v>41395</v>
      </c>
      <c r="F67" s="184">
        <v>494.25702408750038</v>
      </c>
      <c r="G67" s="168"/>
      <c r="H67" s="169"/>
    </row>
    <row r="68" spans="1:8" x14ac:dyDescent="0.25">
      <c r="A68" s="169"/>
      <c r="B68" s="20"/>
      <c r="C68" s="168">
        <v>6</v>
      </c>
      <c r="D68" s="182">
        <v>398.00100457000053</v>
      </c>
      <c r="E68" s="183">
        <v>41426</v>
      </c>
      <c r="F68" s="184">
        <v>481.04316457500045</v>
      </c>
      <c r="G68" s="168"/>
      <c r="H68" s="169"/>
    </row>
    <row r="69" spans="1:8" x14ac:dyDescent="0.25">
      <c r="A69" s="169"/>
      <c r="B69" s="20"/>
      <c r="C69" s="168">
        <v>7</v>
      </c>
      <c r="D69" s="182">
        <v>664.3441092099979</v>
      </c>
      <c r="E69" s="183">
        <v>41456</v>
      </c>
      <c r="F69" s="184">
        <v>484.31758674500043</v>
      </c>
      <c r="G69" s="168"/>
      <c r="H69" s="169"/>
    </row>
    <row r="70" spans="1:8" x14ac:dyDescent="0.25">
      <c r="A70" s="169"/>
      <c r="B70" s="20"/>
      <c r="C70" s="168">
        <v>8</v>
      </c>
      <c r="D70" s="182">
        <v>474.96839699000054</v>
      </c>
      <c r="E70" s="183">
        <v>41487</v>
      </c>
      <c r="F70" s="184">
        <v>497.30112330166708</v>
      </c>
      <c r="G70" s="168"/>
      <c r="H70" s="169"/>
    </row>
    <row r="71" spans="1:8" x14ac:dyDescent="0.25">
      <c r="A71" s="169"/>
      <c r="B71" s="20"/>
      <c r="C71" s="168">
        <v>9</v>
      </c>
      <c r="D71" s="182">
        <v>773.26174170000081</v>
      </c>
      <c r="E71" s="183">
        <v>41518</v>
      </c>
      <c r="F71" s="184">
        <v>514.98239466666712</v>
      </c>
      <c r="G71" s="168"/>
      <c r="H71" s="169"/>
    </row>
    <row r="72" spans="1:8" x14ac:dyDescent="0.25">
      <c r="A72" s="169"/>
      <c r="B72" s="20"/>
      <c r="C72" s="168">
        <v>10</v>
      </c>
      <c r="D72" s="182">
        <v>560.43484621999994</v>
      </c>
      <c r="E72" s="183">
        <v>41548</v>
      </c>
      <c r="F72" s="184">
        <v>523.42560827833393</v>
      </c>
      <c r="G72" s="168"/>
      <c r="H72" s="169"/>
    </row>
    <row r="73" spans="1:8" x14ac:dyDescent="0.25">
      <c r="A73" s="169"/>
      <c r="B73" s="20"/>
      <c r="C73" s="168">
        <v>11</v>
      </c>
      <c r="D73" s="182">
        <v>623.31906038000216</v>
      </c>
      <c r="E73" s="183">
        <v>41579</v>
      </c>
      <c r="F73" s="184">
        <v>536.7007220283341</v>
      </c>
      <c r="G73" s="168"/>
      <c r="H73" s="169"/>
    </row>
    <row r="74" spans="1:8" x14ac:dyDescent="0.25">
      <c r="A74" s="169"/>
      <c r="B74" s="20"/>
      <c r="C74" s="168">
        <v>12</v>
      </c>
      <c r="D74" s="182">
        <v>425.56361661000005</v>
      </c>
      <c r="E74" s="183">
        <v>41609</v>
      </c>
      <c r="F74" s="184">
        <v>550.07172247666733</v>
      </c>
      <c r="G74" s="168"/>
      <c r="H74" s="169"/>
    </row>
    <row r="75" spans="1:8" x14ac:dyDescent="0.25">
      <c r="A75" s="169"/>
      <c r="B75" s="20">
        <v>2014</v>
      </c>
      <c r="C75" s="168">
        <v>1</v>
      </c>
      <c r="D75" s="182">
        <v>689.06981800000005</v>
      </c>
      <c r="E75" s="183">
        <v>41640</v>
      </c>
      <c r="F75" s="184">
        <v>557.12592936916747</v>
      </c>
      <c r="G75" s="168"/>
      <c r="H75" s="169"/>
    </row>
    <row r="76" spans="1:8" x14ac:dyDescent="0.25">
      <c r="A76" s="169"/>
      <c r="B76" s="20"/>
      <c r="C76" s="168">
        <v>2</v>
      </c>
      <c r="D76" s="182">
        <v>788.62821899999994</v>
      </c>
      <c r="E76" s="183">
        <v>41671</v>
      </c>
      <c r="F76" s="184">
        <v>585.94009902250082</v>
      </c>
      <c r="G76" s="168"/>
      <c r="H76" s="169"/>
    </row>
    <row r="77" spans="1:8" x14ac:dyDescent="0.25">
      <c r="A77" s="169"/>
      <c r="B77" s="20"/>
      <c r="C77" s="168">
        <v>3</v>
      </c>
      <c r="D77" s="182">
        <v>661.15986699999996</v>
      </c>
      <c r="E77" s="183">
        <v>41699</v>
      </c>
      <c r="F77" s="184">
        <v>599.8285890275007</v>
      </c>
      <c r="G77" s="168"/>
      <c r="H77" s="169"/>
    </row>
    <row r="78" spans="1:8" x14ac:dyDescent="0.25">
      <c r="A78" s="169"/>
      <c r="B78" s="20"/>
      <c r="C78" s="168">
        <v>4</v>
      </c>
      <c r="D78" s="182">
        <v>586.03427499999998</v>
      </c>
      <c r="E78" s="183">
        <v>41730</v>
      </c>
      <c r="F78" s="184">
        <v>608.86469268916733</v>
      </c>
      <c r="G78" s="168"/>
      <c r="H78" s="169"/>
    </row>
    <row r="79" spans="1:8" x14ac:dyDescent="0.25">
      <c r="A79" s="169"/>
      <c r="B79" s="20"/>
      <c r="C79" s="168">
        <v>5</v>
      </c>
      <c r="D79" s="182">
        <v>708.68512299999998</v>
      </c>
      <c r="E79" s="183">
        <v>41760</v>
      </c>
      <c r="F79" s="184">
        <v>612.78917314000023</v>
      </c>
      <c r="G79" s="168"/>
      <c r="H79" s="169"/>
    </row>
    <row r="80" spans="1:8" x14ac:dyDescent="0.25">
      <c r="A80" s="169"/>
      <c r="B80" s="20"/>
      <c r="C80" s="168">
        <v>6</v>
      </c>
      <c r="D80" s="182">
        <v>667.51537800000006</v>
      </c>
      <c r="E80" s="183">
        <v>41791</v>
      </c>
      <c r="F80" s="184">
        <v>635.24870425916686</v>
      </c>
      <c r="G80" s="168"/>
      <c r="H80" s="169"/>
    </row>
    <row r="81" spans="1:8" x14ac:dyDescent="0.25">
      <c r="A81" s="169"/>
      <c r="B81" s="20"/>
      <c r="C81" s="168">
        <v>7</v>
      </c>
      <c r="D81" s="182">
        <v>705.20082600000001</v>
      </c>
      <c r="E81" s="183">
        <v>41821</v>
      </c>
      <c r="F81" s="184">
        <v>638.65343065833372</v>
      </c>
      <c r="G81" s="168"/>
      <c r="H81" s="169"/>
    </row>
    <row r="82" spans="1:8" x14ac:dyDescent="0.25">
      <c r="A82" s="169"/>
      <c r="B82" s="20"/>
      <c r="C82" s="168">
        <v>8</v>
      </c>
      <c r="D82" s="182">
        <v>399.90384899999998</v>
      </c>
      <c r="E82" s="183">
        <v>41852</v>
      </c>
      <c r="F82" s="184">
        <v>632.39805165916698</v>
      </c>
      <c r="G82" s="168"/>
      <c r="H82" s="169"/>
    </row>
    <row r="83" spans="1:8" x14ac:dyDescent="0.25">
      <c r="A83" s="169"/>
      <c r="B83" s="20"/>
      <c r="C83" s="168">
        <v>9</v>
      </c>
      <c r="D83" s="182">
        <v>710.53621699999997</v>
      </c>
      <c r="E83" s="183">
        <v>41883</v>
      </c>
      <c r="F83" s="184">
        <v>627.17092460083359</v>
      </c>
      <c r="G83" s="168"/>
      <c r="H83" s="169"/>
    </row>
    <row r="84" spans="1:8" x14ac:dyDescent="0.25">
      <c r="A84" s="169"/>
      <c r="B84" s="20"/>
      <c r="C84" s="168">
        <v>10</v>
      </c>
      <c r="D84" s="182">
        <v>635.82900299999994</v>
      </c>
      <c r="E84" s="183">
        <v>41913</v>
      </c>
      <c r="F84" s="184">
        <v>633.45377099916686</v>
      </c>
      <c r="G84" s="168"/>
      <c r="H84" s="169"/>
    </row>
    <row r="85" spans="1:8" x14ac:dyDescent="0.25">
      <c r="A85" s="169"/>
      <c r="B85" s="20"/>
      <c r="C85" s="168">
        <v>11</v>
      </c>
      <c r="D85" s="182">
        <v>595.89439100000004</v>
      </c>
      <c r="E85" s="183">
        <v>41944</v>
      </c>
      <c r="F85" s="184">
        <v>631.16838188416671</v>
      </c>
      <c r="G85" s="168"/>
      <c r="H85" s="169"/>
    </row>
    <row r="86" spans="1:8" x14ac:dyDescent="0.25">
      <c r="A86" s="169"/>
      <c r="B86" s="20"/>
      <c r="C86" s="168">
        <v>12</v>
      </c>
      <c r="D86" s="182">
        <v>585.72260400000005</v>
      </c>
      <c r="E86" s="183">
        <v>41974</v>
      </c>
      <c r="F86" s="184">
        <v>644.51496416666669</v>
      </c>
      <c r="G86" s="168"/>
      <c r="H86" s="169"/>
    </row>
    <row r="87" spans="1:8" x14ac:dyDescent="0.25">
      <c r="A87" s="169"/>
      <c r="B87" s="20">
        <v>2015</v>
      </c>
      <c r="C87" s="168">
        <v>1</v>
      </c>
      <c r="D87" s="182">
        <v>500.200065</v>
      </c>
      <c r="E87" s="183">
        <v>42005</v>
      </c>
      <c r="F87" s="184">
        <v>628.77581808333332</v>
      </c>
      <c r="G87" s="168"/>
      <c r="H87" s="169"/>
    </row>
    <row r="88" spans="1:8" x14ac:dyDescent="0.25">
      <c r="A88" s="169"/>
      <c r="B88" s="20"/>
      <c r="C88" s="168">
        <v>2</v>
      </c>
      <c r="D88" s="182">
        <v>306.58472999999998</v>
      </c>
      <c r="E88" s="183">
        <v>42036</v>
      </c>
      <c r="F88" s="184">
        <v>588.60552733333327</v>
      </c>
      <c r="G88" s="168"/>
      <c r="H88" s="169"/>
    </row>
    <row r="89" spans="1:8" x14ac:dyDescent="0.25">
      <c r="A89" s="169"/>
      <c r="B89" s="20"/>
      <c r="C89" s="168">
        <v>3</v>
      </c>
      <c r="D89" s="182">
        <v>528.57275900000002</v>
      </c>
      <c r="E89" s="183">
        <v>42064</v>
      </c>
      <c r="F89" s="184">
        <v>577.55660166666655</v>
      </c>
      <c r="G89" s="168"/>
      <c r="H89" s="169"/>
    </row>
    <row r="90" spans="1:8" x14ac:dyDescent="0.25">
      <c r="A90" s="169"/>
      <c r="B90" s="20"/>
      <c r="C90" s="168">
        <v>4</v>
      </c>
      <c r="D90" s="182">
        <v>510.66345799999999</v>
      </c>
      <c r="E90" s="183">
        <v>42095</v>
      </c>
      <c r="F90" s="184">
        <v>571.27570024999989</v>
      </c>
      <c r="G90" s="168"/>
      <c r="H90" s="169"/>
    </row>
    <row r="91" spans="1:8" x14ac:dyDescent="0.25">
      <c r="A91" s="169"/>
      <c r="B91" s="20"/>
      <c r="C91" s="168">
        <v>5</v>
      </c>
      <c r="D91" s="182">
        <v>444.62099799999999</v>
      </c>
      <c r="E91" s="183">
        <v>42125</v>
      </c>
      <c r="F91" s="184">
        <v>549.27035650000005</v>
      </c>
      <c r="G91" s="168"/>
      <c r="H91" s="169"/>
    </row>
    <row r="92" spans="1:8" x14ac:dyDescent="0.25">
      <c r="A92" s="169"/>
      <c r="B92" s="20"/>
      <c r="C92" s="168">
        <v>6</v>
      </c>
      <c r="D92" s="182">
        <v>447.13930199999999</v>
      </c>
      <c r="E92" s="183">
        <v>42156</v>
      </c>
      <c r="F92" s="184">
        <v>530.9056834999999</v>
      </c>
      <c r="G92" s="168"/>
      <c r="H92" s="169"/>
    </row>
    <row r="93" spans="1:8" x14ac:dyDescent="0.25">
      <c r="A93" s="169"/>
      <c r="B93" s="20"/>
      <c r="C93" s="168">
        <v>7</v>
      </c>
      <c r="D93" s="182">
        <v>601.61919899999998</v>
      </c>
      <c r="E93" s="183">
        <v>42186</v>
      </c>
      <c r="F93" s="184">
        <v>522.27388124999993</v>
      </c>
      <c r="G93" s="168"/>
      <c r="H93" s="169"/>
    </row>
    <row r="94" spans="1:8" x14ac:dyDescent="0.25">
      <c r="A94" s="169"/>
      <c r="B94" s="20"/>
      <c r="C94" s="168">
        <v>8</v>
      </c>
      <c r="D94" s="182">
        <v>510.36659500000002</v>
      </c>
      <c r="E94" s="183">
        <v>42217</v>
      </c>
      <c r="F94" s="184">
        <v>531.47911008333335</v>
      </c>
      <c r="G94" s="168"/>
      <c r="H94" s="169"/>
    </row>
    <row r="95" spans="1:8" x14ac:dyDescent="0.25">
      <c r="A95" s="169"/>
      <c r="B95" s="20"/>
      <c r="C95" s="168">
        <v>9</v>
      </c>
      <c r="D95" s="182">
        <v>537.54773499999999</v>
      </c>
      <c r="E95" s="183">
        <v>42248</v>
      </c>
      <c r="F95" s="184">
        <v>517.06340325000008</v>
      </c>
      <c r="G95" s="168"/>
      <c r="H95" s="169"/>
    </row>
    <row r="96" spans="1:8" x14ac:dyDescent="0.25">
      <c r="A96" s="169"/>
      <c r="B96" s="20"/>
      <c r="C96" s="168">
        <v>10</v>
      </c>
      <c r="D96" s="182">
        <v>376.90639800000002</v>
      </c>
      <c r="E96" s="183">
        <v>42278</v>
      </c>
      <c r="F96" s="184">
        <v>495.48651950000004</v>
      </c>
      <c r="G96" s="168"/>
      <c r="H96" s="169"/>
    </row>
    <row r="97" spans="1:8" x14ac:dyDescent="0.25">
      <c r="A97" s="169"/>
      <c r="B97" s="20"/>
      <c r="C97" s="168">
        <v>11</v>
      </c>
      <c r="D97" s="182">
        <v>479.09803099999999</v>
      </c>
      <c r="E97" s="183">
        <v>42309</v>
      </c>
      <c r="F97" s="184">
        <v>485.75348950000006</v>
      </c>
      <c r="G97" s="168"/>
      <c r="H97" s="169"/>
    </row>
    <row r="98" spans="1:8" x14ac:dyDescent="0.25">
      <c r="A98" s="169"/>
      <c r="B98" s="20"/>
      <c r="C98" s="168">
        <v>12</v>
      </c>
      <c r="D98" s="182">
        <v>587.23189000000002</v>
      </c>
      <c r="E98" s="183">
        <v>42339</v>
      </c>
      <c r="F98" s="184">
        <v>485.87926333333331</v>
      </c>
      <c r="G98" s="168"/>
      <c r="H98" s="169"/>
    </row>
    <row r="99" spans="1:8" x14ac:dyDescent="0.25">
      <c r="A99" s="169"/>
      <c r="B99" s="20">
        <v>2016</v>
      </c>
      <c r="C99" s="168">
        <v>1</v>
      </c>
      <c r="D99" s="182">
        <v>366.72133500000001</v>
      </c>
      <c r="E99" s="183">
        <v>42370</v>
      </c>
      <c r="F99" s="184">
        <v>474.75603583333327</v>
      </c>
      <c r="G99" s="168"/>
      <c r="H99" s="169"/>
    </row>
    <row r="100" spans="1:8" x14ac:dyDescent="0.25">
      <c r="A100" s="169"/>
      <c r="B100" s="20"/>
      <c r="C100" s="168">
        <v>2</v>
      </c>
      <c r="D100" s="182">
        <v>404.674689</v>
      </c>
      <c r="E100" s="183">
        <v>42401</v>
      </c>
      <c r="F100" s="184">
        <v>482.93019908333343</v>
      </c>
      <c r="G100" s="168"/>
      <c r="H100" s="169"/>
    </row>
    <row r="101" spans="1:8" x14ac:dyDescent="0.25">
      <c r="A101" s="169"/>
      <c r="B101" s="20"/>
      <c r="C101" s="168">
        <v>3</v>
      </c>
      <c r="D101" s="182">
        <v>441.00694199999998</v>
      </c>
      <c r="E101" s="183">
        <v>42430</v>
      </c>
      <c r="F101" s="184">
        <v>475.63304766666676</v>
      </c>
      <c r="G101" s="168"/>
      <c r="H101" s="169"/>
    </row>
    <row r="102" spans="1:8" x14ac:dyDescent="0.25">
      <c r="A102" s="169"/>
      <c r="B102" s="20"/>
      <c r="C102" s="168">
        <v>4</v>
      </c>
      <c r="D102" s="182">
        <v>316.28493900000001</v>
      </c>
      <c r="E102" s="183">
        <v>42461</v>
      </c>
      <c r="F102" s="184">
        <v>459.43483775000004</v>
      </c>
      <c r="G102" s="168"/>
      <c r="H102" s="169"/>
    </row>
    <row r="103" spans="1:8" x14ac:dyDescent="0.25">
      <c r="A103" s="169"/>
      <c r="B103" s="20"/>
      <c r="C103" s="168">
        <v>5</v>
      </c>
      <c r="D103" s="182">
        <v>401.29723999999999</v>
      </c>
      <c r="E103" s="183">
        <v>42491</v>
      </c>
      <c r="F103" s="184">
        <v>455.82452458333336</v>
      </c>
      <c r="G103" s="168"/>
      <c r="H103" s="169"/>
    </row>
    <row r="104" spans="1:8" x14ac:dyDescent="0.25">
      <c r="A104" s="169"/>
      <c r="B104" s="20"/>
      <c r="C104" s="168">
        <v>6</v>
      </c>
      <c r="D104" s="182">
        <v>445.11069099999997</v>
      </c>
      <c r="E104" s="183">
        <v>42522</v>
      </c>
      <c r="F104" s="184">
        <v>455.65547366666664</v>
      </c>
      <c r="G104" s="168"/>
      <c r="H104" s="169"/>
    </row>
    <row r="105" spans="1:8" x14ac:dyDescent="0.25">
      <c r="A105" s="169"/>
      <c r="B105" s="20"/>
      <c r="C105" s="168">
        <v>7</v>
      </c>
      <c r="D105" s="182">
        <v>370.01770800000003</v>
      </c>
      <c r="E105" s="183">
        <v>42552</v>
      </c>
      <c r="F105" s="184">
        <v>436.35534941666674</v>
      </c>
      <c r="G105" s="168"/>
      <c r="H105" s="169"/>
    </row>
    <row r="106" spans="1:8" x14ac:dyDescent="0.25">
      <c r="A106" s="169"/>
      <c r="B106" s="20"/>
      <c r="C106" s="168">
        <v>8</v>
      </c>
      <c r="D106" s="182">
        <v>551.46099100000004</v>
      </c>
      <c r="E106" s="183">
        <v>42583</v>
      </c>
      <c r="F106" s="184">
        <v>439.77988241666668</v>
      </c>
      <c r="G106" s="168"/>
      <c r="H106" s="169"/>
    </row>
    <row r="107" spans="1:8" x14ac:dyDescent="0.25">
      <c r="A107" s="169"/>
      <c r="B107" s="20"/>
      <c r="C107" s="168">
        <v>9</v>
      </c>
      <c r="D107" s="182">
        <v>381.69193000000001</v>
      </c>
      <c r="E107" s="183">
        <v>42614</v>
      </c>
      <c r="F107" s="184">
        <v>426.79189866666667</v>
      </c>
      <c r="G107" s="168"/>
      <c r="H107" s="169"/>
    </row>
    <row r="108" spans="1:8" x14ac:dyDescent="0.25">
      <c r="A108" s="169"/>
      <c r="B108" s="20"/>
      <c r="C108" s="168">
        <v>10</v>
      </c>
      <c r="D108" s="182">
        <v>350.00648100000001</v>
      </c>
      <c r="E108" s="183">
        <v>42644</v>
      </c>
      <c r="F108" s="184">
        <v>424.55023891666673</v>
      </c>
      <c r="G108" s="168"/>
      <c r="H108" s="169"/>
    </row>
    <row r="109" spans="1:8" x14ac:dyDescent="0.25">
      <c r="A109" s="169"/>
      <c r="B109" s="20"/>
      <c r="C109" s="168">
        <v>11</v>
      </c>
      <c r="D109" s="182">
        <v>493.77918599999998</v>
      </c>
      <c r="E109" s="183">
        <v>42675</v>
      </c>
      <c r="F109" s="184">
        <v>425.77366849999999</v>
      </c>
      <c r="G109" s="168"/>
      <c r="H109" s="169"/>
    </row>
    <row r="110" spans="1:8" x14ac:dyDescent="0.25">
      <c r="A110" s="169"/>
      <c r="B110" s="20"/>
      <c r="C110" s="168">
        <v>12</v>
      </c>
      <c r="D110" s="182">
        <v>587.22634200000005</v>
      </c>
      <c r="E110" s="183">
        <v>42705</v>
      </c>
      <c r="F110" s="184">
        <v>425.77320616666663</v>
      </c>
      <c r="G110" s="168"/>
      <c r="H110" s="169"/>
    </row>
    <row r="111" spans="1:8" x14ac:dyDescent="0.25">
      <c r="A111" s="169"/>
      <c r="B111" s="20">
        <v>2017</v>
      </c>
      <c r="C111" s="168">
        <v>1</v>
      </c>
      <c r="D111" s="182">
        <v>335.91110600000002</v>
      </c>
      <c r="E111" s="183">
        <v>42736</v>
      </c>
      <c r="F111" s="184">
        <v>423.20568708333332</v>
      </c>
      <c r="G111" s="168"/>
      <c r="H111" s="169"/>
    </row>
    <row r="112" spans="1:8" x14ac:dyDescent="0.25">
      <c r="A112" s="169"/>
      <c r="B112" s="20"/>
      <c r="C112" s="168">
        <v>2</v>
      </c>
      <c r="D112" s="182">
        <v>504.96620899999999</v>
      </c>
      <c r="E112" s="183">
        <v>42767</v>
      </c>
      <c r="F112" s="184">
        <v>431.56331375000008</v>
      </c>
      <c r="G112" s="168"/>
      <c r="H112" s="169"/>
    </row>
    <row r="113" spans="1:8" x14ac:dyDescent="0.25">
      <c r="A113" s="169"/>
      <c r="B113" s="20"/>
      <c r="C113" s="168">
        <v>3</v>
      </c>
      <c r="D113" s="185">
        <v>403.55835500000001</v>
      </c>
      <c r="E113" s="183">
        <v>42795</v>
      </c>
      <c r="F113" s="184">
        <v>428.44259816666676</v>
      </c>
      <c r="G113" s="168"/>
      <c r="H113" s="169"/>
    </row>
    <row r="114" spans="1:8" x14ac:dyDescent="0.25">
      <c r="A114" s="169"/>
      <c r="B114" s="20"/>
      <c r="C114" s="168">
        <v>4</v>
      </c>
      <c r="D114" s="185">
        <v>447.28886599999998</v>
      </c>
      <c r="E114" s="183">
        <v>42826</v>
      </c>
      <c r="F114" s="184">
        <v>439.35959208333333</v>
      </c>
      <c r="G114" s="168"/>
      <c r="H114" s="169"/>
    </row>
    <row r="115" spans="1:8" x14ac:dyDescent="0.25">
      <c r="A115" s="169"/>
      <c r="B115" s="20"/>
      <c r="C115" s="168">
        <v>5</v>
      </c>
      <c r="D115" s="185">
        <v>381.21972599999998</v>
      </c>
      <c r="E115" s="183">
        <v>42856</v>
      </c>
      <c r="F115" s="184">
        <v>437.68646591666669</v>
      </c>
      <c r="G115" s="168"/>
      <c r="H115" s="169"/>
    </row>
    <row r="116" spans="1:8" x14ac:dyDescent="0.25">
      <c r="A116" s="169"/>
      <c r="B116" s="20"/>
      <c r="C116" s="168">
        <v>6</v>
      </c>
      <c r="D116" s="185">
        <v>317.05451299999999</v>
      </c>
      <c r="E116" s="183">
        <v>42887</v>
      </c>
      <c r="F116" s="184">
        <v>427.01511775000012</v>
      </c>
      <c r="G116" s="168"/>
      <c r="H116" s="169"/>
    </row>
    <row r="117" spans="1:8" x14ac:dyDescent="0.25">
      <c r="A117" s="169"/>
      <c r="B117" s="20"/>
      <c r="C117" s="168">
        <v>7</v>
      </c>
      <c r="D117" s="185">
        <v>461.73427099999998</v>
      </c>
      <c r="E117" s="183">
        <v>42917</v>
      </c>
      <c r="F117" s="184">
        <v>434.65816466666678</v>
      </c>
      <c r="G117" s="168"/>
      <c r="H117" s="169"/>
    </row>
    <row r="118" spans="1:8" x14ac:dyDescent="0.25">
      <c r="A118" s="169"/>
      <c r="B118" s="20"/>
      <c r="C118" s="168">
        <v>8</v>
      </c>
      <c r="D118" s="185">
        <v>430.825896</v>
      </c>
      <c r="E118" s="183">
        <v>42948</v>
      </c>
      <c r="F118" s="184">
        <v>424.6052400833334</v>
      </c>
      <c r="G118" s="168"/>
      <c r="H118" s="169"/>
    </row>
    <row r="119" spans="1:8" x14ac:dyDescent="0.25">
      <c r="A119" s="169"/>
      <c r="B119" s="20"/>
      <c r="C119" s="168">
        <v>9</v>
      </c>
      <c r="D119" s="185">
        <v>332.44626299999999</v>
      </c>
      <c r="E119" s="183">
        <v>42979</v>
      </c>
      <c r="F119" s="184">
        <v>420.50143450000002</v>
      </c>
      <c r="G119" s="168"/>
      <c r="H119" s="169"/>
    </row>
    <row r="120" spans="1:8" x14ac:dyDescent="0.25">
      <c r="A120" s="169"/>
      <c r="B120" s="20"/>
      <c r="C120" s="168">
        <v>10</v>
      </c>
      <c r="D120" s="185">
        <v>371.47362299999998</v>
      </c>
      <c r="E120" s="183">
        <v>43009</v>
      </c>
      <c r="F120" s="184">
        <v>422.2903629999999</v>
      </c>
      <c r="G120" s="168"/>
      <c r="H120" s="169"/>
    </row>
    <row r="121" spans="1:8" x14ac:dyDescent="0.25">
      <c r="A121" s="169"/>
      <c r="B121" s="20"/>
      <c r="C121" s="168">
        <v>11</v>
      </c>
      <c r="D121" s="185">
        <v>387.86864600000001</v>
      </c>
      <c r="E121" s="183">
        <v>43040</v>
      </c>
      <c r="F121" s="184">
        <v>413.46448466666658</v>
      </c>
      <c r="G121" s="168"/>
      <c r="H121" s="169"/>
    </row>
    <row r="122" spans="1:8" x14ac:dyDescent="0.25">
      <c r="A122" s="169"/>
      <c r="B122" s="20"/>
      <c r="C122" s="168">
        <v>12</v>
      </c>
      <c r="D122" s="185">
        <v>420.76971300000002</v>
      </c>
      <c r="E122" s="183">
        <v>43070</v>
      </c>
      <c r="F122" s="184">
        <v>399.59309891666658</v>
      </c>
      <c r="G122" s="168"/>
      <c r="H122" s="169"/>
    </row>
    <row r="123" spans="1:8" x14ac:dyDescent="0.25">
      <c r="A123" s="169"/>
      <c r="B123" s="20">
        <v>2018</v>
      </c>
      <c r="C123" s="168">
        <v>1</v>
      </c>
      <c r="D123" s="185">
        <v>386.62015000000002</v>
      </c>
      <c r="E123" s="183">
        <v>43101</v>
      </c>
      <c r="F123" s="184">
        <v>403.81885258333324</v>
      </c>
      <c r="G123" s="168"/>
      <c r="H123" s="169"/>
    </row>
    <row r="124" spans="1:8" x14ac:dyDescent="0.25">
      <c r="A124" s="169"/>
      <c r="B124" s="20"/>
      <c r="C124" s="168">
        <v>2</v>
      </c>
      <c r="D124" s="185">
        <v>352.91173500000002</v>
      </c>
      <c r="E124" s="183">
        <v>43132</v>
      </c>
      <c r="F124" s="184">
        <v>391.14764641666665</v>
      </c>
      <c r="G124" s="168"/>
      <c r="H124" s="169"/>
    </row>
    <row r="125" spans="1:8" x14ac:dyDescent="0.25">
      <c r="A125" s="169"/>
      <c r="B125" s="20"/>
      <c r="C125" s="168">
        <v>3</v>
      </c>
      <c r="D125" s="185">
        <v>413.57615600000003</v>
      </c>
      <c r="E125" s="183">
        <v>43160</v>
      </c>
      <c r="F125" s="184">
        <v>391.98246316666672</v>
      </c>
      <c r="G125" s="168"/>
      <c r="H125" s="169"/>
    </row>
    <row r="126" spans="1:8" x14ac:dyDescent="0.25">
      <c r="A126" s="169"/>
      <c r="B126" s="20"/>
      <c r="C126" s="168">
        <v>4</v>
      </c>
      <c r="D126" s="185">
        <v>325.79481199999998</v>
      </c>
      <c r="E126" s="183">
        <v>43191</v>
      </c>
      <c r="F126" s="184">
        <v>381.85795866666672</v>
      </c>
      <c r="G126" s="168"/>
      <c r="H126" s="169"/>
    </row>
    <row r="127" spans="1:8" x14ac:dyDescent="0.25">
      <c r="A127" s="169"/>
      <c r="B127" s="20"/>
      <c r="C127" s="168">
        <v>5</v>
      </c>
      <c r="D127" s="185">
        <v>421.96254599999997</v>
      </c>
      <c r="E127" s="183">
        <v>43221</v>
      </c>
      <c r="F127" s="184">
        <v>385.25319366666668</v>
      </c>
      <c r="G127" s="20"/>
      <c r="H127" s="169"/>
    </row>
    <row r="128" spans="1:8" x14ac:dyDescent="0.25">
      <c r="B128" s="20"/>
      <c r="C128" s="168">
        <v>6</v>
      </c>
      <c r="D128" s="185">
        <v>0</v>
      </c>
      <c r="E128" s="183">
        <v>43252</v>
      </c>
      <c r="F128" s="184">
        <v>358.83198425</v>
      </c>
      <c r="G128" s="20"/>
    </row>
    <row r="129" spans="2:7" x14ac:dyDescent="0.25">
      <c r="B129" s="39"/>
      <c r="C129" s="168">
        <v>7</v>
      </c>
      <c r="D129" s="185">
        <v>0</v>
      </c>
      <c r="E129" s="183">
        <v>43282</v>
      </c>
      <c r="F129" s="184">
        <v>320.35412833333339</v>
      </c>
      <c r="G129" s="39"/>
    </row>
    <row r="130" spans="2:7" x14ac:dyDescent="0.25">
      <c r="B130" s="39"/>
      <c r="C130" s="168">
        <v>8</v>
      </c>
      <c r="D130" s="185">
        <v>0</v>
      </c>
      <c r="E130" s="183">
        <v>43313</v>
      </c>
      <c r="F130" s="184">
        <v>284.45197033333335</v>
      </c>
      <c r="G130" s="39"/>
    </row>
    <row r="131" spans="2:7" x14ac:dyDescent="0.25">
      <c r="B131" s="39"/>
      <c r="C131" s="168">
        <v>9</v>
      </c>
      <c r="D131" s="185">
        <v>0</v>
      </c>
      <c r="E131" s="183">
        <v>43344</v>
      </c>
      <c r="F131" s="184">
        <v>256.74811508333329</v>
      </c>
      <c r="G131" s="39"/>
    </row>
    <row r="132" spans="2:7" x14ac:dyDescent="0.25">
      <c r="B132" s="39"/>
      <c r="C132" s="168">
        <v>10</v>
      </c>
      <c r="D132" s="185">
        <v>0</v>
      </c>
      <c r="E132" s="183">
        <v>43374</v>
      </c>
      <c r="F132" s="184">
        <v>225.79197983333333</v>
      </c>
      <c r="G132" s="39"/>
    </row>
    <row r="133" spans="2:7" x14ac:dyDescent="0.25">
      <c r="B133" s="39"/>
      <c r="C133" s="168">
        <v>11</v>
      </c>
      <c r="D133" s="185">
        <v>0</v>
      </c>
      <c r="E133" s="183">
        <v>43405</v>
      </c>
      <c r="F133" s="184">
        <v>193.46959266666667</v>
      </c>
      <c r="G133" s="39"/>
    </row>
    <row r="134" spans="2:7" x14ac:dyDescent="0.25">
      <c r="B134" s="39"/>
      <c r="C134" s="168">
        <v>12</v>
      </c>
      <c r="D134" s="185">
        <v>0</v>
      </c>
      <c r="E134" s="183">
        <v>43435</v>
      </c>
      <c r="F134" s="184">
        <v>158.40544991666667</v>
      </c>
      <c r="G134" s="39"/>
    </row>
    <row r="135" spans="2:7" x14ac:dyDescent="0.25">
      <c r="B135" s="39"/>
      <c r="C135" s="39"/>
      <c r="D135" s="185"/>
      <c r="E135" s="183"/>
      <c r="F135" s="184"/>
      <c r="G135" s="39"/>
    </row>
    <row r="136" spans="2:7" x14ac:dyDescent="0.25">
      <c r="B136" s="39"/>
      <c r="C136" s="39"/>
      <c r="D136" s="185"/>
      <c r="E136" s="183"/>
      <c r="F136" s="184"/>
      <c r="G136" s="39"/>
    </row>
    <row r="137" spans="2:7" x14ac:dyDescent="0.25">
      <c r="B137" s="39"/>
      <c r="C137" s="39"/>
      <c r="D137" s="185"/>
      <c r="E137" s="39"/>
      <c r="F137" s="186"/>
      <c r="G137" s="39"/>
    </row>
    <row r="138" spans="2:7" x14ac:dyDescent="0.25">
      <c r="B138" s="39"/>
      <c r="C138" s="39"/>
      <c r="D138" s="39"/>
      <c r="E138" s="39"/>
      <c r="F138" s="186"/>
      <c r="G138" s="39"/>
    </row>
    <row r="139" spans="2:7" x14ac:dyDescent="0.25">
      <c r="B139" s="39"/>
      <c r="C139" s="39"/>
      <c r="D139" s="39"/>
      <c r="E139" s="39"/>
      <c r="F139" s="186"/>
      <c r="G139" s="39"/>
    </row>
    <row r="140" spans="2:7" x14ac:dyDescent="0.25">
      <c r="B140" s="39"/>
      <c r="C140" s="39"/>
      <c r="D140" s="39"/>
      <c r="E140" s="39"/>
      <c r="F140" s="39"/>
      <c r="G140" s="39"/>
    </row>
    <row r="141" spans="2:7" x14ac:dyDescent="0.25">
      <c r="B141" s="39"/>
      <c r="C141" s="39"/>
      <c r="D141" s="39"/>
      <c r="E141" s="39"/>
      <c r="F141" s="39"/>
      <c r="G141" s="39"/>
    </row>
    <row r="142" spans="2:7" x14ac:dyDescent="0.25">
      <c r="B142" s="39"/>
      <c r="C142" s="39"/>
      <c r="D142" s="39"/>
      <c r="E142" s="39"/>
      <c r="F142" s="39"/>
      <c r="G142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42"/>
  <sheetViews>
    <sheetView zoomScaleNormal="100" zoomScaleSheetLayoutView="70" workbookViewId="0">
      <selection activeCell="G16" sqref="G1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9" t="s">
        <v>144</v>
      </c>
      <c r="D7" s="199"/>
      <c r="E7" s="199"/>
      <c r="F7" s="199"/>
      <c r="G7" s="199"/>
      <c r="H7" s="199"/>
      <c r="I7" s="199"/>
      <c r="J7" s="199"/>
      <c r="K7" s="59"/>
    </row>
    <row r="8" spans="1:14" x14ac:dyDescent="0.25">
      <c r="A8" s="57"/>
      <c r="B8" s="40"/>
      <c r="C8" s="191" t="s">
        <v>146</v>
      </c>
      <c r="D8" s="191"/>
      <c r="E8" s="191"/>
      <c r="F8" s="191"/>
      <c r="G8" s="191"/>
      <c r="H8" s="191"/>
      <c r="I8" s="191"/>
      <c r="J8" s="19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302.83476100000001</v>
      </c>
      <c r="D13" s="120">
        <v>256.414401</v>
      </c>
      <c r="E13" s="120">
        <v>205.98102600000001</v>
      </c>
      <c r="F13" s="120">
        <v>202.006418</v>
      </c>
      <c r="G13" s="120">
        <v>228.07799</v>
      </c>
      <c r="H13" s="160">
        <v>12.906308749061623</v>
      </c>
      <c r="I13" s="160">
        <v>112.90630874906162</v>
      </c>
      <c r="J13" s="160">
        <v>-1.9295990884131364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276.63792599999999</v>
      </c>
      <c r="D14" s="120">
        <v>281.98487599999999</v>
      </c>
      <c r="E14" s="120">
        <v>206.433999</v>
      </c>
      <c r="F14" s="120">
        <v>208.74672000000001</v>
      </c>
      <c r="G14" s="120">
        <v>223.377556</v>
      </c>
      <c r="H14" s="160">
        <v>7.0088938403439327</v>
      </c>
      <c r="I14" s="160">
        <v>107.00889384034393</v>
      </c>
      <c r="J14" s="160">
        <v>1.1203198170859574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276.22596700000003</v>
      </c>
      <c r="D15" s="120">
        <v>259.21491400000002</v>
      </c>
      <c r="E15" s="120">
        <v>196.33484000000001</v>
      </c>
      <c r="F15" s="120">
        <v>221.25910099999999</v>
      </c>
      <c r="G15" s="120">
        <v>205.364845</v>
      </c>
      <c r="H15" s="160">
        <v>-7.1835490283402965</v>
      </c>
      <c r="I15" s="160">
        <v>92.816450971659705</v>
      </c>
      <c r="J15" s="160">
        <v>12.694772359302075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320.23138999999998</v>
      </c>
      <c r="D16" s="120">
        <v>253.48961499999999</v>
      </c>
      <c r="E16" s="120">
        <v>191.199386</v>
      </c>
      <c r="F16" s="120">
        <v>194.51298199999999</v>
      </c>
      <c r="G16" s="120">
        <v>247.37165300000001</v>
      </c>
      <c r="H16" s="160">
        <v>27.174880800501032</v>
      </c>
      <c r="I16" s="160">
        <v>127.17488080050103</v>
      </c>
      <c r="J16" s="160">
        <v>1.7330578666188812</v>
      </c>
      <c r="K16" s="59"/>
      <c r="M16" s="38">
        <v>1</v>
      </c>
    </row>
    <row r="17" spans="1:237" x14ac:dyDescent="0.25">
      <c r="A17" s="57"/>
      <c r="B17" s="66" t="s">
        <v>10</v>
      </c>
      <c r="C17" s="120">
        <v>337.08714800000001</v>
      </c>
      <c r="D17" s="120">
        <v>240.89957200000001</v>
      </c>
      <c r="E17" s="120">
        <v>187.886878</v>
      </c>
      <c r="F17" s="120">
        <v>216.54182700000001</v>
      </c>
      <c r="G17" s="117">
        <v>282.71622100000002</v>
      </c>
      <c r="H17" s="29">
        <v>30.559635945068475</v>
      </c>
      <c r="I17" s="29">
        <v>130.55963594506846</v>
      </c>
      <c r="J17" s="29">
        <v>15.251170973206563</v>
      </c>
      <c r="K17" s="59"/>
      <c r="M17" s="38">
        <v>1</v>
      </c>
    </row>
    <row r="18" spans="1:237" x14ac:dyDescent="0.25">
      <c r="A18" s="57"/>
      <c r="B18" s="66" t="s">
        <v>11</v>
      </c>
      <c r="C18" s="120">
        <v>272.03643199999999</v>
      </c>
      <c r="D18" s="120">
        <v>250.05544399999999</v>
      </c>
      <c r="E18" s="120">
        <v>221.22109699999999</v>
      </c>
      <c r="F18" s="120">
        <v>244.339168</v>
      </c>
      <c r="G18" s="120"/>
      <c r="H18" s="160" t="s">
        <v>120</v>
      </c>
      <c r="I18" s="160" t="s">
        <v>120</v>
      </c>
      <c r="J18" s="160" t="s">
        <v>120</v>
      </c>
      <c r="K18" s="59"/>
      <c r="M18" s="38" t="s">
        <v>120</v>
      </c>
    </row>
    <row r="19" spans="1:237" x14ac:dyDescent="0.25">
      <c r="A19" s="57"/>
      <c r="B19" s="66" t="s">
        <v>12</v>
      </c>
      <c r="C19" s="120">
        <v>358.80998599999998</v>
      </c>
      <c r="D19" s="120">
        <v>293.18289700000003</v>
      </c>
      <c r="E19" s="120">
        <v>199.87751700000001</v>
      </c>
      <c r="F19" s="120">
        <v>240.89013499999999</v>
      </c>
      <c r="G19" s="120"/>
      <c r="H19" s="160" t="s">
        <v>120</v>
      </c>
      <c r="I19" s="160" t="s">
        <v>120</v>
      </c>
      <c r="J19" s="160" t="s">
        <v>120</v>
      </c>
      <c r="K19" s="59"/>
      <c r="M19" s="38" t="s">
        <v>120</v>
      </c>
    </row>
    <row r="20" spans="1:237" x14ac:dyDescent="0.25">
      <c r="A20" s="57"/>
      <c r="B20" s="66" t="s">
        <v>13</v>
      </c>
      <c r="C20" s="120">
        <v>338.54871300000002</v>
      </c>
      <c r="D20" s="120">
        <v>285.49391500000002</v>
      </c>
      <c r="E20" s="120">
        <v>267.87743499999999</v>
      </c>
      <c r="F20" s="120">
        <v>267.87294300000002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237" x14ac:dyDescent="0.25">
      <c r="A21" s="57"/>
      <c r="B21" s="66" t="s">
        <v>14</v>
      </c>
      <c r="C21" s="120">
        <v>328.47178500000001</v>
      </c>
      <c r="D21" s="120">
        <v>296.34697799999998</v>
      </c>
      <c r="E21" s="120">
        <v>251.66070300000001</v>
      </c>
      <c r="F21" s="120">
        <v>255.19752700000001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237" x14ac:dyDescent="0.25">
      <c r="A22" s="57"/>
      <c r="B22" s="66" t="s">
        <v>15</v>
      </c>
      <c r="C22" s="120">
        <v>351.35839399999998</v>
      </c>
      <c r="D22" s="120">
        <v>279.80636700000002</v>
      </c>
      <c r="E22" s="120">
        <v>224.32973899999999</v>
      </c>
      <c r="F22" s="120">
        <v>255.537216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237" x14ac:dyDescent="0.25">
      <c r="A23" s="57"/>
      <c r="B23" s="66" t="s">
        <v>16</v>
      </c>
      <c r="C23" s="120">
        <v>316.85111499999999</v>
      </c>
      <c r="D23" s="120">
        <v>246.29274899999999</v>
      </c>
      <c r="E23" s="120">
        <v>245.617335</v>
      </c>
      <c r="F23" s="120">
        <v>240.25493299999999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0">
        <v>325.65906899999999</v>
      </c>
      <c r="D24" s="120">
        <v>223.62474900000001</v>
      </c>
      <c r="E24" s="120">
        <v>253.273504</v>
      </c>
      <c r="F24" s="120">
        <v>224.74845400000001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1">
        <v>3804.7526860000003</v>
      </c>
      <c r="D25" s="121">
        <v>3166.8064770000005</v>
      </c>
      <c r="E25" s="121">
        <v>2651.6934589999992</v>
      </c>
      <c r="F25" s="121">
        <v>2771.9074240000004</v>
      </c>
      <c r="G25" s="122">
        <v>1186.908265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-16.767087420619799</v>
      </c>
      <c r="E26" s="68">
        <v>-16.266008729651883</v>
      </c>
      <c r="F26" s="68">
        <v>4.5334789582102131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1">
        <v>1513.017192</v>
      </c>
      <c r="D28" s="121">
        <v>1292.0033780000001</v>
      </c>
      <c r="E28" s="121">
        <v>987.83612900000003</v>
      </c>
      <c r="F28" s="121">
        <v>1043.0670479999999</v>
      </c>
      <c r="G28" s="117">
        <v>1186.908265</v>
      </c>
      <c r="H28" s="65">
        <v>13.790217731046583</v>
      </c>
      <c r="I28" s="29">
        <v>113.79021773104658</v>
      </c>
      <c r="J28" s="29">
        <v>5.5911013353916239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-14.607488610744079</v>
      </c>
      <c r="E29" s="68">
        <v>-23.542295181212758</v>
      </c>
      <c r="F29" s="68">
        <v>5.5911013353916239</v>
      </c>
      <c r="G29" s="29">
        <v>13.790217731046583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8" t="s">
        <v>144</v>
      </c>
      <c r="D31" s="198"/>
      <c r="E31" s="198"/>
      <c r="F31" s="198"/>
      <c r="G31" s="198"/>
      <c r="H31" s="198"/>
      <c r="I31" s="198"/>
      <c r="J31" s="45"/>
      <c r="K31" s="59"/>
    </row>
    <row r="32" spans="1:237" s="52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3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37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173</v>
      </c>
      <c r="E50" s="20" t="s">
        <v>167</v>
      </c>
      <c r="F50" s="20" t="s">
        <v>168</v>
      </c>
      <c r="G50" s="20"/>
      <c r="H50" s="113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20">
        <v>265.4053206300008</v>
      </c>
      <c r="E51" s="20">
        <v>40909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68">
        <v>286.80867329999757</v>
      </c>
      <c r="E52" s="168">
        <v>40940</v>
      </c>
      <c r="F52" s="168"/>
      <c r="G52" s="168"/>
      <c r="H52" s="113"/>
      <c r="I52" s="113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278.83016829000036</v>
      </c>
      <c r="E53" s="183">
        <v>40969</v>
      </c>
      <c r="F53" s="168"/>
      <c r="G53" s="168"/>
      <c r="H53" s="113"/>
      <c r="I53" s="113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274.17514899999776</v>
      </c>
      <c r="E54" s="183">
        <v>41000</v>
      </c>
      <c r="F54" s="168"/>
      <c r="G54" s="168"/>
      <c r="H54" s="113"/>
      <c r="I54" s="113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301.07034437000254</v>
      </c>
      <c r="E55" s="183">
        <v>41030</v>
      </c>
      <c r="F55" s="168"/>
      <c r="G55" s="168"/>
      <c r="H55" s="113"/>
      <c r="I55" s="113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290.97378118999853</v>
      </c>
      <c r="E56" s="183">
        <v>41061</v>
      </c>
      <c r="F56" s="184"/>
      <c r="G56" s="168"/>
      <c r="H56" s="113"/>
      <c r="I56" s="113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350.55811068000065</v>
      </c>
      <c r="E57" s="183">
        <v>41091</v>
      </c>
      <c r="F57" s="184"/>
      <c r="G57" s="168"/>
      <c r="H57" s="113"/>
      <c r="I57" s="113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361.76006948999719</v>
      </c>
      <c r="E58" s="183">
        <v>41122</v>
      </c>
      <c r="F58" s="184"/>
      <c r="G58" s="168"/>
      <c r="H58" s="113"/>
      <c r="I58" s="113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327.82595596999818</v>
      </c>
      <c r="E59" s="183">
        <v>41153</v>
      </c>
      <c r="F59" s="184"/>
      <c r="G59" s="168"/>
      <c r="H59" s="113"/>
    </row>
    <row r="60" spans="2:14" x14ac:dyDescent="0.25">
      <c r="B60" s="20"/>
      <c r="C60" s="168">
        <v>10</v>
      </c>
      <c r="D60" s="182">
        <v>352.76811565999992</v>
      </c>
      <c r="E60" s="183">
        <v>41183</v>
      </c>
      <c r="F60" s="184"/>
      <c r="G60" s="168"/>
      <c r="H60" s="113"/>
    </row>
    <row r="61" spans="2:14" x14ac:dyDescent="0.25">
      <c r="B61" s="20"/>
      <c r="C61" s="168">
        <v>11</v>
      </c>
      <c r="D61" s="182">
        <v>317.18840413000231</v>
      </c>
      <c r="E61" s="183">
        <v>41214</v>
      </c>
      <c r="F61" s="184"/>
      <c r="G61" s="168"/>
      <c r="H61" s="113"/>
    </row>
    <row r="62" spans="2:14" x14ac:dyDescent="0.25">
      <c r="B62" s="20"/>
      <c r="C62" s="168">
        <v>12</v>
      </c>
      <c r="D62" s="182">
        <v>310.78439179000065</v>
      </c>
      <c r="E62" s="183">
        <v>41244</v>
      </c>
      <c r="F62" s="184"/>
      <c r="G62" s="168"/>
      <c r="H62" s="113"/>
    </row>
    <row r="63" spans="2:14" x14ac:dyDescent="0.25">
      <c r="B63" s="20">
        <v>2013</v>
      </c>
      <c r="C63" s="168">
        <v>1</v>
      </c>
      <c r="D63" s="182">
        <v>261.50738521000085</v>
      </c>
      <c r="E63" s="183">
        <v>41275</v>
      </c>
      <c r="F63" s="184"/>
      <c r="G63" s="168"/>
      <c r="H63" s="113"/>
    </row>
    <row r="64" spans="2:14" x14ac:dyDescent="0.25">
      <c r="B64" s="20"/>
      <c r="C64" s="168">
        <v>2</v>
      </c>
      <c r="D64" s="182">
        <v>264.74304936999908</v>
      </c>
      <c r="E64" s="183">
        <v>41306</v>
      </c>
      <c r="F64" s="184"/>
      <c r="G64" s="168"/>
      <c r="H64" s="113"/>
    </row>
    <row r="65" spans="2:8" x14ac:dyDescent="0.25">
      <c r="B65" s="20"/>
      <c r="C65" s="168">
        <v>3</v>
      </c>
      <c r="D65" s="182">
        <v>263.61299512000187</v>
      </c>
      <c r="E65" s="183">
        <v>41334</v>
      </c>
      <c r="F65" s="184"/>
      <c r="G65" s="168"/>
      <c r="H65" s="113"/>
    </row>
    <row r="66" spans="2:8" x14ac:dyDescent="0.25">
      <c r="B66" s="20"/>
      <c r="C66" s="168">
        <v>4</v>
      </c>
      <c r="D66" s="182">
        <v>294.74683711000381</v>
      </c>
      <c r="E66" s="183">
        <v>41365</v>
      </c>
      <c r="F66" s="184">
        <v>308.12828667416716</v>
      </c>
      <c r="G66" s="168"/>
      <c r="H66" s="113"/>
    </row>
    <row r="67" spans="2:8" x14ac:dyDescent="0.25">
      <c r="B67" s="20"/>
      <c r="C67" s="168">
        <v>5</v>
      </c>
      <c r="D67" s="182">
        <v>286.19088282000081</v>
      </c>
      <c r="E67" s="183">
        <v>41395</v>
      </c>
      <c r="F67" s="184">
        <v>306.88833154500031</v>
      </c>
      <c r="G67" s="168"/>
      <c r="H67" s="113"/>
    </row>
    <row r="68" spans="2:8" x14ac:dyDescent="0.25">
      <c r="B68" s="20"/>
      <c r="C68" s="168">
        <v>6</v>
      </c>
      <c r="D68" s="182">
        <v>263.97502972000115</v>
      </c>
      <c r="E68" s="183">
        <v>41426</v>
      </c>
      <c r="F68" s="184">
        <v>304.63843558916722</v>
      </c>
      <c r="G68" s="168"/>
      <c r="H68" s="113"/>
    </row>
    <row r="69" spans="2:8" x14ac:dyDescent="0.25">
      <c r="B69" s="20"/>
      <c r="C69" s="168">
        <v>7</v>
      </c>
      <c r="D69" s="182">
        <v>299.83765777999906</v>
      </c>
      <c r="E69" s="183">
        <v>41456</v>
      </c>
      <c r="F69" s="184">
        <v>300.41173118083378</v>
      </c>
      <c r="G69" s="168"/>
      <c r="H69" s="113"/>
    </row>
    <row r="70" spans="2:8" x14ac:dyDescent="0.25">
      <c r="B70" s="20"/>
      <c r="C70" s="168">
        <v>8</v>
      </c>
      <c r="D70" s="182">
        <v>307.8199985800016</v>
      </c>
      <c r="E70" s="183">
        <v>41487</v>
      </c>
      <c r="F70" s="184">
        <v>295.91672527166742</v>
      </c>
      <c r="G70" s="168"/>
      <c r="H70" s="113"/>
    </row>
    <row r="71" spans="2:8" x14ac:dyDescent="0.25">
      <c r="B71" s="20"/>
      <c r="C71" s="168">
        <v>9</v>
      </c>
      <c r="D71" s="182">
        <v>403.71920713000395</v>
      </c>
      <c r="E71" s="183">
        <v>41518</v>
      </c>
      <c r="F71" s="184">
        <v>302.24116286833458</v>
      </c>
      <c r="G71" s="168"/>
      <c r="H71" s="113"/>
    </row>
    <row r="72" spans="2:8" x14ac:dyDescent="0.25">
      <c r="B72" s="20"/>
      <c r="C72" s="168">
        <v>10</v>
      </c>
      <c r="D72" s="182">
        <v>386.46045093999703</v>
      </c>
      <c r="E72" s="183">
        <v>41548</v>
      </c>
      <c r="F72" s="184">
        <v>305.04885747500094</v>
      </c>
      <c r="G72" s="168"/>
      <c r="H72" s="113"/>
    </row>
    <row r="73" spans="2:8" x14ac:dyDescent="0.25">
      <c r="B73" s="20"/>
      <c r="C73" s="168">
        <v>11</v>
      </c>
      <c r="D73" s="182">
        <v>297.81925658000472</v>
      </c>
      <c r="E73" s="183">
        <v>41579</v>
      </c>
      <c r="F73" s="184">
        <v>303.43476184583454</v>
      </c>
      <c r="G73" s="168"/>
      <c r="H73" s="113"/>
    </row>
    <row r="74" spans="2:8" x14ac:dyDescent="0.25">
      <c r="B74" s="20"/>
      <c r="C74" s="168">
        <v>12</v>
      </c>
      <c r="D74" s="182">
        <v>299.29991008999929</v>
      </c>
      <c r="E74" s="183">
        <v>41609</v>
      </c>
      <c r="F74" s="184">
        <v>302.47772170416772</v>
      </c>
      <c r="G74" s="168"/>
      <c r="H74" s="113"/>
    </row>
    <row r="75" spans="2:8" x14ac:dyDescent="0.25">
      <c r="B75" s="20">
        <v>2014</v>
      </c>
      <c r="C75" s="168">
        <v>1</v>
      </c>
      <c r="D75" s="182">
        <v>302.83476100000001</v>
      </c>
      <c r="E75" s="183">
        <v>41640</v>
      </c>
      <c r="F75" s="184">
        <v>305.92166968666771</v>
      </c>
      <c r="G75" s="168"/>
      <c r="H75" s="113"/>
    </row>
    <row r="76" spans="2:8" x14ac:dyDescent="0.25">
      <c r="B76" s="20"/>
      <c r="C76" s="168">
        <v>2</v>
      </c>
      <c r="D76" s="182">
        <v>276.63792599999999</v>
      </c>
      <c r="E76" s="183">
        <v>41671</v>
      </c>
      <c r="F76" s="184">
        <v>306.9129094058344</v>
      </c>
      <c r="G76" s="168"/>
      <c r="H76" s="113"/>
    </row>
    <row r="77" spans="2:8" x14ac:dyDescent="0.25">
      <c r="B77" s="20"/>
      <c r="C77" s="168">
        <v>3</v>
      </c>
      <c r="D77" s="182">
        <v>276.22596700000003</v>
      </c>
      <c r="E77" s="183">
        <v>41699</v>
      </c>
      <c r="F77" s="184">
        <v>307.96399039583423</v>
      </c>
      <c r="G77" s="168"/>
      <c r="H77" s="113"/>
    </row>
    <row r="78" spans="2:8" x14ac:dyDescent="0.25">
      <c r="B78" s="20"/>
      <c r="C78" s="168">
        <v>4</v>
      </c>
      <c r="D78" s="182">
        <v>320.23138999999998</v>
      </c>
      <c r="E78" s="183">
        <v>41730</v>
      </c>
      <c r="F78" s="184">
        <v>310.08770313666724</v>
      </c>
      <c r="G78" s="168"/>
      <c r="H78" s="113"/>
    </row>
    <row r="79" spans="2:8" x14ac:dyDescent="0.25">
      <c r="B79" s="20"/>
      <c r="C79" s="168">
        <v>5</v>
      </c>
      <c r="D79" s="182">
        <v>337.08714800000001</v>
      </c>
      <c r="E79" s="183">
        <v>41760</v>
      </c>
      <c r="F79" s="184">
        <v>314.32905856833389</v>
      </c>
      <c r="G79" s="168"/>
      <c r="H79" s="113"/>
    </row>
    <row r="80" spans="2:8" x14ac:dyDescent="0.25">
      <c r="B80" s="20"/>
      <c r="C80" s="168">
        <v>6</v>
      </c>
      <c r="D80" s="182">
        <v>272.03643199999999</v>
      </c>
      <c r="E80" s="183">
        <v>41791</v>
      </c>
      <c r="F80" s="184">
        <v>315.0008420916671</v>
      </c>
      <c r="G80" s="168"/>
      <c r="H80" s="113"/>
    </row>
    <row r="81" spans="2:8" x14ac:dyDescent="0.25">
      <c r="B81" s="20"/>
      <c r="C81" s="168">
        <v>7</v>
      </c>
      <c r="D81" s="182">
        <v>358.80998599999998</v>
      </c>
      <c r="E81" s="183">
        <v>41821</v>
      </c>
      <c r="F81" s="184">
        <v>319.91520277666723</v>
      </c>
      <c r="G81" s="168"/>
      <c r="H81" s="113"/>
    </row>
    <row r="82" spans="2:8" x14ac:dyDescent="0.25">
      <c r="B82" s="20"/>
      <c r="C82" s="168">
        <v>8</v>
      </c>
      <c r="D82" s="182">
        <v>338.54871300000002</v>
      </c>
      <c r="E82" s="183">
        <v>41852</v>
      </c>
      <c r="F82" s="184">
        <v>322.47592897833374</v>
      </c>
      <c r="G82" s="168"/>
      <c r="H82" s="113"/>
    </row>
    <row r="83" spans="2:8" x14ac:dyDescent="0.25">
      <c r="B83" s="20"/>
      <c r="C83" s="168">
        <v>9</v>
      </c>
      <c r="D83" s="182">
        <v>328.47178500000001</v>
      </c>
      <c r="E83" s="183">
        <v>41883</v>
      </c>
      <c r="F83" s="184">
        <v>316.20531046750017</v>
      </c>
      <c r="G83" s="168"/>
      <c r="H83" s="113"/>
    </row>
    <row r="84" spans="2:8" x14ac:dyDescent="0.25">
      <c r="B84" s="20"/>
      <c r="C84" s="168">
        <v>10</v>
      </c>
      <c r="D84" s="182">
        <v>351.35839399999998</v>
      </c>
      <c r="E84" s="183">
        <v>41913</v>
      </c>
      <c r="F84" s="184">
        <v>313.28013905583367</v>
      </c>
      <c r="G84" s="168"/>
      <c r="H84" s="113"/>
    </row>
    <row r="85" spans="2:8" x14ac:dyDescent="0.25">
      <c r="B85" s="20"/>
      <c r="C85" s="168">
        <v>11</v>
      </c>
      <c r="D85" s="182">
        <v>316.85111499999999</v>
      </c>
      <c r="E85" s="183">
        <v>41944</v>
      </c>
      <c r="F85" s="184">
        <v>314.86612725749995</v>
      </c>
      <c r="G85" s="168"/>
      <c r="H85" s="113"/>
    </row>
    <row r="86" spans="2:8" x14ac:dyDescent="0.25">
      <c r="B86" s="20"/>
      <c r="C86" s="168">
        <v>12</v>
      </c>
      <c r="D86" s="182">
        <v>325.65906899999999</v>
      </c>
      <c r="E86" s="183">
        <v>41974</v>
      </c>
      <c r="F86" s="184">
        <v>317.06272383333334</v>
      </c>
      <c r="G86" s="168"/>
      <c r="H86" s="113"/>
    </row>
    <row r="87" spans="2:8" x14ac:dyDescent="0.25">
      <c r="B87" s="20">
        <v>2015</v>
      </c>
      <c r="C87" s="168">
        <v>1</v>
      </c>
      <c r="D87" s="182">
        <v>256.414401</v>
      </c>
      <c r="E87" s="183">
        <v>42005</v>
      </c>
      <c r="F87" s="184">
        <v>313.19436049999996</v>
      </c>
      <c r="G87" s="168"/>
      <c r="H87" s="113"/>
    </row>
    <row r="88" spans="2:8" x14ac:dyDescent="0.25">
      <c r="B88" s="20"/>
      <c r="C88" s="168">
        <v>2</v>
      </c>
      <c r="D88" s="182">
        <v>281.98487599999999</v>
      </c>
      <c r="E88" s="183">
        <v>42036</v>
      </c>
      <c r="F88" s="184">
        <v>313.63993966666663</v>
      </c>
      <c r="G88" s="168"/>
      <c r="H88" s="113"/>
    </row>
    <row r="89" spans="2:8" x14ac:dyDescent="0.25">
      <c r="B89" s="20"/>
      <c r="C89" s="168">
        <v>3</v>
      </c>
      <c r="D89" s="182">
        <v>259.21491400000002</v>
      </c>
      <c r="E89" s="183">
        <v>42064</v>
      </c>
      <c r="F89" s="184">
        <v>312.2223519166667</v>
      </c>
      <c r="G89" s="168"/>
      <c r="H89" s="113"/>
    </row>
    <row r="90" spans="2:8" x14ac:dyDescent="0.25">
      <c r="B90" s="20"/>
      <c r="C90" s="168">
        <v>4</v>
      </c>
      <c r="D90" s="182">
        <v>253.48961499999999</v>
      </c>
      <c r="E90" s="183">
        <v>42095</v>
      </c>
      <c r="F90" s="184">
        <v>306.66053733333331</v>
      </c>
      <c r="G90" s="168"/>
      <c r="H90" s="113"/>
    </row>
    <row r="91" spans="2:8" x14ac:dyDescent="0.25">
      <c r="B91" s="20"/>
      <c r="C91" s="168">
        <v>5</v>
      </c>
      <c r="D91" s="182">
        <v>240.89957200000001</v>
      </c>
      <c r="E91" s="183">
        <v>42125</v>
      </c>
      <c r="F91" s="184">
        <v>298.64490599999993</v>
      </c>
      <c r="G91" s="168"/>
      <c r="H91" s="113"/>
    </row>
    <row r="92" spans="2:8" x14ac:dyDescent="0.25">
      <c r="B92" s="20"/>
      <c r="C92" s="168">
        <v>6</v>
      </c>
      <c r="D92" s="182">
        <v>250.05544399999999</v>
      </c>
      <c r="E92" s="183">
        <v>42156</v>
      </c>
      <c r="F92" s="184">
        <v>296.81315699999999</v>
      </c>
      <c r="G92" s="168"/>
      <c r="H92" s="113"/>
    </row>
    <row r="93" spans="2:8" x14ac:dyDescent="0.25">
      <c r="B93" s="20"/>
      <c r="C93" s="168">
        <v>7</v>
      </c>
      <c r="D93" s="182">
        <v>293.18289700000003</v>
      </c>
      <c r="E93" s="183">
        <v>42186</v>
      </c>
      <c r="F93" s="184">
        <v>291.34423291666667</v>
      </c>
      <c r="G93" s="168"/>
      <c r="H93" s="113"/>
    </row>
    <row r="94" spans="2:8" x14ac:dyDescent="0.25">
      <c r="B94" s="20"/>
      <c r="C94" s="168">
        <v>8</v>
      </c>
      <c r="D94" s="182">
        <v>285.49391500000002</v>
      </c>
      <c r="E94" s="183">
        <v>42217</v>
      </c>
      <c r="F94" s="184">
        <v>286.92299974999997</v>
      </c>
      <c r="G94" s="168"/>
      <c r="H94" s="113"/>
    </row>
    <row r="95" spans="2:8" x14ac:dyDescent="0.25">
      <c r="B95" s="20"/>
      <c r="C95" s="168">
        <v>9</v>
      </c>
      <c r="D95" s="182">
        <v>296.34697799999998</v>
      </c>
      <c r="E95" s="183">
        <v>42248</v>
      </c>
      <c r="F95" s="184">
        <v>284.24593250000004</v>
      </c>
      <c r="G95" s="168"/>
      <c r="H95" s="113"/>
    </row>
    <row r="96" spans="2:8" x14ac:dyDescent="0.25">
      <c r="B96" s="20"/>
      <c r="C96" s="168">
        <v>10</v>
      </c>
      <c r="D96" s="182">
        <v>279.80636700000002</v>
      </c>
      <c r="E96" s="183">
        <v>42278</v>
      </c>
      <c r="F96" s="184">
        <v>278.28326358333334</v>
      </c>
      <c r="G96" s="168"/>
      <c r="H96" s="113"/>
    </row>
    <row r="97" spans="2:8" x14ac:dyDescent="0.25">
      <c r="B97" s="20"/>
      <c r="C97" s="168">
        <v>11</v>
      </c>
      <c r="D97" s="182">
        <v>246.29274899999999</v>
      </c>
      <c r="E97" s="183">
        <v>42309</v>
      </c>
      <c r="F97" s="184">
        <v>272.40339975000001</v>
      </c>
      <c r="G97" s="168"/>
      <c r="H97" s="113"/>
    </row>
    <row r="98" spans="2:8" x14ac:dyDescent="0.25">
      <c r="B98" s="20"/>
      <c r="C98" s="168">
        <v>12</v>
      </c>
      <c r="D98" s="182">
        <v>223.62474900000001</v>
      </c>
      <c r="E98" s="183">
        <v>42339</v>
      </c>
      <c r="F98" s="184">
        <v>263.90053975000006</v>
      </c>
      <c r="G98" s="168"/>
      <c r="H98" s="113"/>
    </row>
    <row r="99" spans="2:8" x14ac:dyDescent="0.25">
      <c r="B99" s="20">
        <v>2016</v>
      </c>
      <c r="C99" s="168">
        <v>1</v>
      </c>
      <c r="D99" s="182">
        <v>205.98102600000001</v>
      </c>
      <c r="E99" s="183">
        <v>42370</v>
      </c>
      <c r="F99" s="184">
        <v>259.69775850000002</v>
      </c>
      <c r="G99" s="168"/>
      <c r="H99" s="113"/>
    </row>
    <row r="100" spans="2:8" x14ac:dyDescent="0.25">
      <c r="B100" s="20"/>
      <c r="C100" s="168">
        <v>2</v>
      </c>
      <c r="D100" s="182">
        <v>206.433999</v>
      </c>
      <c r="E100" s="183">
        <v>42401</v>
      </c>
      <c r="F100" s="184">
        <v>253.40185208333335</v>
      </c>
      <c r="G100" s="168"/>
      <c r="H100" s="113"/>
    </row>
    <row r="101" spans="2:8" x14ac:dyDescent="0.25">
      <c r="B101" s="20"/>
      <c r="C101" s="168">
        <v>3</v>
      </c>
      <c r="D101" s="182">
        <v>196.33484000000001</v>
      </c>
      <c r="E101" s="183">
        <v>42430</v>
      </c>
      <c r="F101" s="184">
        <v>248.16184591666669</v>
      </c>
      <c r="G101" s="168"/>
      <c r="H101" s="113"/>
    </row>
    <row r="102" spans="2:8" x14ac:dyDescent="0.25">
      <c r="B102" s="20"/>
      <c r="C102" s="168">
        <v>4</v>
      </c>
      <c r="D102" s="182">
        <v>191.199386</v>
      </c>
      <c r="E102" s="183">
        <v>42461</v>
      </c>
      <c r="F102" s="184">
        <v>242.97099349999999</v>
      </c>
      <c r="G102" s="168"/>
      <c r="H102" s="113"/>
    </row>
    <row r="103" spans="2:8" x14ac:dyDescent="0.25">
      <c r="B103" s="20"/>
      <c r="C103" s="168">
        <v>5</v>
      </c>
      <c r="D103" s="182">
        <v>187.886878</v>
      </c>
      <c r="E103" s="183">
        <v>42491</v>
      </c>
      <c r="F103" s="184">
        <v>238.55326899999997</v>
      </c>
      <c r="G103" s="168"/>
      <c r="H103" s="113"/>
    </row>
    <row r="104" spans="2:8" x14ac:dyDescent="0.25">
      <c r="B104" s="20"/>
      <c r="C104" s="168">
        <v>6</v>
      </c>
      <c r="D104" s="182">
        <v>221.22109699999999</v>
      </c>
      <c r="E104" s="183">
        <v>42522</v>
      </c>
      <c r="F104" s="184">
        <v>236.15040675</v>
      </c>
      <c r="G104" s="168"/>
      <c r="H104" s="113"/>
    </row>
    <row r="105" spans="2:8" x14ac:dyDescent="0.25">
      <c r="B105" s="20"/>
      <c r="C105" s="168">
        <v>7</v>
      </c>
      <c r="D105" s="182">
        <v>199.87751700000001</v>
      </c>
      <c r="E105" s="183">
        <v>42552</v>
      </c>
      <c r="F105" s="184">
        <v>228.37495841666669</v>
      </c>
      <c r="G105" s="168"/>
      <c r="H105" s="113"/>
    </row>
    <row r="106" spans="2:8" x14ac:dyDescent="0.25">
      <c r="B106" s="20"/>
      <c r="C106" s="168">
        <v>8</v>
      </c>
      <c r="D106" s="182">
        <v>267.87743499999999</v>
      </c>
      <c r="E106" s="183">
        <v>42583</v>
      </c>
      <c r="F106" s="184">
        <v>226.90691841666663</v>
      </c>
      <c r="G106" s="168"/>
      <c r="H106" s="113"/>
    </row>
    <row r="107" spans="2:8" x14ac:dyDescent="0.25">
      <c r="B107" s="20"/>
      <c r="C107" s="168">
        <v>9</v>
      </c>
      <c r="D107" s="182">
        <v>251.66070300000001</v>
      </c>
      <c r="E107" s="183">
        <v>42614</v>
      </c>
      <c r="F107" s="184">
        <v>223.18306216666664</v>
      </c>
      <c r="G107" s="168"/>
      <c r="H107" s="113"/>
    </row>
    <row r="108" spans="2:8" x14ac:dyDescent="0.25">
      <c r="B108" s="20"/>
      <c r="C108" s="168">
        <v>10</v>
      </c>
      <c r="D108" s="182">
        <v>224.32973899999999</v>
      </c>
      <c r="E108" s="183">
        <v>42644</v>
      </c>
      <c r="F108" s="184">
        <v>218.56000983333331</v>
      </c>
      <c r="G108" s="168"/>
      <c r="H108" s="113"/>
    </row>
    <row r="109" spans="2:8" x14ac:dyDescent="0.25">
      <c r="B109" s="20"/>
      <c r="C109" s="168">
        <v>11</v>
      </c>
      <c r="D109" s="182">
        <v>245.617335</v>
      </c>
      <c r="E109" s="183">
        <v>42675</v>
      </c>
      <c r="F109" s="184">
        <v>218.50372533333328</v>
      </c>
      <c r="G109" s="168"/>
      <c r="H109" s="113"/>
    </row>
    <row r="110" spans="2:8" x14ac:dyDescent="0.25">
      <c r="B110" s="20"/>
      <c r="C110" s="168">
        <v>12</v>
      </c>
      <c r="D110" s="182">
        <v>253.273504</v>
      </c>
      <c r="E110" s="183">
        <v>42705</v>
      </c>
      <c r="F110" s="184">
        <v>220.97445491666659</v>
      </c>
      <c r="G110" s="168"/>
      <c r="H110" s="113"/>
    </row>
    <row r="111" spans="2:8" x14ac:dyDescent="0.25">
      <c r="B111" s="20">
        <v>2017</v>
      </c>
      <c r="C111" s="168">
        <v>1</v>
      </c>
      <c r="D111" s="182">
        <v>202.006418</v>
      </c>
      <c r="E111" s="183">
        <v>42736</v>
      </c>
      <c r="F111" s="184">
        <v>220.64323758333339</v>
      </c>
      <c r="G111" s="168"/>
      <c r="H111" s="113"/>
    </row>
    <row r="112" spans="2:8" x14ac:dyDescent="0.25">
      <c r="B112" s="20"/>
      <c r="C112" s="168">
        <v>2</v>
      </c>
      <c r="D112" s="182">
        <v>208.74672000000001</v>
      </c>
      <c r="E112" s="183">
        <v>42767</v>
      </c>
      <c r="F112" s="184">
        <v>220.83596433333332</v>
      </c>
      <c r="G112" s="168"/>
      <c r="H112" s="113"/>
    </row>
    <row r="113" spans="2:8" x14ac:dyDescent="0.25">
      <c r="B113" s="20"/>
      <c r="C113" s="168">
        <v>3</v>
      </c>
      <c r="D113" s="185">
        <v>221.25910099999999</v>
      </c>
      <c r="E113" s="183">
        <v>42795</v>
      </c>
      <c r="F113" s="184">
        <v>222.91298608333332</v>
      </c>
      <c r="G113" s="168"/>
      <c r="H113" s="113"/>
    </row>
    <row r="114" spans="2:8" x14ac:dyDescent="0.25">
      <c r="B114" s="20"/>
      <c r="C114" s="168">
        <v>4</v>
      </c>
      <c r="D114" s="185">
        <v>194.51298199999999</v>
      </c>
      <c r="E114" s="183">
        <v>42826</v>
      </c>
      <c r="F114" s="184">
        <v>223.18911908333337</v>
      </c>
      <c r="G114" s="168"/>
      <c r="H114" s="113"/>
    </row>
    <row r="115" spans="2:8" x14ac:dyDescent="0.25">
      <c r="B115" s="20"/>
      <c r="C115" s="168">
        <v>5</v>
      </c>
      <c r="D115" s="185">
        <v>216.54182700000001</v>
      </c>
      <c r="E115" s="183">
        <v>42856</v>
      </c>
      <c r="F115" s="184">
        <v>225.5770315</v>
      </c>
      <c r="G115" s="168"/>
      <c r="H115" s="113"/>
    </row>
    <row r="116" spans="2:8" x14ac:dyDescent="0.25">
      <c r="B116" s="20"/>
      <c r="C116" s="168">
        <v>6</v>
      </c>
      <c r="D116" s="185">
        <v>244.339168</v>
      </c>
      <c r="E116" s="183">
        <v>42887</v>
      </c>
      <c r="F116" s="184">
        <v>227.50353741666666</v>
      </c>
      <c r="G116" s="168"/>
      <c r="H116" s="113"/>
    </row>
    <row r="117" spans="2:8" x14ac:dyDescent="0.25">
      <c r="B117" s="20"/>
      <c r="C117" s="168">
        <v>7</v>
      </c>
      <c r="D117" s="185">
        <v>240.89013499999999</v>
      </c>
      <c r="E117" s="183">
        <v>42917</v>
      </c>
      <c r="F117" s="184">
        <v>230.92125558333336</v>
      </c>
      <c r="G117" s="168"/>
      <c r="H117" s="113"/>
    </row>
    <row r="118" spans="2:8" x14ac:dyDescent="0.25">
      <c r="B118" s="20"/>
      <c r="C118" s="168">
        <v>8</v>
      </c>
      <c r="D118" s="185">
        <v>267.87294300000002</v>
      </c>
      <c r="E118" s="183">
        <v>42948</v>
      </c>
      <c r="F118" s="184">
        <v>230.92088125000001</v>
      </c>
      <c r="G118" s="168"/>
      <c r="H118" s="113"/>
    </row>
    <row r="119" spans="2:8" x14ac:dyDescent="0.25">
      <c r="B119" s="20"/>
      <c r="C119" s="168">
        <v>9</v>
      </c>
      <c r="D119" s="185">
        <v>255.19752700000001</v>
      </c>
      <c r="E119" s="183">
        <v>42979</v>
      </c>
      <c r="F119" s="184">
        <v>231.21561658333329</v>
      </c>
      <c r="G119" s="168"/>
      <c r="H119" s="113"/>
    </row>
    <row r="120" spans="2:8" x14ac:dyDescent="0.25">
      <c r="B120" s="20"/>
      <c r="C120" s="168">
        <v>10</v>
      </c>
      <c r="D120" s="185">
        <v>255.537216</v>
      </c>
      <c r="E120" s="183">
        <v>43009</v>
      </c>
      <c r="F120" s="184">
        <v>233.81623966666666</v>
      </c>
      <c r="G120" s="168"/>
      <c r="H120" s="113"/>
    </row>
    <row r="121" spans="2:8" x14ac:dyDescent="0.25">
      <c r="B121" s="20"/>
      <c r="C121" s="168">
        <v>11</v>
      </c>
      <c r="D121" s="185">
        <v>240.25493299999999</v>
      </c>
      <c r="E121" s="183">
        <v>43040</v>
      </c>
      <c r="F121" s="184">
        <v>233.36937283333336</v>
      </c>
      <c r="G121" s="168"/>
      <c r="H121" s="113"/>
    </row>
    <row r="122" spans="2:8" x14ac:dyDescent="0.25">
      <c r="B122" s="20"/>
      <c r="C122" s="168">
        <v>12</v>
      </c>
      <c r="D122" s="185">
        <v>224.74845400000001</v>
      </c>
      <c r="E122" s="183">
        <v>43070</v>
      </c>
      <c r="F122" s="184">
        <v>230.99228533333337</v>
      </c>
      <c r="G122" s="168"/>
      <c r="H122" s="113"/>
    </row>
    <row r="123" spans="2:8" x14ac:dyDescent="0.25">
      <c r="B123" s="20">
        <v>2018</v>
      </c>
      <c r="C123" s="168">
        <v>1</v>
      </c>
      <c r="D123" s="185">
        <v>228.07799</v>
      </c>
      <c r="E123" s="183">
        <v>43101</v>
      </c>
      <c r="F123" s="184">
        <v>233.16491633333339</v>
      </c>
      <c r="G123" s="168"/>
    </row>
    <row r="124" spans="2:8" x14ac:dyDescent="0.25">
      <c r="B124" s="20"/>
      <c r="C124" s="168">
        <v>2</v>
      </c>
      <c r="D124" s="185">
        <v>223.377556</v>
      </c>
      <c r="E124" s="183">
        <v>43132</v>
      </c>
      <c r="F124" s="184">
        <v>234.38415266666664</v>
      </c>
      <c r="G124" s="168"/>
    </row>
    <row r="125" spans="2:8" x14ac:dyDescent="0.25">
      <c r="B125" s="20"/>
      <c r="C125" s="168">
        <v>3</v>
      </c>
      <c r="D125" s="185">
        <v>205.364845</v>
      </c>
      <c r="E125" s="183">
        <v>43160</v>
      </c>
      <c r="F125" s="184">
        <v>233.05963133333333</v>
      </c>
      <c r="G125" s="168"/>
    </row>
    <row r="126" spans="2:8" x14ac:dyDescent="0.25">
      <c r="B126" s="20"/>
      <c r="C126" s="168">
        <v>4</v>
      </c>
      <c r="D126" s="185">
        <v>247.37165300000001</v>
      </c>
      <c r="E126" s="183">
        <v>43191</v>
      </c>
      <c r="F126" s="184">
        <v>237.46452058333333</v>
      </c>
      <c r="G126" s="168"/>
    </row>
    <row r="127" spans="2:8" x14ac:dyDescent="0.25">
      <c r="B127" s="20"/>
      <c r="C127" s="168">
        <v>5</v>
      </c>
      <c r="D127" s="185">
        <v>282.71622100000002</v>
      </c>
      <c r="E127" s="183">
        <v>43221</v>
      </c>
      <c r="F127" s="184">
        <v>242.97905341666669</v>
      </c>
      <c r="G127" s="20"/>
    </row>
    <row r="128" spans="2:8" x14ac:dyDescent="0.25">
      <c r="B128" s="20"/>
      <c r="C128" s="168">
        <v>6</v>
      </c>
      <c r="D128" s="185">
        <v>0</v>
      </c>
      <c r="E128" s="183">
        <v>43252</v>
      </c>
      <c r="F128" s="184">
        <v>222.61745608333334</v>
      </c>
      <c r="G128" s="20"/>
    </row>
    <row r="129" spans="2:7" x14ac:dyDescent="0.25">
      <c r="B129" s="39"/>
      <c r="C129" s="168">
        <v>7</v>
      </c>
      <c r="D129" s="185">
        <v>0</v>
      </c>
      <c r="E129" s="183">
        <v>43282</v>
      </c>
      <c r="F129" s="184">
        <v>202.54327816666668</v>
      </c>
      <c r="G129" s="39"/>
    </row>
    <row r="130" spans="2:7" x14ac:dyDescent="0.25">
      <c r="B130" s="39"/>
      <c r="C130" s="168">
        <v>8</v>
      </c>
      <c r="D130" s="185">
        <v>0</v>
      </c>
      <c r="E130" s="183">
        <v>43313</v>
      </c>
      <c r="F130" s="184">
        <v>180.22053291666666</v>
      </c>
      <c r="G130" s="39"/>
    </row>
    <row r="131" spans="2:7" x14ac:dyDescent="0.25">
      <c r="B131" s="39"/>
      <c r="C131" s="168">
        <v>9</v>
      </c>
      <c r="D131" s="185">
        <v>0</v>
      </c>
      <c r="E131" s="183">
        <v>43344</v>
      </c>
      <c r="F131" s="184">
        <v>158.95407233333333</v>
      </c>
      <c r="G131" s="39"/>
    </row>
    <row r="132" spans="2:7" x14ac:dyDescent="0.25">
      <c r="B132" s="39"/>
      <c r="C132" s="168">
        <v>10</v>
      </c>
      <c r="D132" s="185">
        <v>0</v>
      </c>
      <c r="E132" s="183">
        <v>43374</v>
      </c>
      <c r="F132" s="184">
        <v>137.65930433333332</v>
      </c>
      <c r="G132" s="39"/>
    </row>
    <row r="133" spans="2:7" x14ac:dyDescent="0.25">
      <c r="B133" s="39"/>
      <c r="C133" s="168">
        <v>11</v>
      </c>
      <c r="D133" s="185">
        <v>0</v>
      </c>
      <c r="E133" s="183">
        <v>43405</v>
      </c>
      <c r="F133" s="184">
        <v>117.63805991666668</v>
      </c>
      <c r="G133" s="39"/>
    </row>
    <row r="134" spans="2:7" x14ac:dyDescent="0.25">
      <c r="B134" s="39"/>
      <c r="C134" s="168">
        <v>12</v>
      </c>
      <c r="D134" s="185">
        <v>0</v>
      </c>
      <c r="E134" s="183">
        <v>43435</v>
      </c>
      <c r="F134" s="184">
        <v>98.90902208333334</v>
      </c>
      <c r="G134" s="39"/>
    </row>
    <row r="135" spans="2:7" x14ac:dyDescent="0.25">
      <c r="B135" s="39"/>
      <c r="C135" s="39"/>
      <c r="D135" s="185"/>
      <c r="E135" s="183"/>
      <c r="F135" s="184"/>
      <c r="G135" s="39"/>
    </row>
    <row r="136" spans="2:7" x14ac:dyDescent="0.25">
      <c r="B136" s="39"/>
      <c r="C136" s="39"/>
      <c r="D136" s="185"/>
      <c r="E136" s="183"/>
      <c r="F136" s="184"/>
      <c r="G136" s="39"/>
    </row>
    <row r="137" spans="2:7" x14ac:dyDescent="0.25">
      <c r="B137" s="39"/>
      <c r="C137" s="39"/>
      <c r="D137" s="185"/>
      <c r="E137" s="39"/>
      <c r="F137" s="186"/>
      <c r="G137" s="39"/>
    </row>
    <row r="138" spans="2:7" x14ac:dyDescent="0.25">
      <c r="B138" s="39"/>
      <c r="C138" s="39"/>
      <c r="D138" s="39"/>
      <c r="E138" s="39"/>
      <c r="F138" s="186"/>
      <c r="G138" s="39"/>
    </row>
    <row r="139" spans="2:7" x14ac:dyDescent="0.25">
      <c r="B139" s="39"/>
      <c r="C139" s="39"/>
      <c r="D139" s="39"/>
      <c r="E139" s="39"/>
      <c r="F139" s="186"/>
      <c r="G139" s="39"/>
    </row>
    <row r="140" spans="2:7" x14ac:dyDescent="0.25">
      <c r="B140" s="39"/>
      <c r="C140" s="39"/>
      <c r="D140" s="39"/>
      <c r="E140" s="39"/>
      <c r="F140" s="39"/>
      <c r="G140" s="39"/>
    </row>
    <row r="141" spans="2:7" x14ac:dyDescent="0.25">
      <c r="B141" s="39"/>
      <c r="C141" s="39"/>
      <c r="D141" s="39"/>
      <c r="E141" s="39"/>
      <c r="F141" s="39"/>
      <c r="G141" s="39"/>
    </row>
    <row r="142" spans="2:7" x14ac:dyDescent="0.25">
      <c r="B142" s="39"/>
      <c r="C142" s="39"/>
      <c r="D142" s="39"/>
      <c r="E142" s="39"/>
      <c r="F142" s="39"/>
      <c r="G142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42"/>
  <sheetViews>
    <sheetView zoomScaleNormal="100" zoomScaleSheetLayoutView="70" workbookViewId="0">
      <selection activeCell="G16" sqref="G1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9" t="s">
        <v>145</v>
      </c>
      <c r="D7" s="199"/>
      <c r="E7" s="199"/>
      <c r="F7" s="199"/>
      <c r="G7" s="199"/>
      <c r="H7" s="199"/>
      <c r="I7" s="199"/>
      <c r="J7" s="199"/>
      <c r="K7" s="59"/>
    </row>
    <row r="8" spans="1:14" x14ac:dyDescent="0.25">
      <c r="A8" s="57"/>
      <c r="B8" s="40"/>
      <c r="C8" s="191" t="s">
        <v>146</v>
      </c>
      <c r="D8" s="191"/>
      <c r="E8" s="191"/>
      <c r="F8" s="191"/>
      <c r="G8" s="191"/>
      <c r="H8" s="191"/>
      <c r="I8" s="191"/>
      <c r="J8" s="19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670.58828900000003</v>
      </c>
      <c r="D13" s="120">
        <v>554.24403299999994</v>
      </c>
      <c r="E13" s="120">
        <v>438.52532300000001</v>
      </c>
      <c r="F13" s="120">
        <v>452.982483</v>
      </c>
      <c r="G13" s="120">
        <v>548.52144099999998</v>
      </c>
      <c r="H13" s="160">
        <v>21.091093273026186</v>
      </c>
      <c r="I13" s="160">
        <v>121.09109327302619</v>
      </c>
      <c r="J13" s="160">
        <v>3.2967674252189161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693.61803499999996</v>
      </c>
      <c r="D14" s="120">
        <v>721.04504099999997</v>
      </c>
      <c r="E14" s="120">
        <v>460.22035</v>
      </c>
      <c r="F14" s="120">
        <v>493.48695199999997</v>
      </c>
      <c r="G14" s="120">
        <v>513.55222900000001</v>
      </c>
      <c r="H14" s="160">
        <v>4.0660197637809148</v>
      </c>
      <c r="I14" s="160">
        <v>104.06601976378091</v>
      </c>
      <c r="J14" s="160">
        <v>7.2284074356990136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711.37841200000003</v>
      </c>
      <c r="D15" s="120">
        <v>734.55807400000003</v>
      </c>
      <c r="E15" s="120">
        <v>491.54882199999997</v>
      </c>
      <c r="F15" s="120">
        <v>552.07858599999997</v>
      </c>
      <c r="G15" s="120">
        <v>547.827853</v>
      </c>
      <c r="H15" s="160">
        <v>-0.76995071132861526</v>
      </c>
      <c r="I15" s="160">
        <v>99.230049288671381</v>
      </c>
      <c r="J15" s="160">
        <v>12.314089931844041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765.97753499999999</v>
      </c>
      <c r="D16" s="120">
        <v>697.05681300000003</v>
      </c>
      <c r="E16" s="120">
        <v>514.98882600000002</v>
      </c>
      <c r="F16" s="120">
        <v>452.918386</v>
      </c>
      <c r="G16" s="120">
        <v>634.13583000000006</v>
      </c>
      <c r="H16" s="160">
        <v>40.011059299323762</v>
      </c>
      <c r="I16" s="160">
        <v>140.01105929932376</v>
      </c>
      <c r="J16" s="160">
        <v>-12.052774131452715</v>
      </c>
      <c r="K16" s="59"/>
      <c r="M16" s="38">
        <v>1</v>
      </c>
    </row>
    <row r="17" spans="1:14" x14ac:dyDescent="0.25">
      <c r="A17" s="57"/>
      <c r="B17" s="66" t="s">
        <v>10</v>
      </c>
      <c r="C17" s="120">
        <v>768.42907000000002</v>
      </c>
      <c r="D17" s="120">
        <v>676.82369500000004</v>
      </c>
      <c r="E17" s="120">
        <v>509.480951</v>
      </c>
      <c r="F17" s="120">
        <v>520.38312099999996</v>
      </c>
      <c r="G17" s="117">
        <v>622.01932399999998</v>
      </c>
      <c r="H17" s="29">
        <v>19.531033751573212</v>
      </c>
      <c r="I17" s="29">
        <v>119.53103375157322</v>
      </c>
      <c r="J17" s="29">
        <v>2.1398582181731074</v>
      </c>
      <c r="K17" s="59"/>
      <c r="M17" s="38">
        <v>1</v>
      </c>
    </row>
    <row r="18" spans="1:14" x14ac:dyDescent="0.25">
      <c r="A18" s="57"/>
      <c r="B18" s="66" t="s">
        <v>11</v>
      </c>
      <c r="C18" s="120">
        <v>657.57504900000004</v>
      </c>
      <c r="D18" s="120">
        <v>612.25338499999998</v>
      </c>
      <c r="E18" s="120">
        <v>503.87729899999999</v>
      </c>
      <c r="F18" s="120">
        <v>541.411429</v>
      </c>
      <c r="G18" s="120"/>
      <c r="H18" s="160" t="s">
        <v>120</v>
      </c>
      <c r="I18" s="160" t="s">
        <v>120</v>
      </c>
      <c r="J18" s="160" t="s">
        <v>120</v>
      </c>
      <c r="K18" s="59"/>
      <c r="M18" s="38" t="s">
        <v>120</v>
      </c>
    </row>
    <row r="19" spans="1:14" x14ac:dyDescent="0.25">
      <c r="A19" s="57"/>
      <c r="B19" s="66" t="s">
        <v>12</v>
      </c>
      <c r="C19" s="120">
        <v>839.61033299999997</v>
      </c>
      <c r="D19" s="120">
        <v>705.82552199999998</v>
      </c>
      <c r="E19" s="120">
        <v>462.83718499999998</v>
      </c>
      <c r="F19" s="120">
        <v>543.09333500000002</v>
      </c>
      <c r="G19" s="120"/>
      <c r="H19" s="160" t="s">
        <v>120</v>
      </c>
      <c r="I19" s="160" t="s">
        <v>120</v>
      </c>
      <c r="J19" s="160" t="s">
        <v>120</v>
      </c>
      <c r="K19" s="59"/>
      <c r="M19" s="38" t="s">
        <v>120</v>
      </c>
    </row>
    <row r="20" spans="1:14" x14ac:dyDescent="0.25">
      <c r="A20" s="57"/>
      <c r="B20" s="66" t="s">
        <v>13</v>
      </c>
      <c r="C20" s="120">
        <v>813.39492499999994</v>
      </c>
      <c r="D20" s="120">
        <v>635.35444399999994</v>
      </c>
      <c r="E20" s="120">
        <v>554.04270799999995</v>
      </c>
      <c r="F20" s="120">
        <v>555.73606400000006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14" x14ac:dyDescent="0.25">
      <c r="A21" s="57"/>
      <c r="B21" s="66" t="s">
        <v>14</v>
      </c>
      <c r="C21" s="120">
        <v>848.22185500000001</v>
      </c>
      <c r="D21" s="120">
        <v>612.83593099999996</v>
      </c>
      <c r="E21" s="120">
        <v>510.76239600000002</v>
      </c>
      <c r="F21" s="120">
        <v>525.54063399999995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14" x14ac:dyDescent="0.25">
      <c r="A22" s="57"/>
      <c r="B22" s="66" t="s">
        <v>15</v>
      </c>
      <c r="C22" s="120">
        <v>844.45617600000003</v>
      </c>
      <c r="D22" s="120">
        <v>650.46100999999999</v>
      </c>
      <c r="E22" s="120">
        <v>538.18664200000001</v>
      </c>
      <c r="F22" s="120">
        <v>551.93198700000005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0">
        <v>900.27999799999998</v>
      </c>
      <c r="D23" s="120">
        <v>591.85949300000004</v>
      </c>
      <c r="E23" s="120">
        <v>573.12053500000002</v>
      </c>
      <c r="F23" s="120">
        <v>561.55575099999999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0">
        <v>897.39170000000001</v>
      </c>
      <c r="D24" s="120">
        <v>543.07125599999995</v>
      </c>
      <c r="E24" s="120">
        <v>554.22810700000002</v>
      </c>
      <c r="F24" s="120">
        <v>536.562859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1">
        <v>9410.9213769999988</v>
      </c>
      <c r="D25" s="121">
        <v>7735.3886969999994</v>
      </c>
      <c r="E25" s="121">
        <v>6111.8191439999991</v>
      </c>
      <c r="F25" s="121">
        <v>6287.681587</v>
      </c>
      <c r="G25" s="122">
        <v>2866.056677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-17.804130040815657</v>
      </c>
      <c r="E26" s="68">
        <v>-20.988855461518906</v>
      </c>
      <c r="F26" s="68">
        <v>2.8774156901001602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1">
        <v>3609.9913409999999</v>
      </c>
      <c r="D28" s="121">
        <v>3383.727656</v>
      </c>
      <c r="E28" s="121">
        <v>2414.7642720000003</v>
      </c>
      <c r="F28" s="121">
        <v>2471.8495280000002</v>
      </c>
      <c r="G28" s="117">
        <v>2866.056677</v>
      </c>
      <c r="H28" s="65">
        <v>15.947861895904204</v>
      </c>
      <c r="I28" s="29">
        <v>115.9478618959042</v>
      </c>
      <c r="J28" s="29">
        <v>2.3640094671733669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-6.2677071390792598</v>
      </c>
      <c r="E29" s="68">
        <v>-28.635974360461347</v>
      </c>
      <c r="F29" s="68">
        <v>2.3640094671733669</v>
      </c>
      <c r="G29" s="29">
        <v>15.947861895904204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8" t="s">
        <v>145</v>
      </c>
      <c r="D31" s="198"/>
      <c r="E31" s="198"/>
      <c r="F31" s="198"/>
      <c r="G31" s="198"/>
      <c r="H31" s="198"/>
      <c r="I31" s="198"/>
      <c r="J31" s="45"/>
      <c r="K31" s="59"/>
    </row>
    <row r="32" spans="1:14" s="113" customFormat="1" x14ac:dyDescent="0.25">
      <c r="A32" s="60"/>
      <c r="B32" s="42"/>
      <c r="C32" s="198" t="s">
        <v>138</v>
      </c>
      <c r="D32" s="198"/>
      <c r="E32" s="198"/>
      <c r="F32" s="198"/>
      <c r="G32" s="198"/>
      <c r="H32" s="198"/>
      <c r="I32" s="198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3"/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A47" s="113"/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A48" s="113"/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A49" s="113"/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1:14" x14ac:dyDescent="0.25">
      <c r="A50" s="113"/>
      <c r="B50" s="20" t="s">
        <v>1</v>
      </c>
      <c r="C50" s="20" t="s">
        <v>166</v>
      </c>
      <c r="D50" s="20" t="s">
        <v>174</v>
      </c>
      <c r="E50" s="20" t="s">
        <v>167</v>
      </c>
      <c r="F50" s="20" t="s">
        <v>168</v>
      </c>
      <c r="G50" s="20"/>
      <c r="H50" s="113"/>
      <c r="I50" s="113"/>
      <c r="J50" s="113"/>
      <c r="K50" s="113"/>
      <c r="L50" s="113"/>
      <c r="M50" s="20"/>
      <c r="N50" s="113"/>
    </row>
    <row r="51" spans="1:14" x14ac:dyDescent="0.25">
      <c r="A51" s="113"/>
      <c r="B51" s="20">
        <v>2012</v>
      </c>
      <c r="C51" s="20">
        <v>1</v>
      </c>
      <c r="D51" s="20">
        <v>710.00997382999844</v>
      </c>
      <c r="E51" s="20">
        <v>40909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1:14" x14ac:dyDescent="0.25">
      <c r="A52" s="113"/>
      <c r="B52" s="20"/>
      <c r="C52" s="168">
        <v>2</v>
      </c>
      <c r="D52" s="168">
        <v>656.85091445000182</v>
      </c>
      <c r="E52" s="168">
        <v>40940</v>
      </c>
      <c r="F52" s="168"/>
      <c r="G52" s="168"/>
      <c r="H52" s="113"/>
      <c r="I52" s="113"/>
      <c r="J52" s="113"/>
      <c r="K52" s="113"/>
      <c r="L52" s="113"/>
      <c r="M52" s="20"/>
      <c r="N52" s="113"/>
    </row>
    <row r="53" spans="1:14" x14ac:dyDescent="0.25">
      <c r="A53" s="113"/>
      <c r="B53" s="20"/>
      <c r="C53" s="168">
        <v>3</v>
      </c>
      <c r="D53" s="182">
        <v>838.31074264999563</v>
      </c>
      <c r="E53" s="183">
        <v>40969</v>
      </c>
      <c r="F53" s="168"/>
      <c r="G53" s="168"/>
      <c r="H53" s="113"/>
      <c r="I53" s="113"/>
      <c r="J53" s="113"/>
      <c r="K53" s="113"/>
      <c r="L53" s="113"/>
      <c r="M53" s="20"/>
      <c r="N53" s="113"/>
    </row>
    <row r="54" spans="1:14" x14ac:dyDescent="0.25">
      <c r="A54" s="113"/>
      <c r="B54" s="20"/>
      <c r="C54" s="168">
        <v>4</v>
      </c>
      <c r="D54" s="182">
        <v>727.52032805000806</v>
      </c>
      <c r="E54" s="183">
        <v>41000</v>
      </c>
      <c r="F54" s="168"/>
      <c r="G54" s="168"/>
      <c r="H54" s="113"/>
      <c r="I54" s="113"/>
      <c r="J54" s="113"/>
      <c r="K54" s="113"/>
      <c r="L54" s="113"/>
      <c r="M54" s="20"/>
      <c r="N54" s="113"/>
    </row>
    <row r="55" spans="1:14" x14ac:dyDescent="0.25">
      <c r="A55" s="113"/>
      <c r="B55" s="20"/>
      <c r="C55" s="168">
        <v>5</v>
      </c>
      <c r="D55" s="182">
        <v>853.96389062999208</v>
      </c>
      <c r="E55" s="183">
        <v>41030</v>
      </c>
      <c r="F55" s="168"/>
      <c r="G55" s="168"/>
      <c r="H55" s="113"/>
      <c r="I55" s="113"/>
      <c r="J55" s="113"/>
      <c r="K55" s="113"/>
      <c r="L55" s="113"/>
      <c r="M55" s="20"/>
      <c r="N55" s="113"/>
    </row>
    <row r="56" spans="1:14" x14ac:dyDescent="0.25">
      <c r="A56" s="113"/>
      <c r="B56" s="20"/>
      <c r="C56" s="168">
        <v>6</v>
      </c>
      <c r="D56" s="182">
        <v>761.28994155999521</v>
      </c>
      <c r="E56" s="183">
        <v>41061</v>
      </c>
      <c r="F56" s="184"/>
      <c r="G56" s="168"/>
      <c r="H56" s="113"/>
      <c r="I56" s="113"/>
      <c r="J56" s="113"/>
      <c r="K56" s="113"/>
      <c r="L56" s="113"/>
      <c r="M56" s="20"/>
      <c r="N56" s="113"/>
    </row>
    <row r="57" spans="1:14" x14ac:dyDescent="0.25">
      <c r="A57" s="113"/>
      <c r="B57" s="20"/>
      <c r="C57" s="168">
        <v>7</v>
      </c>
      <c r="D57" s="182">
        <v>749.62039432000654</v>
      </c>
      <c r="E57" s="183">
        <v>41091</v>
      </c>
      <c r="F57" s="184"/>
      <c r="G57" s="168"/>
      <c r="H57" s="113"/>
      <c r="I57" s="113"/>
      <c r="J57" s="113"/>
      <c r="K57" s="113"/>
      <c r="L57" s="113"/>
      <c r="M57" s="20"/>
      <c r="N57" s="113"/>
    </row>
    <row r="58" spans="1:14" x14ac:dyDescent="0.25">
      <c r="A58" s="113"/>
      <c r="B58" s="20"/>
      <c r="C58" s="168">
        <v>8</v>
      </c>
      <c r="D58" s="182">
        <v>836.95295495999937</v>
      </c>
      <c r="E58" s="183">
        <v>41122</v>
      </c>
      <c r="F58" s="184"/>
      <c r="G58" s="168"/>
      <c r="H58" s="113"/>
      <c r="I58" s="113"/>
      <c r="J58" s="113"/>
      <c r="K58" s="113"/>
      <c r="L58" s="113"/>
      <c r="M58" s="20"/>
      <c r="N58" s="113"/>
    </row>
    <row r="59" spans="1:14" x14ac:dyDescent="0.25">
      <c r="B59" s="20"/>
      <c r="C59" s="168">
        <v>9</v>
      </c>
      <c r="D59" s="182">
        <v>729.21414019999133</v>
      </c>
      <c r="E59" s="183">
        <v>41153</v>
      </c>
      <c r="F59" s="184"/>
      <c r="G59" s="168"/>
    </row>
    <row r="60" spans="1:14" x14ac:dyDescent="0.25">
      <c r="B60" s="20"/>
      <c r="C60" s="168">
        <v>10</v>
      </c>
      <c r="D60" s="182">
        <v>786.96079942999768</v>
      </c>
      <c r="E60" s="183">
        <v>41183</v>
      </c>
      <c r="F60" s="184"/>
      <c r="G60" s="168"/>
    </row>
    <row r="61" spans="1:14" x14ac:dyDescent="0.25">
      <c r="B61" s="20"/>
      <c r="C61" s="168">
        <v>11</v>
      </c>
      <c r="D61" s="182">
        <v>751.21031250999374</v>
      </c>
      <c r="E61" s="183">
        <v>41214</v>
      </c>
      <c r="F61" s="184"/>
      <c r="G61" s="168"/>
    </row>
    <row r="62" spans="1:14" x14ac:dyDescent="0.25">
      <c r="B62" s="20"/>
      <c r="C62" s="168">
        <v>12</v>
      </c>
      <c r="D62" s="182">
        <v>699.8273558800006</v>
      </c>
      <c r="E62" s="183">
        <v>41244</v>
      </c>
      <c r="F62" s="184"/>
      <c r="G62" s="168"/>
    </row>
    <row r="63" spans="1:14" x14ac:dyDescent="0.25">
      <c r="B63" s="20">
        <v>2013</v>
      </c>
      <c r="C63" s="168">
        <v>1</v>
      </c>
      <c r="D63" s="182">
        <v>671.15326835000155</v>
      </c>
      <c r="E63" s="183">
        <v>41275</v>
      </c>
      <c r="F63" s="184"/>
      <c r="G63" s="168"/>
    </row>
    <row r="64" spans="1:14" x14ac:dyDescent="0.25">
      <c r="B64" s="20"/>
      <c r="C64" s="168">
        <v>2</v>
      </c>
      <c r="D64" s="182">
        <v>593.20488250000926</v>
      </c>
      <c r="E64" s="183">
        <v>41306</v>
      </c>
      <c r="F64" s="184"/>
      <c r="G64" s="168"/>
    </row>
    <row r="65" spans="2:7" x14ac:dyDescent="0.25">
      <c r="B65" s="20"/>
      <c r="C65" s="168">
        <v>3</v>
      </c>
      <c r="D65" s="182">
        <v>625.12454349000097</v>
      </c>
      <c r="E65" s="183">
        <v>41334</v>
      </c>
      <c r="F65" s="184"/>
      <c r="G65" s="168"/>
    </row>
    <row r="66" spans="2:7" x14ac:dyDescent="0.25">
      <c r="B66" s="20"/>
      <c r="C66" s="168">
        <v>4</v>
      </c>
      <c r="D66" s="182">
        <v>811.05117881000342</v>
      </c>
      <c r="E66" s="183">
        <v>41365</v>
      </c>
      <c r="F66" s="184">
        <v>739.13113855333268</v>
      </c>
      <c r="G66" s="168"/>
    </row>
    <row r="67" spans="2:7" x14ac:dyDescent="0.25">
      <c r="B67" s="20"/>
      <c r="C67" s="168">
        <v>5</v>
      </c>
      <c r="D67" s="182">
        <v>760.94300338998937</v>
      </c>
      <c r="E67" s="183">
        <v>41395</v>
      </c>
      <c r="F67" s="184">
        <v>731.3793979499992</v>
      </c>
      <c r="G67" s="168"/>
    </row>
    <row r="68" spans="2:7" x14ac:dyDescent="0.25">
      <c r="B68" s="20"/>
      <c r="C68" s="168">
        <v>6</v>
      </c>
      <c r="D68" s="182">
        <v>650.12206645000447</v>
      </c>
      <c r="E68" s="183">
        <v>41426</v>
      </c>
      <c r="F68" s="184">
        <v>722.11540835750009</v>
      </c>
      <c r="G68" s="168"/>
    </row>
    <row r="69" spans="2:7" x14ac:dyDescent="0.25">
      <c r="B69" s="20"/>
      <c r="C69" s="168">
        <v>7</v>
      </c>
      <c r="D69" s="182">
        <v>755.47203635998937</v>
      </c>
      <c r="E69" s="183">
        <v>41456</v>
      </c>
      <c r="F69" s="184">
        <v>722.60304519416513</v>
      </c>
      <c r="G69" s="168"/>
    </row>
    <row r="70" spans="2:7" x14ac:dyDescent="0.25">
      <c r="B70" s="20"/>
      <c r="C70" s="168">
        <v>8</v>
      </c>
      <c r="D70" s="182">
        <v>729.34613726999851</v>
      </c>
      <c r="E70" s="183">
        <v>41487</v>
      </c>
      <c r="F70" s="184">
        <v>713.63581038666507</v>
      </c>
      <c r="G70" s="168"/>
    </row>
    <row r="71" spans="2:7" x14ac:dyDescent="0.25">
      <c r="B71" s="20"/>
      <c r="C71" s="168">
        <v>9</v>
      </c>
      <c r="D71" s="182">
        <v>765.2887008099965</v>
      </c>
      <c r="E71" s="183">
        <v>41518</v>
      </c>
      <c r="F71" s="184">
        <v>716.64202377083211</v>
      </c>
      <c r="G71" s="168"/>
    </row>
    <row r="72" spans="2:7" x14ac:dyDescent="0.25">
      <c r="B72" s="20"/>
      <c r="C72" s="168">
        <v>10</v>
      </c>
      <c r="D72" s="182">
        <v>836.33089649998783</v>
      </c>
      <c r="E72" s="183">
        <v>41548</v>
      </c>
      <c r="F72" s="184">
        <v>720.75619852666478</v>
      </c>
      <c r="G72" s="168"/>
    </row>
    <row r="73" spans="2:7" x14ac:dyDescent="0.25">
      <c r="B73" s="20"/>
      <c r="C73" s="168">
        <v>11</v>
      </c>
      <c r="D73" s="182">
        <v>775.75306022998905</v>
      </c>
      <c r="E73" s="183">
        <v>41579</v>
      </c>
      <c r="F73" s="184">
        <v>722.80142750333096</v>
      </c>
      <c r="G73" s="168"/>
    </row>
    <row r="74" spans="2:7" x14ac:dyDescent="0.25">
      <c r="B74" s="20"/>
      <c r="C74" s="168">
        <v>12</v>
      </c>
      <c r="D74" s="182">
        <v>740.10935870000503</v>
      </c>
      <c r="E74" s="183">
        <v>41609</v>
      </c>
      <c r="F74" s="184">
        <v>726.15826107166458</v>
      </c>
      <c r="G74" s="168"/>
    </row>
    <row r="75" spans="2:7" x14ac:dyDescent="0.25">
      <c r="B75" s="20">
        <v>2014</v>
      </c>
      <c r="C75" s="168">
        <v>1</v>
      </c>
      <c r="D75" s="182">
        <v>670.5882888800013</v>
      </c>
      <c r="E75" s="183">
        <v>41640</v>
      </c>
      <c r="F75" s="184">
        <v>726.11117944916452</v>
      </c>
      <c r="G75" s="168"/>
    </row>
    <row r="76" spans="2:7" x14ac:dyDescent="0.25">
      <c r="B76" s="20"/>
      <c r="C76" s="168">
        <v>2</v>
      </c>
      <c r="D76" s="182">
        <v>693.61803542000246</v>
      </c>
      <c r="E76" s="183">
        <v>41671</v>
      </c>
      <c r="F76" s="184">
        <v>734.47894219249747</v>
      </c>
      <c r="G76" s="168"/>
    </row>
    <row r="77" spans="2:7" x14ac:dyDescent="0.25">
      <c r="B77" s="20"/>
      <c r="C77" s="168">
        <v>3</v>
      </c>
      <c r="D77" s="182">
        <v>711.37841208999225</v>
      </c>
      <c r="E77" s="183">
        <v>41699</v>
      </c>
      <c r="F77" s="184">
        <v>741.66676457582992</v>
      </c>
      <c r="G77" s="168"/>
    </row>
    <row r="78" spans="2:7" x14ac:dyDescent="0.25">
      <c r="B78" s="20"/>
      <c r="C78" s="168">
        <v>4</v>
      </c>
      <c r="D78" s="182">
        <v>765.97753482000508</v>
      </c>
      <c r="E78" s="183">
        <v>41730</v>
      </c>
      <c r="F78" s="184">
        <v>737.9106275766635</v>
      </c>
      <c r="G78" s="168"/>
    </row>
    <row r="79" spans="2:7" x14ac:dyDescent="0.25">
      <c r="B79" s="20"/>
      <c r="C79" s="168">
        <v>5</v>
      </c>
      <c r="D79" s="182">
        <v>768.42906980999373</v>
      </c>
      <c r="E79" s="183">
        <v>41760</v>
      </c>
      <c r="F79" s="184">
        <v>738.53446644499718</v>
      </c>
      <c r="G79" s="168"/>
    </row>
    <row r="80" spans="2:7" x14ac:dyDescent="0.25">
      <c r="B80" s="20"/>
      <c r="C80" s="168">
        <v>6</v>
      </c>
      <c r="D80" s="182">
        <v>657.57504946999802</v>
      </c>
      <c r="E80" s="183">
        <v>41791</v>
      </c>
      <c r="F80" s="184">
        <v>739.15554836333001</v>
      </c>
      <c r="G80" s="168"/>
    </row>
    <row r="81" spans="2:7" x14ac:dyDescent="0.25">
      <c r="B81" s="20"/>
      <c r="C81" s="168">
        <v>7</v>
      </c>
      <c r="D81" s="182">
        <v>839.61033308000196</v>
      </c>
      <c r="E81" s="183">
        <v>41821</v>
      </c>
      <c r="F81" s="184">
        <v>746.16707308999776</v>
      </c>
      <c r="G81" s="168"/>
    </row>
    <row r="82" spans="2:7" x14ac:dyDescent="0.25">
      <c r="B82" s="20"/>
      <c r="C82" s="168">
        <v>8</v>
      </c>
      <c r="D82" s="182">
        <v>813.39492512000243</v>
      </c>
      <c r="E82" s="183">
        <v>41852</v>
      </c>
      <c r="F82" s="184">
        <v>753.17113874416475</v>
      </c>
      <c r="G82" s="168"/>
    </row>
    <row r="83" spans="2:7" x14ac:dyDescent="0.25">
      <c r="B83" s="20"/>
      <c r="C83" s="168">
        <v>9</v>
      </c>
      <c r="D83" s="182">
        <v>848.22185452998451</v>
      </c>
      <c r="E83" s="183">
        <v>41883</v>
      </c>
      <c r="F83" s="184">
        <v>760.08223488749707</v>
      </c>
      <c r="G83" s="168"/>
    </row>
    <row r="84" spans="2:7" x14ac:dyDescent="0.25">
      <c r="B84" s="20"/>
      <c r="C84" s="168">
        <v>10</v>
      </c>
      <c r="D84" s="182">
        <v>844.45617598000058</v>
      </c>
      <c r="E84" s="183">
        <v>41913</v>
      </c>
      <c r="F84" s="184">
        <v>760.75934151083129</v>
      </c>
      <c r="G84" s="168"/>
    </row>
    <row r="85" spans="2:7" x14ac:dyDescent="0.25">
      <c r="B85" s="20"/>
      <c r="C85" s="168">
        <v>11</v>
      </c>
      <c r="D85" s="182">
        <v>900.27999842999282</v>
      </c>
      <c r="E85" s="183">
        <v>41944</v>
      </c>
      <c r="F85" s="184">
        <v>771.13658636083176</v>
      </c>
      <c r="G85" s="168"/>
    </row>
    <row r="86" spans="2:7" x14ac:dyDescent="0.25">
      <c r="B86" s="20"/>
      <c r="C86" s="168">
        <v>12</v>
      </c>
      <c r="D86" s="182">
        <v>897.39170045999469</v>
      </c>
      <c r="E86" s="183">
        <v>41974</v>
      </c>
      <c r="F86" s="184">
        <v>784.24344817416431</v>
      </c>
      <c r="G86" s="168"/>
    </row>
    <row r="87" spans="2:7" x14ac:dyDescent="0.25">
      <c r="B87" s="20">
        <v>2015</v>
      </c>
      <c r="C87" s="168">
        <v>1</v>
      </c>
      <c r="D87" s="182">
        <v>554.24403279000035</v>
      </c>
      <c r="E87" s="183">
        <v>42005</v>
      </c>
      <c r="F87" s="184">
        <v>774.54809349999744</v>
      </c>
      <c r="G87" s="168"/>
    </row>
    <row r="88" spans="2:7" x14ac:dyDescent="0.25">
      <c r="B88" s="20"/>
      <c r="C88" s="168">
        <v>2</v>
      </c>
      <c r="D88" s="182">
        <v>721.04504147000694</v>
      </c>
      <c r="E88" s="183">
        <v>42036</v>
      </c>
      <c r="F88" s="184">
        <v>776.83367733749765</v>
      </c>
      <c r="G88" s="168"/>
    </row>
    <row r="89" spans="2:7" x14ac:dyDescent="0.25">
      <c r="B89" s="20"/>
      <c r="C89" s="168">
        <v>3</v>
      </c>
      <c r="D89" s="182">
        <v>734.55807449001361</v>
      </c>
      <c r="E89" s="183">
        <v>42064</v>
      </c>
      <c r="F89" s="184">
        <v>778.76531587083298</v>
      </c>
      <c r="G89" s="168"/>
    </row>
    <row r="90" spans="2:7" x14ac:dyDescent="0.25">
      <c r="B90" s="20"/>
      <c r="C90" s="168">
        <v>4</v>
      </c>
      <c r="D90" s="182">
        <v>697.05681285000321</v>
      </c>
      <c r="E90" s="183">
        <v>42095</v>
      </c>
      <c r="F90" s="184">
        <v>773.02192237333281</v>
      </c>
      <c r="G90" s="168"/>
    </row>
    <row r="91" spans="2:7" x14ac:dyDescent="0.25">
      <c r="B91" s="20"/>
      <c r="C91" s="168">
        <v>5</v>
      </c>
      <c r="D91" s="182">
        <v>676.8236948400031</v>
      </c>
      <c r="E91" s="183">
        <v>42125</v>
      </c>
      <c r="F91" s="184">
        <v>765.3881411258335</v>
      </c>
      <c r="G91" s="168"/>
    </row>
    <row r="92" spans="2:7" x14ac:dyDescent="0.25">
      <c r="B92" s="20"/>
      <c r="C92" s="168">
        <v>6</v>
      </c>
      <c r="D92" s="182">
        <v>612.25338520999492</v>
      </c>
      <c r="E92" s="183">
        <v>42156</v>
      </c>
      <c r="F92" s="184">
        <v>761.61133577083331</v>
      </c>
      <c r="G92" s="168"/>
    </row>
    <row r="93" spans="2:7" x14ac:dyDescent="0.25">
      <c r="B93" s="20"/>
      <c r="C93" s="168">
        <v>7</v>
      </c>
      <c r="D93" s="182">
        <v>705.82552159000466</v>
      </c>
      <c r="E93" s="183">
        <v>42186</v>
      </c>
      <c r="F93" s="184">
        <v>750.4626014800001</v>
      </c>
      <c r="G93" s="168"/>
    </row>
    <row r="94" spans="2:7" x14ac:dyDescent="0.25">
      <c r="B94" s="20"/>
      <c r="C94" s="168">
        <v>8</v>
      </c>
      <c r="D94" s="182">
        <v>635.35444445999406</v>
      </c>
      <c r="E94" s="183">
        <v>42217</v>
      </c>
      <c r="F94" s="184">
        <v>735.62589475833283</v>
      </c>
      <c r="G94" s="168"/>
    </row>
    <row r="95" spans="2:7" x14ac:dyDescent="0.25">
      <c r="B95" s="20"/>
      <c r="C95" s="168">
        <v>9</v>
      </c>
      <c r="D95" s="182">
        <v>612.83593131999021</v>
      </c>
      <c r="E95" s="183">
        <v>42248</v>
      </c>
      <c r="F95" s="184">
        <v>716.01040115749993</v>
      </c>
      <c r="G95" s="168"/>
    </row>
    <row r="96" spans="2:7" x14ac:dyDescent="0.25">
      <c r="B96" s="20"/>
      <c r="C96" s="168">
        <v>10</v>
      </c>
      <c r="D96" s="182">
        <v>650.46101039999348</v>
      </c>
      <c r="E96" s="183">
        <v>42278</v>
      </c>
      <c r="F96" s="184">
        <v>699.84413735916598</v>
      </c>
      <c r="G96" s="168"/>
    </row>
    <row r="97" spans="2:7" x14ac:dyDescent="0.25">
      <c r="B97" s="20"/>
      <c r="C97" s="168">
        <v>11</v>
      </c>
      <c r="D97" s="182">
        <v>591.85949314999777</v>
      </c>
      <c r="E97" s="183">
        <v>42309</v>
      </c>
      <c r="F97" s="184">
        <v>674.14242858583293</v>
      </c>
      <c r="G97" s="168"/>
    </row>
    <row r="98" spans="2:7" x14ac:dyDescent="0.25">
      <c r="B98" s="20"/>
      <c r="C98" s="168">
        <v>12</v>
      </c>
      <c r="D98" s="182">
        <v>543.07125639000174</v>
      </c>
      <c r="E98" s="183">
        <v>42339</v>
      </c>
      <c r="F98" s="184">
        <v>644.61572491333357</v>
      </c>
      <c r="G98" s="168"/>
    </row>
    <row r="99" spans="2:7" x14ac:dyDescent="0.25">
      <c r="B99" s="20">
        <v>2016</v>
      </c>
      <c r="C99" s="168">
        <v>1</v>
      </c>
      <c r="D99" s="182">
        <v>438.52532300000001</v>
      </c>
      <c r="E99" s="183">
        <v>42370</v>
      </c>
      <c r="F99" s="184">
        <v>634.97249909750019</v>
      </c>
      <c r="G99" s="168"/>
    </row>
    <row r="100" spans="2:7" x14ac:dyDescent="0.25">
      <c r="B100" s="20"/>
      <c r="C100" s="168">
        <v>2</v>
      </c>
      <c r="D100" s="182">
        <v>460.22035</v>
      </c>
      <c r="E100" s="183">
        <v>42401</v>
      </c>
      <c r="F100" s="184">
        <v>613.23710814166623</v>
      </c>
      <c r="G100" s="168"/>
    </row>
    <row r="101" spans="2:7" x14ac:dyDescent="0.25">
      <c r="B101" s="20"/>
      <c r="C101" s="168">
        <v>3</v>
      </c>
      <c r="D101" s="182">
        <v>491.54882199999997</v>
      </c>
      <c r="E101" s="183">
        <v>42430</v>
      </c>
      <c r="F101" s="184">
        <v>592.98633710083175</v>
      </c>
      <c r="G101" s="168"/>
    </row>
    <row r="102" spans="2:7" x14ac:dyDescent="0.25">
      <c r="B102" s="20"/>
      <c r="C102" s="168">
        <v>4</v>
      </c>
      <c r="D102" s="182">
        <v>514.98882600000002</v>
      </c>
      <c r="E102" s="183">
        <v>42461</v>
      </c>
      <c r="F102" s="184">
        <v>577.81400486333155</v>
      </c>
      <c r="G102" s="168"/>
    </row>
    <row r="103" spans="2:7" x14ac:dyDescent="0.25">
      <c r="B103" s="20"/>
      <c r="C103" s="168">
        <v>5</v>
      </c>
      <c r="D103" s="182">
        <v>509.480951</v>
      </c>
      <c r="E103" s="183">
        <v>42491</v>
      </c>
      <c r="F103" s="184">
        <v>563.86877620999803</v>
      </c>
      <c r="G103" s="168"/>
    </row>
    <row r="104" spans="2:7" x14ac:dyDescent="0.25">
      <c r="B104" s="20"/>
      <c r="C104" s="168">
        <v>6</v>
      </c>
      <c r="D104" s="182">
        <v>503.87729899999999</v>
      </c>
      <c r="E104" s="183">
        <v>42522</v>
      </c>
      <c r="F104" s="184">
        <v>554.83743569249839</v>
      </c>
      <c r="G104" s="168"/>
    </row>
    <row r="105" spans="2:7" x14ac:dyDescent="0.25">
      <c r="B105" s="20"/>
      <c r="C105" s="168">
        <v>7</v>
      </c>
      <c r="D105" s="182">
        <v>462.83718499999998</v>
      </c>
      <c r="E105" s="183">
        <v>42552</v>
      </c>
      <c r="F105" s="184">
        <v>534.58840764333138</v>
      </c>
      <c r="G105" s="168"/>
    </row>
    <row r="106" spans="2:7" x14ac:dyDescent="0.25">
      <c r="B106" s="20"/>
      <c r="C106" s="168">
        <v>8</v>
      </c>
      <c r="D106" s="182">
        <v>554.04270799999995</v>
      </c>
      <c r="E106" s="183">
        <v>42583</v>
      </c>
      <c r="F106" s="184">
        <v>527.81242960499856</v>
      </c>
      <c r="G106" s="168"/>
    </row>
    <row r="107" spans="2:7" x14ac:dyDescent="0.25">
      <c r="B107" s="20"/>
      <c r="C107" s="168">
        <v>9</v>
      </c>
      <c r="D107" s="182">
        <v>510.76239600000002</v>
      </c>
      <c r="E107" s="183">
        <v>42614</v>
      </c>
      <c r="F107" s="184">
        <v>519.306301661666</v>
      </c>
      <c r="G107" s="168"/>
    </row>
    <row r="108" spans="2:7" x14ac:dyDescent="0.25">
      <c r="B108" s="20"/>
      <c r="C108" s="168">
        <v>10</v>
      </c>
      <c r="D108" s="182">
        <v>538.18664200000001</v>
      </c>
      <c r="E108" s="183">
        <v>42644</v>
      </c>
      <c r="F108" s="184">
        <v>509.95010429500002</v>
      </c>
      <c r="G108" s="168"/>
    </row>
    <row r="109" spans="2:7" x14ac:dyDescent="0.25">
      <c r="B109" s="20"/>
      <c r="C109" s="168">
        <v>11</v>
      </c>
      <c r="D109" s="182">
        <v>573.12053500000002</v>
      </c>
      <c r="E109" s="183">
        <v>42675</v>
      </c>
      <c r="F109" s="184">
        <v>508.38852444916671</v>
      </c>
      <c r="G109" s="168"/>
    </row>
    <row r="110" spans="2:7" x14ac:dyDescent="0.25">
      <c r="B110" s="20"/>
      <c r="C110" s="168">
        <v>12</v>
      </c>
      <c r="D110" s="182">
        <v>554.22810700000002</v>
      </c>
      <c r="E110" s="183">
        <v>42705</v>
      </c>
      <c r="F110" s="184">
        <v>509.31826199999995</v>
      </c>
      <c r="G110" s="168"/>
    </row>
    <row r="111" spans="2:7" x14ac:dyDescent="0.25">
      <c r="B111" s="20">
        <v>2017</v>
      </c>
      <c r="C111" s="168">
        <v>1</v>
      </c>
      <c r="D111" s="182">
        <v>452.982483</v>
      </c>
      <c r="E111" s="183">
        <v>42736</v>
      </c>
      <c r="F111" s="184">
        <v>510.52302533333335</v>
      </c>
      <c r="G111" s="168"/>
    </row>
    <row r="112" spans="2:7" x14ac:dyDescent="0.25">
      <c r="B112" s="20"/>
      <c r="C112" s="168">
        <v>2</v>
      </c>
      <c r="D112" s="182">
        <v>493.48695199999997</v>
      </c>
      <c r="E112" s="183">
        <v>42767</v>
      </c>
      <c r="F112" s="184">
        <v>513.29524216666675</v>
      </c>
      <c r="G112" s="168"/>
    </row>
    <row r="113" spans="2:7" x14ac:dyDescent="0.25">
      <c r="B113" s="20"/>
      <c r="C113" s="168">
        <v>3</v>
      </c>
      <c r="D113" s="185">
        <v>552.07858599999997</v>
      </c>
      <c r="E113" s="183">
        <v>42795</v>
      </c>
      <c r="F113" s="184">
        <v>518.33938916666659</v>
      </c>
      <c r="G113" s="168"/>
    </row>
    <row r="114" spans="2:7" x14ac:dyDescent="0.25">
      <c r="B114" s="20"/>
      <c r="C114" s="168">
        <v>4</v>
      </c>
      <c r="D114" s="185">
        <v>452.918386</v>
      </c>
      <c r="E114" s="183">
        <v>42826</v>
      </c>
      <c r="F114" s="184">
        <v>513.1668525</v>
      </c>
      <c r="G114" s="168"/>
    </row>
    <row r="115" spans="2:7" x14ac:dyDescent="0.25">
      <c r="B115" s="20"/>
      <c r="C115" s="168">
        <v>5</v>
      </c>
      <c r="D115" s="185">
        <v>520.38312099999996</v>
      </c>
      <c r="E115" s="183">
        <v>42856</v>
      </c>
      <c r="F115" s="184">
        <v>514.0753666666667</v>
      </c>
      <c r="G115" s="168"/>
    </row>
    <row r="116" spans="2:7" x14ac:dyDescent="0.25">
      <c r="B116" s="20"/>
      <c r="C116" s="168">
        <v>6</v>
      </c>
      <c r="D116" s="185">
        <v>541.411429</v>
      </c>
      <c r="E116" s="183">
        <v>42887</v>
      </c>
      <c r="F116" s="184">
        <v>517.20321083333329</v>
      </c>
      <c r="G116" s="168"/>
    </row>
    <row r="117" spans="2:7" x14ac:dyDescent="0.25">
      <c r="B117" s="20"/>
      <c r="C117" s="168">
        <v>7</v>
      </c>
      <c r="D117" s="185">
        <v>543.09333500000002</v>
      </c>
      <c r="E117" s="183">
        <v>42917</v>
      </c>
      <c r="F117" s="184">
        <v>523.89122333333341</v>
      </c>
      <c r="G117" s="168"/>
    </row>
    <row r="118" spans="2:7" x14ac:dyDescent="0.25">
      <c r="B118" s="20"/>
      <c r="C118" s="168">
        <v>8</v>
      </c>
      <c r="D118" s="185">
        <v>555.73606400000006</v>
      </c>
      <c r="E118" s="183">
        <v>42948</v>
      </c>
      <c r="F118" s="184">
        <v>524.03233633333332</v>
      </c>
      <c r="G118" s="168"/>
    </row>
    <row r="119" spans="2:7" x14ac:dyDescent="0.25">
      <c r="B119" s="20"/>
      <c r="C119" s="168">
        <v>9</v>
      </c>
      <c r="D119" s="185">
        <v>525.54063399999995</v>
      </c>
      <c r="E119" s="183">
        <v>42979</v>
      </c>
      <c r="F119" s="184">
        <v>525.26385616666664</v>
      </c>
      <c r="G119" s="168"/>
    </row>
    <row r="120" spans="2:7" x14ac:dyDescent="0.25">
      <c r="B120" s="20"/>
      <c r="C120" s="168">
        <v>10</v>
      </c>
      <c r="D120" s="185">
        <v>551.93198700000005</v>
      </c>
      <c r="E120" s="183">
        <v>43009</v>
      </c>
      <c r="F120" s="184">
        <v>526.40930158333322</v>
      </c>
      <c r="G120" s="168"/>
    </row>
    <row r="121" spans="2:7" x14ac:dyDescent="0.25">
      <c r="B121" s="20"/>
      <c r="C121" s="168">
        <v>11</v>
      </c>
      <c r="D121" s="185">
        <v>561.55575099999999</v>
      </c>
      <c r="E121" s="183">
        <v>43040</v>
      </c>
      <c r="F121" s="184">
        <v>525.44556958333317</v>
      </c>
      <c r="G121" s="168"/>
    </row>
    <row r="122" spans="2:7" x14ac:dyDescent="0.25">
      <c r="B122" s="20"/>
      <c r="C122" s="168">
        <v>12</v>
      </c>
      <c r="D122" s="185">
        <v>536.562859</v>
      </c>
      <c r="E122" s="183">
        <v>43070</v>
      </c>
      <c r="F122" s="184">
        <v>523.97346558333334</v>
      </c>
      <c r="G122" s="168"/>
    </row>
    <row r="123" spans="2:7" x14ac:dyDescent="0.25">
      <c r="B123" s="20">
        <v>2018</v>
      </c>
      <c r="C123" s="168">
        <v>1</v>
      </c>
      <c r="D123" s="185">
        <v>548.52144099999998</v>
      </c>
      <c r="E123" s="183">
        <v>43101</v>
      </c>
      <c r="F123" s="184">
        <v>531.93504541666664</v>
      </c>
      <c r="G123" s="168"/>
    </row>
    <row r="124" spans="2:7" x14ac:dyDescent="0.25">
      <c r="B124" s="20"/>
      <c r="C124" s="168">
        <v>2</v>
      </c>
      <c r="D124" s="185">
        <v>513.55222900000001</v>
      </c>
      <c r="E124" s="183">
        <v>43132</v>
      </c>
      <c r="F124" s="184">
        <v>533.60715183333321</v>
      </c>
      <c r="G124" s="168"/>
    </row>
    <row r="125" spans="2:7" x14ac:dyDescent="0.25">
      <c r="B125" s="20"/>
      <c r="C125" s="168">
        <v>3</v>
      </c>
      <c r="D125" s="185">
        <v>547.827853</v>
      </c>
      <c r="E125" s="183">
        <v>43160</v>
      </c>
      <c r="F125" s="184">
        <v>533.25292408333326</v>
      </c>
      <c r="G125" s="168"/>
    </row>
    <row r="126" spans="2:7" x14ac:dyDescent="0.25">
      <c r="B126" s="20"/>
      <c r="C126" s="168">
        <v>4</v>
      </c>
      <c r="D126" s="185">
        <v>634.13583000000006</v>
      </c>
      <c r="E126" s="183">
        <v>43191</v>
      </c>
      <c r="F126" s="184">
        <v>548.35437775000003</v>
      </c>
      <c r="G126" s="168"/>
    </row>
    <row r="127" spans="2:7" x14ac:dyDescent="0.25">
      <c r="B127" s="20"/>
      <c r="C127" s="168">
        <v>5</v>
      </c>
      <c r="D127" s="185">
        <v>622.01932399999998</v>
      </c>
      <c r="E127" s="183">
        <v>43221</v>
      </c>
      <c r="F127" s="184">
        <v>556.82406133333336</v>
      </c>
      <c r="G127" s="20"/>
    </row>
    <row r="128" spans="2:7" x14ac:dyDescent="0.25">
      <c r="B128" s="20"/>
      <c r="C128" s="168">
        <v>6</v>
      </c>
      <c r="D128" s="185">
        <v>0</v>
      </c>
      <c r="E128" s="183">
        <v>43252</v>
      </c>
      <c r="F128" s="184">
        <v>511.70644225000001</v>
      </c>
      <c r="G128" s="20"/>
    </row>
    <row r="129" spans="2:7" x14ac:dyDescent="0.25">
      <c r="B129" s="39"/>
      <c r="C129" s="168">
        <v>7</v>
      </c>
      <c r="D129" s="185">
        <v>0</v>
      </c>
      <c r="E129" s="183">
        <v>43282</v>
      </c>
      <c r="F129" s="184">
        <v>466.44866433333328</v>
      </c>
      <c r="G129" s="39"/>
    </row>
    <row r="130" spans="2:7" x14ac:dyDescent="0.25">
      <c r="B130" s="39"/>
      <c r="C130" s="168">
        <v>8</v>
      </c>
      <c r="D130" s="185">
        <v>0</v>
      </c>
      <c r="E130" s="183">
        <v>43313</v>
      </c>
      <c r="F130" s="184">
        <v>420.13732566666664</v>
      </c>
      <c r="G130" s="39"/>
    </row>
    <row r="131" spans="2:7" x14ac:dyDescent="0.25">
      <c r="B131" s="39"/>
      <c r="C131" s="168">
        <v>9</v>
      </c>
      <c r="D131" s="185">
        <v>0</v>
      </c>
      <c r="E131" s="183">
        <v>43344</v>
      </c>
      <c r="F131" s="184">
        <v>376.34227283333331</v>
      </c>
      <c r="G131" s="39"/>
    </row>
    <row r="132" spans="2:7" x14ac:dyDescent="0.25">
      <c r="B132" s="39"/>
      <c r="C132" s="168">
        <v>10</v>
      </c>
      <c r="D132" s="185">
        <v>0</v>
      </c>
      <c r="E132" s="183">
        <v>43374</v>
      </c>
      <c r="F132" s="184">
        <v>330.34794058333335</v>
      </c>
      <c r="G132" s="39"/>
    </row>
    <row r="133" spans="2:7" x14ac:dyDescent="0.25">
      <c r="B133" s="39"/>
      <c r="C133" s="168">
        <v>11</v>
      </c>
      <c r="D133" s="185">
        <v>0</v>
      </c>
      <c r="E133" s="183">
        <v>43405</v>
      </c>
      <c r="F133" s="184">
        <v>283.55162799999999</v>
      </c>
      <c r="G133" s="39"/>
    </row>
    <row r="134" spans="2:7" x14ac:dyDescent="0.25">
      <c r="B134" s="39"/>
      <c r="C134" s="168">
        <v>12</v>
      </c>
      <c r="D134" s="185">
        <v>0</v>
      </c>
      <c r="E134" s="183">
        <v>43435</v>
      </c>
      <c r="F134" s="184">
        <v>238.83805641666666</v>
      </c>
      <c r="G134" s="39"/>
    </row>
    <row r="135" spans="2:7" x14ac:dyDescent="0.25">
      <c r="B135" s="39"/>
      <c r="C135" s="39"/>
      <c r="D135" s="185"/>
      <c r="E135" s="183"/>
      <c r="F135" s="184"/>
      <c r="G135" s="39"/>
    </row>
    <row r="136" spans="2:7" x14ac:dyDescent="0.25">
      <c r="B136" s="39"/>
      <c r="C136" s="39"/>
      <c r="D136" s="185"/>
      <c r="E136" s="183"/>
      <c r="F136" s="184"/>
      <c r="G136" s="39"/>
    </row>
    <row r="137" spans="2:7" x14ac:dyDescent="0.25">
      <c r="B137" s="39"/>
      <c r="C137" s="39"/>
      <c r="D137" s="185"/>
      <c r="E137" s="39"/>
      <c r="F137" s="186"/>
      <c r="G137" s="39"/>
    </row>
    <row r="138" spans="2:7" x14ac:dyDescent="0.25">
      <c r="B138" s="39"/>
      <c r="C138" s="39"/>
      <c r="D138" s="39"/>
      <c r="E138" s="39"/>
      <c r="F138" s="186"/>
      <c r="G138" s="39"/>
    </row>
    <row r="139" spans="2:7" x14ac:dyDescent="0.25">
      <c r="B139" s="39"/>
      <c r="C139" s="39"/>
      <c r="D139" s="39"/>
      <c r="E139" s="39"/>
      <c r="F139" s="186"/>
      <c r="G139" s="39"/>
    </row>
    <row r="140" spans="2:7" x14ac:dyDescent="0.25">
      <c r="B140" s="39"/>
      <c r="C140" s="39"/>
      <c r="D140" s="39"/>
      <c r="E140" s="39"/>
      <c r="F140" s="39"/>
      <c r="G140" s="39"/>
    </row>
    <row r="141" spans="2:7" x14ac:dyDescent="0.25">
      <c r="B141" s="39"/>
      <c r="C141" s="39"/>
      <c r="D141" s="39"/>
      <c r="E141" s="39"/>
      <c r="F141" s="39"/>
      <c r="G141" s="39"/>
    </row>
    <row r="142" spans="2:7" x14ac:dyDescent="0.25">
      <c r="B142" s="39"/>
      <c r="C142" s="39"/>
      <c r="D142" s="39"/>
      <c r="E142" s="39"/>
      <c r="F142" s="39"/>
      <c r="G142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2"/>
  <sheetViews>
    <sheetView zoomScaleNormal="100" zoomScaleSheetLayoutView="70" workbookViewId="0">
      <selection activeCell="G16" sqref="G1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9" t="s">
        <v>147</v>
      </c>
      <c r="D7" s="199"/>
      <c r="E7" s="199"/>
      <c r="F7" s="199"/>
      <c r="G7" s="199"/>
      <c r="H7" s="199"/>
      <c r="I7" s="199"/>
      <c r="J7" s="199"/>
      <c r="K7" s="59"/>
    </row>
    <row r="8" spans="1:14" x14ac:dyDescent="0.25">
      <c r="A8" s="57"/>
      <c r="B8" s="40"/>
      <c r="C8" s="191" t="s">
        <v>146</v>
      </c>
      <c r="D8" s="191"/>
      <c r="E8" s="191"/>
      <c r="F8" s="191"/>
      <c r="G8" s="191"/>
      <c r="H8" s="191"/>
      <c r="I8" s="191"/>
      <c r="J8" s="19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0" t="s">
        <v>1</v>
      </c>
      <c r="D10" s="200"/>
      <c r="E10" s="200"/>
      <c r="F10" s="200"/>
      <c r="G10" s="200"/>
      <c r="H10" s="196" t="s">
        <v>181</v>
      </c>
      <c r="I10" s="196" t="s">
        <v>183</v>
      </c>
      <c r="J10" s="196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6"/>
      <c r="I11" s="196"/>
      <c r="J11" s="196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737.69864500000006</v>
      </c>
      <c r="D13" s="120">
        <v>986.08818699999995</v>
      </c>
      <c r="E13" s="120">
        <v>586.72821599999997</v>
      </c>
      <c r="F13" s="120">
        <v>479.981787</v>
      </c>
      <c r="G13" s="120">
        <v>562.79941699999995</v>
      </c>
      <c r="H13" s="160">
        <v>17.25432761055994</v>
      </c>
      <c r="I13" s="160">
        <v>117.25432761055994</v>
      </c>
      <c r="J13" s="160">
        <v>-18.193505287293011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797.87241500000005</v>
      </c>
      <c r="D14" s="120">
        <v>970.14073199999996</v>
      </c>
      <c r="E14" s="120">
        <v>502.744258</v>
      </c>
      <c r="F14" s="120">
        <v>494.18200400000001</v>
      </c>
      <c r="G14" s="120">
        <v>544.69058399999994</v>
      </c>
      <c r="H14" s="160">
        <v>10.220643323952361</v>
      </c>
      <c r="I14" s="160">
        <v>110.22064332395236</v>
      </c>
      <c r="J14" s="160">
        <v>-1.7031032903413124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787.74164199999996</v>
      </c>
      <c r="D15" s="120">
        <v>741.49189200000001</v>
      </c>
      <c r="E15" s="120">
        <v>509.01388200000002</v>
      </c>
      <c r="F15" s="120">
        <v>640.82073800000001</v>
      </c>
      <c r="G15" s="120">
        <v>542.90115400000002</v>
      </c>
      <c r="H15" s="160">
        <v>-15.280339444944735</v>
      </c>
      <c r="I15" s="160">
        <v>84.71966055505527</v>
      </c>
      <c r="J15" s="160">
        <v>25.894550357272973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977.96015899999998</v>
      </c>
      <c r="D16" s="120">
        <v>711.62657999999999</v>
      </c>
      <c r="E16" s="120">
        <v>587.59587899999997</v>
      </c>
      <c r="F16" s="120">
        <v>616.10172699999998</v>
      </c>
      <c r="G16" s="120">
        <v>681.66151000000002</v>
      </c>
      <c r="H16" s="160">
        <v>10.641064637041664</v>
      </c>
      <c r="I16" s="160">
        <v>110.64106463704167</v>
      </c>
      <c r="J16" s="160">
        <v>4.8512675154415152</v>
      </c>
      <c r="K16" s="59"/>
      <c r="M16" s="38">
        <v>1</v>
      </c>
    </row>
    <row r="17" spans="1:35" x14ac:dyDescent="0.25">
      <c r="A17" s="57"/>
      <c r="B17" s="66" t="s">
        <v>10</v>
      </c>
      <c r="C17" s="120">
        <v>822.42713400000002</v>
      </c>
      <c r="D17" s="120">
        <v>664.58841600000005</v>
      </c>
      <c r="E17" s="120">
        <v>557.15808100000004</v>
      </c>
      <c r="F17" s="120">
        <v>596.985952</v>
      </c>
      <c r="G17" s="117">
        <v>781.19141000000002</v>
      </c>
      <c r="H17" s="29">
        <v>30.855911664735448</v>
      </c>
      <c r="I17" s="29">
        <v>130.85591166473546</v>
      </c>
      <c r="J17" s="29">
        <v>7.1483969017403393</v>
      </c>
      <c r="K17" s="59"/>
      <c r="M17" s="38">
        <v>1</v>
      </c>
    </row>
    <row r="18" spans="1:35" x14ac:dyDescent="0.25">
      <c r="A18" s="57"/>
      <c r="B18" s="66" t="s">
        <v>11</v>
      </c>
      <c r="C18" s="120">
        <v>754.74815599999999</v>
      </c>
      <c r="D18" s="120">
        <v>669.03745000000004</v>
      </c>
      <c r="E18" s="120">
        <v>583.10082899999998</v>
      </c>
      <c r="F18" s="120">
        <v>563.69954299999995</v>
      </c>
      <c r="G18" s="120"/>
      <c r="H18" s="160" t="s">
        <v>120</v>
      </c>
      <c r="I18" s="160" t="s">
        <v>120</v>
      </c>
      <c r="J18" s="160" t="s">
        <v>120</v>
      </c>
      <c r="K18" s="59"/>
      <c r="M18" s="38" t="s">
        <v>120</v>
      </c>
    </row>
    <row r="19" spans="1:35" x14ac:dyDescent="0.25">
      <c r="A19" s="57"/>
      <c r="B19" s="66" t="s">
        <v>12</v>
      </c>
      <c r="C19" s="120">
        <v>1163.44866</v>
      </c>
      <c r="D19" s="120">
        <v>887.79529500000001</v>
      </c>
      <c r="E19" s="120">
        <v>512.98372199999994</v>
      </c>
      <c r="F19" s="120">
        <v>593.71868800000004</v>
      </c>
      <c r="G19" s="120"/>
      <c r="H19" s="160" t="s">
        <v>120</v>
      </c>
      <c r="I19" s="160" t="s">
        <v>120</v>
      </c>
      <c r="J19" s="160" t="s">
        <v>120</v>
      </c>
      <c r="K19" s="59"/>
      <c r="M19" s="38" t="s">
        <v>120</v>
      </c>
    </row>
    <row r="20" spans="1:35" x14ac:dyDescent="0.25">
      <c r="A20" s="57"/>
      <c r="B20" s="66" t="s">
        <v>13</v>
      </c>
      <c r="C20" s="120">
        <v>739.54044199999998</v>
      </c>
      <c r="D20" s="120">
        <v>723.30850299999997</v>
      </c>
      <c r="E20" s="120">
        <v>603.32587999999998</v>
      </c>
      <c r="F20" s="120">
        <v>594.22548800000004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35" x14ac:dyDescent="0.25">
      <c r="A21" s="57"/>
      <c r="B21" s="66" t="s">
        <v>14</v>
      </c>
      <c r="C21" s="120">
        <v>1034.23676</v>
      </c>
      <c r="D21" s="120">
        <v>698.77636099999995</v>
      </c>
      <c r="E21" s="120">
        <v>583.42207599999995</v>
      </c>
      <c r="F21" s="120">
        <v>618.38461700000005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35" x14ac:dyDescent="0.25">
      <c r="A22" s="57"/>
      <c r="B22" s="66" t="s">
        <v>15</v>
      </c>
      <c r="C22" s="120">
        <v>1009.789359</v>
      </c>
      <c r="D22" s="120">
        <v>857.30211199999997</v>
      </c>
      <c r="E22" s="120">
        <v>553.76557400000002</v>
      </c>
      <c r="F22" s="120">
        <v>635.65676299999996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35" x14ac:dyDescent="0.25">
      <c r="A23" s="57"/>
      <c r="B23" s="66" t="s">
        <v>16</v>
      </c>
      <c r="C23" s="120">
        <v>978.53520600000002</v>
      </c>
      <c r="D23" s="120">
        <v>782.74909200000002</v>
      </c>
      <c r="E23" s="120">
        <v>649.01434700000004</v>
      </c>
      <c r="F23" s="120">
        <v>620.714877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35" x14ac:dyDescent="0.25">
      <c r="A24" s="57"/>
      <c r="B24" s="66" t="s">
        <v>17</v>
      </c>
      <c r="C24" s="120">
        <v>992.277737</v>
      </c>
      <c r="D24" s="120">
        <v>712.50206200000002</v>
      </c>
      <c r="E24" s="120">
        <v>630.93911900000001</v>
      </c>
      <c r="F24" s="120">
        <v>524.59719199999995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35" x14ac:dyDescent="0.25">
      <c r="A25" s="57"/>
      <c r="B25" s="67" t="s">
        <v>22</v>
      </c>
      <c r="C25" s="121">
        <v>10796.276315000001</v>
      </c>
      <c r="D25" s="121">
        <v>9405.4066820000007</v>
      </c>
      <c r="E25" s="121">
        <v>6859.7918629999995</v>
      </c>
      <c r="F25" s="121">
        <v>6979.0693759999995</v>
      </c>
      <c r="G25" s="122">
        <v>3113.2440749999996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-12.882864354514256</v>
      </c>
      <c r="E26" s="68">
        <v>-27.065441241065958</v>
      </c>
      <c r="F26" s="68">
        <v>1.7387920126753942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1">
        <v>4123.6999950000009</v>
      </c>
      <c r="D28" s="121">
        <v>4073.9358070000003</v>
      </c>
      <c r="E28" s="121">
        <v>2743.2403159999999</v>
      </c>
      <c r="F28" s="121">
        <v>2828.0722079999996</v>
      </c>
      <c r="G28" s="117">
        <v>3113.2440749999996</v>
      </c>
      <c r="H28" s="65">
        <v>10.083613360129595</v>
      </c>
      <c r="I28" s="29">
        <v>110.08361336012959</v>
      </c>
      <c r="J28" s="29">
        <v>3.0923973924273485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-1.2067848791216584</v>
      </c>
      <c r="E29" s="68">
        <v>-32.663634235805731</v>
      </c>
      <c r="F29" s="68">
        <v>3.0923973924273485</v>
      </c>
      <c r="G29" s="29">
        <v>10.083613360129595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2" t="s">
        <v>147</v>
      </c>
      <c r="D31" s="192"/>
      <c r="E31" s="192"/>
      <c r="F31" s="192"/>
      <c r="G31" s="192"/>
      <c r="H31" s="192"/>
      <c r="I31" s="192"/>
      <c r="J31" s="45"/>
      <c r="K31" s="59"/>
    </row>
    <row r="32" spans="1:35" s="52" customFormat="1" x14ac:dyDescent="0.25">
      <c r="A32" s="60"/>
      <c r="B32" s="42"/>
      <c r="C32" s="192" t="s">
        <v>138</v>
      </c>
      <c r="D32" s="192"/>
      <c r="E32" s="192"/>
      <c r="F32" s="192"/>
      <c r="G32" s="192"/>
      <c r="H32" s="192"/>
      <c r="I32" s="192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35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35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175</v>
      </c>
      <c r="E50" s="20" t="s">
        <v>167</v>
      </c>
      <c r="F50" s="20" t="s">
        <v>168</v>
      </c>
      <c r="G50" s="20"/>
      <c r="H50" s="113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20">
        <v>594.78164248999201</v>
      </c>
      <c r="E51" s="20">
        <v>40909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68">
        <v>558.49392370000305</v>
      </c>
      <c r="E52" s="168">
        <v>40940</v>
      </c>
      <c r="F52" s="168"/>
      <c r="G52" s="168"/>
      <c r="H52" s="113"/>
      <c r="I52" s="113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952.06218896999951</v>
      </c>
      <c r="E53" s="183">
        <v>40969</v>
      </c>
      <c r="F53" s="168"/>
      <c r="G53" s="168"/>
      <c r="H53" s="113"/>
      <c r="I53" s="113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603.89552355000194</v>
      </c>
      <c r="E54" s="183">
        <v>41000</v>
      </c>
      <c r="F54" s="168"/>
      <c r="G54" s="168"/>
      <c r="H54" s="113"/>
      <c r="I54" s="113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876.35716092999508</v>
      </c>
      <c r="E55" s="183">
        <v>41030</v>
      </c>
      <c r="F55" s="168"/>
      <c r="G55" s="168"/>
      <c r="H55" s="113"/>
      <c r="I55" s="113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712.26492296000163</v>
      </c>
      <c r="E56" s="183">
        <v>41061</v>
      </c>
      <c r="F56" s="184"/>
      <c r="G56" s="168"/>
      <c r="H56" s="113"/>
      <c r="I56" s="113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692.98646396000356</v>
      </c>
      <c r="E57" s="183">
        <v>41091</v>
      </c>
      <c r="F57" s="184"/>
      <c r="G57" s="168"/>
      <c r="H57" s="113"/>
      <c r="I57" s="113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666.05571631999658</v>
      </c>
      <c r="E58" s="183">
        <v>41122</v>
      </c>
      <c r="F58" s="184"/>
      <c r="G58" s="168"/>
      <c r="H58" s="113"/>
      <c r="I58" s="113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801.3040429400005</v>
      </c>
      <c r="E59" s="183">
        <v>41153</v>
      </c>
      <c r="F59" s="184"/>
      <c r="G59" s="168"/>
    </row>
    <row r="60" spans="2:14" x14ac:dyDescent="0.25">
      <c r="B60" s="20"/>
      <c r="C60" s="168">
        <v>10</v>
      </c>
      <c r="D60" s="182">
        <v>846.17719709999358</v>
      </c>
      <c r="E60" s="183">
        <v>41183</v>
      </c>
      <c r="F60" s="184"/>
      <c r="G60" s="168"/>
    </row>
    <row r="61" spans="2:14" x14ac:dyDescent="0.25">
      <c r="B61" s="20"/>
      <c r="C61" s="168">
        <v>11</v>
      </c>
      <c r="D61" s="182">
        <v>793.65544923999505</v>
      </c>
      <c r="E61" s="183">
        <v>41214</v>
      </c>
      <c r="F61" s="184"/>
      <c r="G61" s="168"/>
    </row>
    <row r="62" spans="2:14" x14ac:dyDescent="0.25">
      <c r="B62" s="20"/>
      <c r="C62" s="168">
        <v>12</v>
      </c>
      <c r="D62" s="182">
        <v>867.00872846999198</v>
      </c>
      <c r="E62" s="183">
        <v>41244</v>
      </c>
      <c r="F62" s="184"/>
      <c r="G62" s="168"/>
    </row>
    <row r="63" spans="2:14" x14ac:dyDescent="0.25">
      <c r="B63" s="20">
        <v>2013</v>
      </c>
      <c r="C63" s="168">
        <v>1</v>
      </c>
      <c r="D63" s="182">
        <v>551.73534014000018</v>
      </c>
      <c r="E63" s="183">
        <v>41275</v>
      </c>
      <c r="F63" s="184"/>
      <c r="G63" s="168"/>
    </row>
    <row r="64" spans="2:14" x14ac:dyDescent="0.25">
      <c r="B64" s="20"/>
      <c r="C64" s="168">
        <v>2</v>
      </c>
      <c r="D64" s="182">
        <v>552.84475560000351</v>
      </c>
      <c r="E64" s="183">
        <v>41306</v>
      </c>
      <c r="F64" s="184"/>
      <c r="G64" s="168"/>
    </row>
    <row r="65" spans="2:7" x14ac:dyDescent="0.25">
      <c r="B65" s="20"/>
      <c r="C65" s="168">
        <v>3</v>
      </c>
      <c r="D65" s="182">
        <v>631.31349726000565</v>
      </c>
      <c r="E65" s="183">
        <v>41334</v>
      </c>
      <c r="F65" s="184"/>
      <c r="G65" s="168"/>
    </row>
    <row r="66" spans="2:7" x14ac:dyDescent="0.25">
      <c r="B66" s="20"/>
      <c r="C66" s="168">
        <v>4</v>
      </c>
      <c r="D66" s="182">
        <v>605.59790405999615</v>
      </c>
      <c r="E66" s="183">
        <v>41365</v>
      </c>
      <c r="F66" s="184">
        <v>716.44176491499866</v>
      </c>
      <c r="G66" s="168"/>
    </row>
    <row r="67" spans="2:7" x14ac:dyDescent="0.25">
      <c r="B67" s="20"/>
      <c r="C67" s="168">
        <v>5</v>
      </c>
      <c r="D67" s="182">
        <v>766.76686282999844</v>
      </c>
      <c r="E67" s="183">
        <v>41395</v>
      </c>
      <c r="F67" s="184">
        <v>707.30924007333226</v>
      </c>
      <c r="G67" s="168"/>
    </row>
    <row r="68" spans="2:7" x14ac:dyDescent="0.25">
      <c r="B68" s="20"/>
      <c r="C68" s="168">
        <v>6</v>
      </c>
      <c r="D68" s="182">
        <v>589.89502395999864</v>
      </c>
      <c r="E68" s="183">
        <v>41426</v>
      </c>
      <c r="F68" s="184">
        <v>697.1117484899986</v>
      </c>
      <c r="G68" s="168"/>
    </row>
    <row r="69" spans="2:7" x14ac:dyDescent="0.25">
      <c r="B69" s="20"/>
      <c r="C69" s="168">
        <v>7</v>
      </c>
      <c r="D69" s="182">
        <v>647.93146702000286</v>
      </c>
      <c r="E69" s="183">
        <v>41456</v>
      </c>
      <c r="F69" s="184">
        <v>693.35716541166528</v>
      </c>
      <c r="G69" s="168"/>
    </row>
    <row r="70" spans="2:7" x14ac:dyDescent="0.25">
      <c r="B70" s="20"/>
      <c r="C70" s="168">
        <v>8</v>
      </c>
      <c r="D70" s="182">
        <v>711.90561350999656</v>
      </c>
      <c r="E70" s="183">
        <v>41487</v>
      </c>
      <c r="F70" s="184">
        <v>697.1779901774986</v>
      </c>
      <c r="G70" s="168"/>
    </row>
    <row r="71" spans="2:7" x14ac:dyDescent="0.25">
      <c r="B71" s="20"/>
      <c r="C71" s="168">
        <v>9</v>
      </c>
      <c r="D71" s="182">
        <v>598.41206802000124</v>
      </c>
      <c r="E71" s="183">
        <v>41518</v>
      </c>
      <c r="F71" s="184">
        <v>680.27032560083205</v>
      </c>
      <c r="G71" s="168"/>
    </row>
    <row r="72" spans="2:7" x14ac:dyDescent="0.25">
      <c r="B72" s="20"/>
      <c r="C72" s="168">
        <v>10</v>
      </c>
      <c r="D72" s="182">
        <v>830.31638174999671</v>
      </c>
      <c r="E72" s="183">
        <v>41548</v>
      </c>
      <c r="F72" s="184">
        <v>678.94859098833228</v>
      </c>
      <c r="G72" s="168"/>
    </row>
    <row r="73" spans="2:7" x14ac:dyDescent="0.25">
      <c r="B73" s="20"/>
      <c r="C73" s="168">
        <v>11</v>
      </c>
      <c r="D73" s="182">
        <v>842.69621688000484</v>
      </c>
      <c r="E73" s="183">
        <v>41579</v>
      </c>
      <c r="F73" s="184">
        <v>683.03532162499971</v>
      </c>
      <c r="G73" s="168"/>
    </row>
    <row r="74" spans="2:7" x14ac:dyDescent="0.25">
      <c r="B74" s="20"/>
      <c r="C74" s="168">
        <v>12</v>
      </c>
      <c r="D74" s="182">
        <v>753.03372171000422</v>
      </c>
      <c r="E74" s="183">
        <v>41609</v>
      </c>
      <c r="F74" s="184">
        <v>673.53740439500075</v>
      </c>
      <c r="G74" s="168"/>
    </row>
    <row r="75" spans="2:7" x14ac:dyDescent="0.25">
      <c r="B75" s="20">
        <v>2014</v>
      </c>
      <c r="C75" s="168">
        <v>1</v>
      </c>
      <c r="D75" s="182">
        <v>737.69864500000006</v>
      </c>
      <c r="E75" s="183">
        <v>41640</v>
      </c>
      <c r="F75" s="184">
        <v>689.03434646666744</v>
      </c>
      <c r="G75" s="168"/>
    </row>
    <row r="76" spans="2:7" x14ac:dyDescent="0.25">
      <c r="B76" s="20"/>
      <c r="C76" s="168">
        <v>2</v>
      </c>
      <c r="D76" s="182">
        <v>797.87241500000005</v>
      </c>
      <c r="E76" s="183">
        <v>41671</v>
      </c>
      <c r="F76" s="184">
        <v>709.45331808333378</v>
      </c>
      <c r="G76" s="168"/>
    </row>
    <row r="77" spans="2:7" x14ac:dyDescent="0.25">
      <c r="B77" s="20"/>
      <c r="C77" s="168">
        <v>3</v>
      </c>
      <c r="D77" s="182">
        <v>787.74164199999996</v>
      </c>
      <c r="E77" s="183">
        <v>41699</v>
      </c>
      <c r="F77" s="184">
        <v>722.48899681166665</v>
      </c>
      <c r="G77" s="168"/>
    </row>
    <row r="78" spans="2:7" x14ac:dyDescent="0.25">
      <c r="B78" s="20"/>
      <c r="C78" s="168">
        <v>4</v>
      </c>
      <c r="D78" s="182">
        <v>977.96015899999998</v>
      </c>
      <c r="E78" s="183">
        <v>41730</v>
      </c>
      <c r="F78" s="184">
        <v>753.51918472333364</v>
      </c>
      <c r="G78" s="168"/>
    </row>
    <row r="79" spans="2:7" x14ac:dyDescent="0.25">
      <c r="B79" s="20"/>
      <c r="C79" s="168">
        <v>5</v>
      </c>
      <c r="D79" s="182">
        <v>822.42713400000002</v>
      </c>
      <c r="E79" s="183">
        <v>41760</v>
      </c>
      <c r="F79" s="184">
        <v>758.15754065416706</v>
      </c>
      <c r="G79" s="168"/>
    </row>
    <row r="80" spans="2:7" x14ac:dyDescent="0.25">
      <c r="B80" s="20"/>
      <c r="C80" s="168">
        <v>6</v>
      </c>
      <c r="D80" s="182">
        <v>754.74815599999999</v>
      </c>
      <c r="E80" s="183">
        <v>41791</v>
      </c>
      <c r="F80" s="184">
        <v>771.89530165750057</v>
      </c>
      <c r="G80" s="168"/>
    </row>
    <row r="81" spans="2:7" x14ac:dyDescent="0.25">
      <c r="B81" s="20"/>
      <c r="C81" s="168">
        <v>7</v>
      </c>
      <c r="D81" s="182">
        <v>1163.44866</v>
      </c>
      <c r="E81" s="183">
        <v>41821</v>
      </c>
      <c r="F81" s="184">
        <v>814.85506773916688</v>
      </c>
      <c r="G81" s="168"/>
    </row>
    <row r="82" spans="2:7" x14ac:dyDescent="0.25">
      <c r="B82" s="20"/>
      <c r="C82" s="168">
        <v>8</v>
      </c>
      <c r="D82" s="182">
        <v>739.54044199999998</v>
      </c>
      <c r="E82" s="183">
        <v>41852</v>
      </c>
      <c r="F82" s="184">
        <v>817.15797011333382</v>
      </c>
      <c r="G82" s="168"/>
    </row>
    <row r="83" spans="2:7" x14ac:dyDescent="0.25">
      <c r="B83" s="20"/>
      <c r="C83" s="168">
        <v>9</v>
      </c>
      <c r="D83" s="182">
        <v>1034.23676</v>
      </c>
      <c r="E83" s="183">
        <v>41883</v>
      </c>
      <c r="F83" s="184">
        <v>853.47669444500036</v>
      </c>
      <c r="G83" s="168"/>
    </row>
    <row r="84" spans="2:7" x14ac:dyDescent="0.25">
      <c r="B84" s="20"/>
      <c r="C84" s="168">
        <v>10</v>
      </c>
      <c r="D84" s="182">
        <v>1009.789359</v>
      </c>
      <c r="E84" s="183">
        <v>41913</v>
      </c>
      <c r="F84" s="184">
        <v>868.43277588250066</v>
      </c>
      <c r="G84" s="168"/>
    </row>
    <row r="85" spans="2:7" x14ac:dyDescent="0.25">
      <c r="B85" s="20"/>
      <c r="C85" s="168">
        <v>11</v>
      </c>
      <c r="D85" s="182">
        <v>978.53520600000002</v>
      </c>
      <c r="E85" s="183">
        <v>41944</v>
      </c>
      <c r="F85" s="184">
        <v>879.75269164250039</v>
      </c>
      <c r="G85" s="168"/>
    </row>
    <row r="86" spans="2:7" x14ac:dyDescent="0.25">
      <c r="B86" s="20"/>
      <c r="C86" s="168">
        <v>12</v>
      </c>
      <c r="D86" s="182">
        <v>992.277737</v>
      </c>
      <c r="E86" s="183">
        <v>41974</v>
      </c>
      <c r="F86" s="184">
        <v>899.68969291666679</v>
      </c>
      <c r="G86" s="168"/>
    </row>
    <row r="87" spans="2:7" x14ac:dyDescent="0.25">
      <c r="B87" s="20">
        <v>2015</v>
      </c>
      <c r="C87" s="168">
        <v>1</v>
      </c>
      <c r="D87" s="182">
        <v>986.08818699999995</v>
      </c>
      <c r="E87" s="183">
        <v>42005</v>
      </c>
      <c r="F87" s="184">
        <v>920.3888214166667</v>
      </c>
      <c r="G87" s="168"/>
    </row>
    <row r="88" spans="2:7" x14ac:dyDescent="0.25">
      <c r="B88" s="20"/>
      <c r="C88" s="168">
        <v>2</v>
      </c>
      <c r="D88" s="182">
        <v>970.14073199999996</v>
      </c>
      <c r="E88" s="183">
        <v>42036</v>
      </c>
      <c r="F88" s="184">
        <v>934.74451450000004</v>
      </c>
      <c r="G88" s="168"/>
    </row>
    <row r="89" spans="2:7" x14ac:dyDescent="0.25">
      <c r="B89" s="20"/>
      <c r="C89" s="168">
        <v>3</v>
      </c>
      <c r="D89" s="182">
        <v>741.49189200000001</v>
      </c>
      <c r="E89" s="183">
        <v>42064</v>
      </c>
      <c r="F89" s="184">
        <v>930.89036866666663</v>
      </c>
      <c r="G89" s="168"/>
    </row>
    <row r="90" spans="2:7" x14ac:dyDescent="0.25">
      <c r="B90" s="20"/>
      <c r="C90" s="168">
        <v>4</v>
      </c>
      <c r="D90" s="182">
        <v>711.62657999999999</v>
      </c>
      <c r="E90" s="183">
        <v>42095</v>
      </c>
      <c r="F90" s="184">
        <v>908.69590375000007</v>
      </c>
      <c r="G90" s="168"/>
    </row>
    <row r="91" spans="2:7" x14ac:dyDescent="0.25">
      <c r="B91" s="20"/>
      <c r="C91" s="168">
        <v>5</v>
      </c>
      <c r="D91" s="182">
        <v>664.58841600000005</v>
      </c>
      <c r="E91" s="183">
        <v>42125</v>
      </c>
      <c r="F91" s="184">
        <v>895.54267725000011</v>
      </c>
      <c r="G91" s="168"/>
    </row>
    <row r="92" spans="2:7" x14ac:dyDescent="0.25">
      <c r="B92" s="20"/>
      <c r="C92" s="168">
        <v>6</v>
      </c>
      <c r="D92" s="182">
        <v>669.03745000000004</v>
      </c>
      <c r="E92" s="183">
        <v>42156</v>
      </c>
      <c r="F92" s="184">
        <v>888.40011841666683</v>
      </c>
      <c r="G92" s="168"/>
    </row>
    <row r="93" spans="2:7" x14ac:dyDescent="0.25">
      <c r="B93" s="20"/>
      <c r="C93" s="168">
        <v>7</v>
      </c>
      <c r="D93" s="182">
        <v>887.79529500000001</v>
      </c>
      <c r="E93" s="183">
        <v>42186</v>
      </c>
      <c r="F93" s="184">
        <v>865.42900466666663</v>
      </c>
      <c r="G93" s="168"/>
    </row>
    <row r="94" spans="2:7" x14ac:dyDescent="0.25">
      <c r="B94" s="20"/>
      <c r="C94" s="168">
        <v>8</v>
      </c>
      <c r="D94" s="182">
        <v>723.30850299999997</v>
      </c>
      <c r="E94" s="183">
        <v>42217</v>
      </c>
      <c r="F94" s="184">
        <v>864.07634308333343</v>
      </c>
      <c r="G94" s="168"/>
    </row>
    <row r="95" spans="2:7" x14ac:dyDescent="0.25">
      <c r="B95" s="20"/>
      <c r="C95" s="168">
        <v>9</v>
      </c>
      <c r="D95" s="182">
        <v>698.77636099999995</v>
      </c>
      <c r="E95" s="183">
        <v>42248</v>
      </c>
      <c r="F95" s="184">
        <v>836.12130983333327</v>
      </c>
      <c r="G95" s="168"/>
    </row>
    <row r="96" spans="2:7" x14ac:dyDescent="0.25">
      <c r="B96" s="20"/>
      <c r="C96" s="168">
        <v>10</v>
      </c>
      <c r="D96" s="182">
        <v>857.30211199999997</v>
      </c>
      <c r="E96" s="183">
        <v>42278</v>
      </c>
      <c r="F96" s="184">
        <v>823.41403924999997</v>
      </c>
      <c r="G96" s="168"/>
    </row>
    <row r="97" spans="2:7" x14ac:dyDescent="0.25">
      <c r="B97" s="20"/>
      <c r="C97" s="168">
        <v>11</v>
      </c>
      <c r="D97" s="182">
        <v>782.74909200000002</v>
      </c>
      <c r="E97" s="183">
        <v>42309</v>
      </c>
      <c r="F97" s="184">
        <v>807.09852975000001</v>
      </c>
      <c r="G97" s="168"/>
    </row>
    <row r="98" spans="2:7" x14ac:dyDescent="0.25">
      <c r="B98" s="20"/>
      <c r="C98" s="168">
        <v>12</v>
      </c>
      <c r="D98" s="182">
        <v>712.50206200000002</v>
      </c>
      <c r="E98" s="183">
        <v>42339</v>
      </c>
      <c r="F98" s="184">
        <v>783.78389016666677</v>
      </c>
      <c r="G98" s="168"/>
    </row>
    <row r="99" spans="2:7" x14ac:dyDescent="0.25">
      <c r="B99" s="20">
        <v>2016</v>
      </c>
      <c r="C99" s="168">
        <v>1</v>
      </c>
      <c r="D99" s="182">
        <v>586.72821599999997</v>
      </c>
      <c r="E99" s="183">
        <v>42370</v>
      </c>
      <c r="F99" s="184">
        <v>750.50389258333337</v>
      </c>
      <c r="G99" s="168"/>
    </row>
    <row r="100" spans="2:7" x14ac:dyDescent="0.25">
      <c r="B100" s="20"/>
      <c r="C100" s="168">
        <v>2</v>
      </c>
      <c r="D100" s="182">
        <v>502.744258</v>
      </c>
      <c r="E100" s="183">
        <v>42401</v>
      </c>
      <c r="F100" s="184">
        <v>711.55418641666677</v>
      </c>
      <c r="G100" s="168"/>
    </row>
    <row r="101" spans="2:7" x14ac:dyDescent="0.25">
      <c r="B101" s="20"/>
      <c r="C101" s="168">
        <v>3</v>
      </c>
      <c r="D101" s="182">
        <v>509.01388200000002</v>
      </c>
      <c r="E101" s="183">
        <v>42430</v>
      </c>
      <c r="F101" s="184">
        <v>692.18101891666674</v>
      </c>
      <c r="G101" s="168"/>
    </row>
    <row r="102" spans="2:7" x14ac:dyDescent="0.25">
      <c r="B102" s="20"/>
      <c r="C102" s="168">
        <v>4</v>
      </c>
      <c r="D102" s="182">
        <v>587.59587899999997</v>
      </c>
      <c r="E102" s="183">
        <v>42461</v>
      </c>
      <c r="F102" s="184">
        <v>681.84512716666677</v>
      </c>
      <c r="G102" s="168"/>
    </row>
    <row r="103" spans="2:7" x14ac:dyDescent="0.25">
      <c r="B103" s="20"/>
      <c r="C103" s="168">
        <v>5</v>
      </c>
      <c r="D103" s="182">
        <v>557.15808100000004</v>
      </c>
      <c r="E103" s="183">
        <v>42491</v>
      </c>
      <c r="F103" s="184">
        <v>672.89259924999988</v>
      </c>
      <c r="G103" s="168"/>
    </row>
    <row r="104" spans="2:7" x14ac:dyDescent="0.25">
      <c r="B104" s="20"/>
      <c r="C104" s="168">
        <v>6</v>
      </c>
      <c r="D104" s="182">
        <v>583.10082899999998</v>
      </c>
      <c r="E104" s="183">
        <v>42522</v>
      </c>
      <c r="F104" s="184">
        <v>665.73121416666675</v>
      </c>
      <c r="G104" s="168"/>
    </row>
    <row r="105" spans="2:7" x14ac:dyDescent="0.25">
      <c r="B105" s="20"/>
      <c r="C105" s="168">
        <v>7</v>
      </c>
      <c r="D105" s="182">
        <v>512.98372199999994</v>
      </c>
      <c r="E105" s="183">
        <v>42552</v>
      </c>
      <c r="F105" s="184">
        <v>634.49691641666652</v>
      </c>
      <c r="G105" s="168"/>
    </row>
    <row r="106" spans="2:7" x14ac:dyDescent="0.25">
      <c r="B106" s="20"/>
      <c r="C106" s="168">
        <v>8</v>
      </c>
      <c r="D106" s="182">
        <v>603.32587999999998</v>
      </c>
      <c r="E106" s="183">
        <v>42583</v>
      </c>
      <c r="F106" s="184">
        <v>624.49836450000009</v>
      </c>
      <c r="G106" s="168"/>
    </row>
    <row r="107" spans="2:7" x14ac:dyDescent="0.25">
      <c r="B107" s="20"/>
      <c r="C107" s="168">
        <v>9</v>
      </c>
      <c r="D107" s="182">
        <v>583.42207599999995</v>
      </c>
      <c r="E107" s="183">
        <v>42614</v>
      </c>
      <c r="F107" s="184">
        <v>614.88550741666666</v>
      </c>
      <c r="G107" s="168"/>
    </row>
    <row r="108" spans="2:7" x14ac:dyDescent="0.25">
      <c r="B108" s="20"/>
      <c r="C108" s="168">
        <v>10</v>
      </c>
      <c r="D108" s="182">
        <v>553.76557400000002</v>
      </c>
      <c r="E108" s="183">
        <v>42644</v>
      </c>
      <c r="F108" s="184">
        <v>589.59079591666671</v>
      </c>
      <c r="G108" s="168"/>
    </row>
    <row r="109" spans="2:7" x14ac:dyDescent="0.25">
      <c r="B109" s="20"/>
      <c r="C109" s="168">
        <v>11</v>
      </c>
      <c r="D109" s="182">
        <v>649.01434700000004</v>
      </c>
      <c r="E109" s="183">
        <v>42675</v>
      </c>
      <c r="F109" s="184">
        <v>578.44623383333339</v>
      </c>
      <c r="G109" s="168"/>
    </row>
    <row r="110" spans="2:7" x14ac:dyDescent="0.25">
      <c r="B110" s="20"/>
      <c r="C110" s="168">
        <v>12</v>
      </c>
      <c r="D110" s="182">
        <v>630.93911900000001</v>
      </c>
      <c r="E110" s="183">
        <v>42705</v>
      </c>
      <c r="F110" s="184">
        <v>571.64932191666662</v>
      </c>
      <c r="G110" s="168"/>
    </row>
    <row r="111" spans="2:7" x14ac:dyDescent="0.25">
      <c r="B111" s="20">
        <v>2017</v>
      </c>
      <c r="C111" s="168">
        <v>1</v>
      </c>
      <c r="D111" s="182">
        <v>479.981787</v>
      </c>
      <c r="E111" s="183">
        <v>42736</v>
      </c>
      <c r="F111" s="184">
        <v>562.7537861666666</v>
      </c>
      <c r="G111" s="168"/>
    </row>
    <row r="112" spans="2:7" x14ac:dyDescent="0.25">
      <c r="B112" s="20"/>
      <c r="C112" s="168">
        <v>2</v>
      </c>
      <c r="D112" s="182">
        <v>494.18200400000001</v>
      </c>
      <c r="E112" s="183">
        <v>42767</v>
      </c>
      <c r="F112" s="184">
        <v>562.04026499999998</v>
      </c>
      <c r="G112" s="168"/>
    </row>
    <row r="113" spans="2:7" x14ac:dyDescent="0.25">
      <c r="B113" s="20"/>
      <c r="C113" s="168">
        <v>3</v>
      </c>
      <c r="D113" s="185">
        <v>640.82073800000001</v>
      </c>
      <c r="E113" s="183">
        <v>42795</v>
      </c>
      <c r="F113" s="184">
        <v>573.02416966666658</v>
      </c>
      <c r="G113" s="168"/>
    </row>
    <row r="114" spans="2:7" x14ac:dyDescent="0.25">
      <c r="B114" s="20"/>
      <c r="C114" s="168">
        <v>4</v>
      </c>
      <c r="D114" s="185">
        <v>616.10172699999998</v>
      </c>
      <c r="E114" s="183">
        <v>42826</v>
      </c>
      <c r="F114" s="184">
        <v>575.39965700000005</v>
      </c>
      <c r="G114" s="168"/>
    </row>
    <row r="115" spans="2:7" x14ac:dyDescent="0.25">
      <c r="B115" s="20"/>
      <c r="C115" s="168">
        <v>5</v>
      </c>
      <c r="D115" s="185">
        <v>596.985952</v>
      </c>
      <c r="E115" s="183">
        <v>42856</v>
      </c>
      <c r="F115" s="184">
        <v>578.71864625000001</v>
      </c>
      <c r="G115" s="168"/>
    </row>
    <row r="116" spans="2:7" x14ac:dyDescent="0.25">
      <c r="B116" s="20"/>
      <c r="C116" s="168">
        <v>6</v>
      </c>
      <c r="D116" s="185">
        <v>563.69954299999995</v>
      </c>
      <c r="E116" s="183">
        <v>42887</v>
      </c>
      <c r="F116" s="184">
        <v>577.10187241666665</v>
      </c>
      <c r="G116" s="168"/>
    </row>
    <row r="117" spans="2:7" x14ac:dyDescent="0.25">
      <c r="B117" s="20"/>
      <c r="C117" s="168">
        <v>7</v>
      </c>
      <c r="D117" s="185">
        <v>593.71868800000004</v>
      </c>
      <c r="E117" s="183">
        <v>42917</v>
      </c>
      <c r="F117" s="184">
        <v>583.82978624999998</v>
      </c>
      <c r="G117" s="168"/>
    </row>
    <row r="118" spans="2:7" x14ac:dyDescent="0.25">
      <c r="B118" s="20"/>
      <c r="C118" s="168">
        <v>8</v>
      </c>
      <c r="D118" s="185">
        <v>594.22548800000004</v>
      </c>
      <c r="E118" s="183">
        <v>42948</v>
      </c>
      <c r="F118" s="184">
        <v>583.07142024999996</v>
      </c>
      <c r="G118" s="168"/>
    </row>
    <row r="119" spans="2:7" x14ac:dyDescent="0.25">
      <c r="B119" s="20"/>
      <c r="C119" s="168">
        <v>9</v>
      </c>
      <c r="D119" s="185">
        <v>618.38461700000005</v>
      </c>
      <c r="E119" s="183">
        <v>42979</v>
      </c>
      <c r="F119" s="184">
        <v>585.98496533333321</v>
      </c>
      <c r="G119" s="168"/>
    </row>
    <row r="120" spans="2:7" x14ac:dyDescent="0.25">
      <c r="B120" s="20"/>
      <c r="C120" s="168">
        <v>10</v>
      </c>
      <c r="D120" s="185">
        <v>635.65676299999996</v>
      </c>
      <c r="E120" s="183">
        <v>43009</v>
      </c>
      <c r="F120" s="184">
        <v>592.8092310833332</v>
      </c>
      <c r="G120" s="168"/>
    </row>
    <row r="121" spans="2:7" x14ac:dyDescent="0.25">
      <c r="B121" s="20"/>
      <c r="C121" s="168">
        <v>11</v>
      </c>
      <c r="D121" s="185">
        <v>620.714877</v>
      </c>
      <c r="E121" s="183">
        <v>43040</v>
      </c>
      <c r="F121" s="184">
        <v>590.45094191666669</v>
      </c>
      <c r="G121" s="168"/>
    </row>
    <row r="122" spans="2:7" x14ac:dyDescent="0.25">
      <c r="B122" s="20"/>
      <c r="C122" s="168">
        <v>12</v>
      </c>
      <c r="D122" s="185">
        <v>524.59719199999995</v>
      </c>
      <c r="E122" s="183">
        <v>43070</v>
      </c>
      <c r="F122" s="184">
        <v>581.58911466666666</v>
      </c>
      <c r="G122" s="168"/>
    </row>
    <row r="123" spans="2:7" x14ac:dyDescent="0.25">
      <c r="B123" s="20">
        <v>2017</v>
      </c>
      <c r="C123" s="168">
        <v>1</v>
      </c>
      <c r="D123" s="185">
        <v>562.79941699999995</v>
      </c>
      <c r="E123" s="183">
        <v>43101</v>
      </c>
      <c r="F123" s="184">
        <v>588.49058383333329</v>
      </c>
      <c r="G123" s="168"/>
    </row>
    <row r="124" spans="2:7" x14ac:dyDescent="0.25">
      <c r="B124" s="20"/>
      <c r="C124" s="168">
        <v>2</v>
      </c>
      <c r="D124" s="185">
        <v>544.69058399999994</v>
      </c>
      <c r="E124" s="183">
        <v>43132</v>
      </c>
      <c r="F124" s="184">
        <v>592.69963216666667</v>
      </c>
      <c r="G124" s="168"/>
    </row>
    <row r="125" spans="2:7" x14ac:dyDescent="0.25">
      <c r="B125" s="20"/>
      <c r="C125" s="168">
        <v>3</v>
      </c>
      <c r="D125" s="185">
        <v>542.90115400000002</v>
      </c>
      <c r="E125" s="183">
        <v>43160</v>
      </c>
      <c r="F125" s="184">
        <v>584.5396668333334</v>
      </c>
      <c r="G125" s="168"/>
    </row>
    <row r="126" spans="2:7" x14ac:dyDescent="0.25">
      <c r="B126" s="20"/>
      <c r="C126" s="168">
        <v>4</v>
      </c>
      <c r="D126" s="185">
        <v>681.66151000000002</v>
      </c>
      <c r="E126" s="183">
        <v>43191</v>
      </c>
      <c r="F126" s="184">
        <v>590.00298208333345</v>
      </c>
      <c r="G126" s="168"/>
    </row>
    <row r="127" spans="2:7" x14ac:dyDescent="0.25">
      <c r="B127" s="20"/>
      <c r="C127" s="168">
        <v>5</v>
      </c>
      <c r="D127" s="185">
        <v>781.19141000000002</v>
      </c>
      <c r="E127" s="183">
        <v>43221</v>
      </c>
      <c r="F127" s="184">
        <v>605.35343691666674</v>
      </c>
      <c r="G127" s="20"/>
    </row>
    <row r="128" spans="2:7" x14ac:dyDescent="0.25">
      <c r="B128" s="20"/>
      <c r="C128" s="168">
        <v>6</v>
      </c>
      <c r="D128" s="185">
        <v>0</v>
      </c>
      <c r="E128" s="183">
        <v>43252</v>
      </c>
      <c r="F128" s="184">
        <v>558.37847500000009</v>
      </c>
      <c r="G128" s="20"/>
    </row>
    <row r="129" spans="2:7" x14ac:dyDescent="0.25">
      <c r="B129" s="39"/>
      <c r="C129" s="168">
        <v>7</v>
      </c>
      <c r="D129" s="185">
        <v>0</v>
      </c>
      <c r="E129" s="183">
        <v>43282</v>
      </c>
      <c r="F129" s="184">
        <v>508.90191766666675</v>
      </c>
      <c r="G129" s="39"/>
    </row>
    <row r="130" spans="2:7" x14ac:dyDescent="0.25">
      <c r="B130" s="39"/>
      <c r="C130" s="168">
        <v>8</v>
      </c>
      <c r="D130" s="185">
        <v>0</v>
      </c>
      <c r="E130" s="183">
        <v>43313</v>
      </c>
      <c r="F130" s="184">
        <v>459.38312700000006</v>
      </c>
      <c r="G130" s="39"/>
    </row>
    <row r="131" spans="2:7" x14ac:dyDescent="0.25">
      <c r="B131" s="39"/>
      <c r="C131" s="168">
        <v>9</v>
      </c>
      <c r="D131" s="185">
        <v>0</v>
      </c>
      <c r="E131" s="183">
        <v>43344</v>
      </c>
      <c r="F131" s="184">
        <v>407.85107558333334</v>
      </c>
      <c r="G131" s="39"/>
    </row>
    <row r="132" spans="2:7" x14ac:dyDescent="0.25">
      <c r="B132" s="39"/>
      <c r="C132" s="168">
        <v>10</v>
      </c>
      <c r="D132" s="185">
        <v>0</v>
      </c>
      <c r="E132" s="183">
        <v>43374</v>
      </c>
      <c r="F132" s="184">
        <v>354.87967866666668</v>
      </c>
      <c r="G132" s="39"/>
    </row>
    <row r="133" spans="2:7" x14ac:dyDescent="0.25">
      <c r="B133" s="39"/>
      <c r="C133" s="168">
        <v>11</v>
      </c>
      <c r="D133" s="185">
        <v>0</v>
      </c>
      <c r="E133" s="183">
        <v>43405</v>
      </c>
      <c r="F133" s="184">
        <v>303.15343891666663</v>
      </c>
      <c r="G133" s="39"/>
    </row>
    <row r="134" spans="2:7" x14ac:dyDescent="0.25">
      <c r="B134" s="39"/>
      <c r="C134" s="168">
        <v>12</v>
      </c>
      <c r="D134" s="185">
        <v>0</v>
      </c>
      <c r="E134" s="183">
        <v>43435</v>
      </c>
      <c r="F134" s="184">
        <v>259.43700624999997</v>
      </c>
      <c r="G134" s="39"/>
    </row>
    <row r="135" spans="2:7" x14ac:dyDescent="0.25">
      <c r="B135" s="39"/>
      <c r="C135" s="39"/>
      <c r="D135" s="185"/>
      <c r="E135" s="183"/>
      <c r="F135" s="184"/>
      <c r="G135" s="39"/>
    </row>
    <row r="136" spans="2:7" x14ac:dyDescent="0.25">
      <c r="B136" s="39"/>
      <c r="C136" s="39"/>
      <c r="D136" s="185"/>
      <c r="E136" s="183"/>
      <c r="F136" s="184"/>
      <c r="G136" s="39"/>
    </row>
    <row r="137" spans="2:7" x14ac:dyDescent="0.25">
      <c r="B137" s="39"/>
      <c r="C137" s="39"/>
      <c r="D137" s="185"/>
      <c r="E137" s="39"/>
      <c r="F137" s="186"/>
      <c r="G137" s="39"/>
    </row>
    <row r="138" spans="2:7" x14ac:dyDescent="0.25">
      <c r="B138" s="39"/>
      <c r="C138" s="39"/>
      <c r="D138" s="39"/>
      <c r="E138" s="39"/>
      <c r="F138" s="186"/>
      <c r="G138" s="39"/>
    </row>
    <row r="139" spans="2:7" x14ac:dyDescent="0.25">
      <c r="B139" s="39"/>
      <c r="C139" s="39"/>
      <c r="D139" s="39"/>
      <c r="E139" s="39"/>
      <c r="F139" s="186"/>
      <c r="G139" s="39"/>
    </row>
    <row r="140" spans="2:7" x14ac:dyDescent="0.25">
      <c r="B140" s="39"/>
      <c r="C140" s="39"/>
      <c r="D140" s="39"/>
      <c r="E140" s="39"/>
      <c r="F140" s="39"/>
      <c r="G140" s="39"/>
    </row>
    <row r="141" spans="2:7" x14ac:dyDescent="0.25">
      <c r="B141" s="39"/>
      <c r="C141" s="39"/>
      <c r="D141" s="39"/>
      <c r="E141" s="39"/>
      <c r="F141" s="39"/>
      <c r="G141" s="39"/>
    </row>
    <row r="142" spans="2:7" x14ac:dyDescent="0.25">
      <c r="B142" s="39"/>
      <c r="C142" s="39"/>
      <c r="D142" s="39"/>
      <c r="E142" s="39"/>
      <c r="F142" s="39"/>
      <c r="G142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148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3">
        <v>19060.855797940712</v>
      </c>
      <c r="D13" s="117">
        <v>20204.298190859841</v>
      </c>
      <c r="E13" s="114">
        <v>5.9989037482916396</v>
      </c>
      <c r="F13" s="114">
        <v>100</v>
      </c>
      <c r="G13" s="153">
        <v>3727.521740559996</v>
      </c>
      <c r="H13" s="117">
        <v>4513.3457110600002</v>
      </c>
      <c r="I13" s="114">
        <v>21.081673701571702</v>
      </c>
      <c r="J13" s="114">
        <v>100</v>
      </c>
      <c r="K13" s="16"/>
    </row>
    <row r="14" spans="1:14" x14ac:dyDescent="0.25">
      <c r="A14" s="14"/>
      <c r="B14" s="119" t="s">
        <v>251</v>
      </c>
      <c r="C14" s="117">
        <v>9051.6191151407402</v>
      </c>
      <c r="D14" s="117">
        <v>9688.014220649784</v>
      </c>
      <c r="E14" s="29">
        <v>7.0307322636293801</v>
      </c>
      <c r="F14" s="29">
        <v>47.950263499043558</v>
      </c>
      <c r="G14" s="117">
        <v>1814.8264064499954</v>
      </c>
      <c r="H14" s="117">
        <v>2232.9720907500036</v>
      </c>
      <c r="I14" s="29">
        <v>23.04053339834018</v>
      </c>
      <c r="J14" s="29">
        <v>49.47487371237888</v>
      </c>
      <c r="K14" s="16"/>
    </row>
    <row r="15" spans="1:14" x14ac:dyDescent="0.25">
      <c r="A15" s="14"/>
      <c r="B15" s="9" t="s">
        <v>252</v>
      </c>
      <c r="C15" s="118">
        <v>2790.0843508799985</v>
      </c>
      <c r="D15" s="22">
        <v>3169.7893282800642</v>
      </c>
      <c r="E15" s="105">
        <v>13.609085950405264</v>
      </c>
      <c r="F15" s="105">
        <v>15.688688111493205</v>
      </c>
      <c r="G15" s="118">
        <v>468.93291186999903</v>
      </c>
      <c r="H15" s="22">
        <v>688.64957786999673</v>
      </c>
      <c r="I15" s="105">
        <v>46.854605517837733</v>
      </c>
      <c r="J15" s="105">
        <v>15.258072878894561</v>
      </c>
      <c r="K15" s="16"/>
    </row>
    <row r="16" spans="1:14" x14ac:dyDescent="0.25">
      <c r="A16" s="14"/>
      <c r="B16" s="9" t="s">
        <v>254</v>
      </c>
      <c r="C16" s="118">
        <v>1624.3230468499678</v>
      </c>
      <c r="D16" s="22">
        <v>1701.7564971299923</v>
      </c>
      <c r="E16" s="105">
        <v>4.7671213204904195</v>
      </c>
      <c r="F16" s="105">
        <v>8.4227449083078998</v>
      </c>
      <c r="G16" s="118">
        <v>289.74165445000057</v>
      </c>
      <c r="H16" s="22">
        <v>350.82814668000066</v>
      </c>
      <c r="I16" s="105">
        <v>21.083089466703342</v>
      </c>
      <c r="J16" s="105">
        <v>7.7731281656597391</v>
      </c>
      <c r="K16" s="16"/>
    </row>
    <row r="17" spans="1:11" x14ac:dyDescent="0.25">
      <c r="A17" s="14"/>
      <c r="B17" s="9" t="s">
        <v>253</v>
      </c>
      <c r="C17" s="118">
        <v>1732.9511787499966</v>
      </c>
      <c r="D17" s="22">
        <v>1629.8228713999968</v>
      </c>
      <c r="E17" s="105">
        <v>-5.9510220838643546</v>
      </c>
      <c r="F17" s="105">
        <v>8.0667136071932806</v>
      </c>
      <c r="G17" s="118">
        <v>320.4969894300018</v>
      </c>
      <c r="H17" s="22">
        <v>337.29203316000172</v>
      </c>
      <c r="I17" s="105">
        <v>5.2403124784009991</v>
      </c>
      <c r="J17" s="105">
        <v>7.4732150992436521</v>
      </c>
      <c r="K17" s="16"/>
    </row>
    <row r="18" spans="1:11" x14ac:dyDescent="0.25">
      <c r="A18" s="14"/>
      <c r="B18" s="9" t="s">
        <v>256</v>
      </c>
      <c r="C18" s="118">
        <v>1208.1578389000019</v>
      </c>
      <c r="D18" s="22">
        <v>1210.4760697400011</v>
      </c>
      <c r="E18" s="105">
        <v>0.19188145500175224</v>
      </c>
      <c r="F18" s="105">
        <v>5.9911809769646167</v>
      </c>
      <c r="G18" s="118">
        <v>272.14245465999937</v>
      </c>
      <c r="H18" s="22">
        <v>258.93558158999957</v>
      </c>
      <c r="I18" s="105">
        <v>-4.8529264155053546</v>
      </c>
      <c r="J18" s="105">
        <v>5.7371094121036474</v>
      </c>
      <c r="K18" s="16"/>
    </row>
    <row r="19" spans="1:11" x14ac:dyDescent="0.25">
      <c r="A19" s="14"/>
      <c r="B19" s="9" t="s">
        <v>255</v>
      </c>
      <c r="C19" s="118">
        <v>1019.6944416700046</v>
      </c>
      <c r="D19" s="22">
        <v>1088.0156680500008</v>
      </c>
      <c r="E19" s="105">
        <v>6.700166597760715</v>
      </c>
      <c r="F19" s="105">
        <v>5.3850703339064987</v>
      </c>
      <c r="G19" s="118">
        <v>205.27660401999972</v>
      </c>
      <c r="H19" s="22">
        <v>264.35371711999824</v>
      </c>
      <c r="I19" s="105">
        <v>28.77927242709195</v>
      </c>
      <c r="J19" s="105">
        <v>5.8571563989037383</v>
      </c>
      <c r="K19" s="16"/>
    </row>
    <row r="20" spans="1:11" x14ac:dyDescent="0.25">
      <c r="A20" s="14"/>
      <c r="B20" s="9" t="s">
        <v>259</v>
      </c>
      <c r="C20" s="118">
        <v>293.09713519999963</v>
      </c>
      <c r="D20" s="22">
        <v>300.08628562000035</v>
      </c>
      <c r="E20" s="105">
        <v>2.3845850336379426</v>
      </c>
      <c r="F20" s="105">
        <v>1.4852596352777818</v>
      </c>
      <c r="G20" s="118">
        <v>53.001324639999915</v>
      </c>
      <c r="H20" s="22">
        <v>73.050586490000057</v>
      </c>
      <c r="I20" s="105">
        <v>37.827850504077844</v>
      </c>
      <c r="J20" s="105">
        <v>1.6185462219521285</v>
      </c>
      <c r="K20" s="16"/>
    </row>
    <row r="21" spans="1:11" x14ac:dyDescent="0.25">
      <c r="A21" s="14"/>
      <c r="B21" s="9" t="s">
        <v>258</v>
      </c>
      <c r="C21" s="118">
        <v>232.01452356999991</v>
      </c>
      <c r="D21" s="22">
        <v>298.2886308800002</v>
      </c>
      <c r="E21" s="105">
        <v>28.564637372800107</v>
      </c>
      <c r="F21" s="105">
        <v>1.476362247588199</v>
      </c>
      <c r="G21" s="118">
        <v>43.75291302999976</v>
      </c>
      <c r="H21" s="22">
        <v>58.247571159999737</v>
      </c>
      <c r="I21" s="105">
        <v>33.128441345291733</v>
      </c>
      <c r="J21" s="105">
        <v>1.2905630299328381</v>
      </c>
      <c r="K21" s="16"/>
    </row>
    <row r="22" spans="1:11" x14ac:dyDescent="0.25">
      <c r="A22" s="14"/>
      <c r="B22" s="9" t="s">
        <v>257</v>
      </c>
      <c r="C22" s="118">
        <v>205.68444116999953</v>
      </c>
      <c r="D22" s="22">
        <v>223.59490270000154</v>
      </c>
      <c r="E22" s="105">
        <v>8.7077376529413275</v>
      </c>
      <c r="F22" s="105">
        <v>1.1066699797627861</v>
      </c>
      <c r="G22" s="118">
        <v>35.222148170000061</v>
      </c>
      <c r="H22" s="22">
        <v>43.017816410000094</v>
      </c>
      <c r="I22" s="105">
        <v>22.132858570619153</v>
      </c>
      <c r="J22" s="105">
        <v>0.95312478068286433</v>
      </c>
      <c r="K22" s="16"/>
    </row>
    <row r="23" spans="1:11" x14ac:dyDescent="0.25">
      <c r="A23" s="14"/>
      <c r="B23" s="9" t="s">
        <v>262</v>
      </c>
      <c r="C23" s="118">
        <v>207.4242542099999</v>
      </c>
      <c r="D23" s="22">
        <v>145.9383924600007</v>
      </c>
      <c r="E23" s="105">
        <v>-29.64256132156553</v>
      </c>
      <c r="F23" s="105">
        <v>0.72231359427283304</v>
      </c>
      <c r="G23" s="118">
        <v>45.828880010000042</v>
      </c>
      <c r="H23" s="22">
        <v>31.638276600000037</v>
      </c>
      <c r="I23" s="105">
        <v>-30.964325130580448</v>
      </c>
      <c r="J23" s="105">
        <v>0.70099386631230387</v>
      </c>
      <c r="K23" s="16"/>
    </row>
    <row r="24" spans="1:11" x14ac:dyDescent="0.25">
      <c r="A24" s="14"/>
      <c r="B24" s="9" t="s">
        <v>260</v>
      </c>
      <c r="C24" s="118">
        <v>139.74847867000017</v>
      </c>
      <c r="D24" s="22">
        <v>143.05994579000037</v>
      </c>
      <c r="E24" s="105">
        <v>2.3695908188166026</v>
      </c>
      <c r="F24" s="105">
        <v>0.70806688972111287</v>
      </c>
      <c r="G24" s="118">
        <v>25.586817029999999</v>
      </c>
      <c r="H24" s="22">
        <v>31.77297163999998</v>
      </c>
      <c r="I24" s="105">
        <v>24.177116687655385</v>
      </c>
      <c r="J24" s="105">
        <v>0.70397823862993658</v>
      </c>
      <c r="K24" s="16"/>
    </row>
    <row r="25" spans="1:11" x14ac:dyDescent="0.25">
      <c r="A25" s="14"/>
      <c r="B25" s="9" t="s">
        <v>261</v>
      </c>
      <c r="C25" s="118">
        <v>139.65546007999959</v>
      </c>
      <c r="D25" s="22">
        <v>131.06717151000012</v>
      </c>
      <c r="E25" s="105">
        <v>-6.1496260619382737</v>
      </c>
      <c r="F25" s="105">
        <v>0.64870935021783227</v>
      </c>
      <c r="G25" s="118">
        <v>24.84707852999998</v>
      </c>
      <c r="H25" s="22">
        <v>27.416909339999993</v>
      </c>
      <c r="I25" s="105">
        <v>10.342587386670999</v>
      </c>
      <c r="J25" s="105">
        <v>0.6074630904699938</v>
      </c>
      <c r="K25" s="16"/>
    </row>
    <row r="26" spans="1:11" x14ac:dyDescent="0.25">
      <c r="A26" s="14"/>
      <c r="B26" s="9" t="s">
        <v>264</v>
      </c>
      <c r="C26" s="118">
        <v>84.382356919999879</v>
      </c>
      <c r="D26" s="22">
        <v>125.64692045000007</v>
      </c>
      <c r="E26" s="105">
        <v>48.901885460632187</v>
      </c>
      <c r="F26" s="105">
        <v>0.62188213251990654</v>
      </c>
      <c r="G26" s="118">
        <v>28.231721640000018</v>
      </c>
      <c r="H26" s="22">
        <v>34.986942520000042</v>
      </c>
      <c r="I26" s="105">
        <v>23.927768083505452</v>
      </c>
      <c r="J26" s="105">
        <v>0.77518862413451239</v>
      </c>
      <c r="K26" s="16"/>
    </row>
    <row r="27" spans="1:11" x14ac:dyDescent="0.25">
      <c r="A27" s="14"/>
      <c r="B27" s="9" t="s">
        <v>272</v>
      </c>
      <c r="C27" s="118">
        <v>80.178851960000102</v>
      </c>
      <c r="D27" s="22">
        <v>90.449923040000158</v>
      </c>
      <c r="E27" s="105">
        <v>12.810199733371253</v>
      </c>
      <c r="F27" s="105">
        <v>0.44767663882984327</v>
      </c>
      <c r="G27" s="118">
        <v>15.190435560000008</v>
      </c>
      <c r="H27" s="22">
        <v>22.220534300000001</v>
      </c>
      <c r="I27" s="105">
        <v>46.279770663797805</v>
      </c>
      <c r="J27" s="105">
        <v>0.49232954270594326</v>
      </c>
      <c r="K27" s="16"/>
    </row>
    <row r="28" spans="1:11" x14ac:dyDescent="0.25">
      <c r="A28" s="14"/>
      <c r="B28" s="9" t="s">
        <v>263</v>
      </c>
      <c r="C28" s="118">
        <v>62.65650732999999</v>
      </c>
      <c r="D28" s="22">
        <v>72.058906490000041</v>
      </c>
      <c r="E28" s="105">
        <v>15.006261217975947</v>
      </c>
      <c r="F28" s="105">
        <v>0.35665137095728738</v>
      </c>
      <c r="G28" s="118">
        <v>13.312677249999995</v>
      </c>
      <c r="H28" s="22">
        <v>14.736780559999998</v>
      </c>
      <c r="I28" s="105">
        <v>10.697347222175036</v>
      </c>
      <c r="J28" s="105">
        <v>0.32651566051958675</v>
      </c>
      <c r="K28" s="16"/>
    </row>
    <row r="29" spans="1:11" x14ac:dyDescent="0.25">
      <c r="A29" s="14"/>
      <c r="B29" s="9" t="s">
        <v>267</v>
      </c>
      <c r="C29" s="118">
        <v>35.985066289999992</v>
      </c>
      <c r="D29" s="22">
        <v>46.130562690000019</v>
      </c>
      <c r="E29" s="105">
        <v>28.193629874788904</v>
      </c>
      <c r="F29" s="105">
        <v>0.2283205397892458</v>
      </c>
      <c r="G29" s="118">
        <v>7.1318107799999959</v>
      </c>
      <c r="H29" s="22">
        <v>6.7008984400000022</v>
      </c>
      <c r="I29" s="105">
        <v>-6.0421168381025625</v>
      </c>
      <c r="J29" s="105">
        <v>0.14846853906137483</v>
      </c>
      <c r="K29" s="16"/>
    </row>
    <row r="30" spans="1:11" x14ac:dyDescent="0.25">
      <c r="A30" s="14"/>
      <c r="B30" s="9" t="s">
        <v>273</v>
      </c>
      <c r="C30" s="118">
        <v>32.477408750000052</v>
      </c>
      <c r="D30" s="22">
        <v>38.254318980000058</v>
      </c>
      <c r="E30" s="105">
        <v>17.787472745959132</v>
      </c>
      <c r="F30" s="105">
        <v>0.18933752916647115</v>
      </c>
      <c r="G30" s="118">
        <v>5.772002720000005</v>
      </c>
      <c r="H30" s="22">
        <v>7.4815265200000054</v>
      </c>
      <c r="I30" s="105">
        <v>29.617515495557466</v>
      </c>
      <c r="J30" s="105">
        <v>0.16576453475891395</v>
      </c>
      <c r="K30" s="16"/>
    </row>
    <row r="31" spans="1:11" x14ac:dyDescent="0.25">
      <c r="A31" s="14"/>
      <c r="B31" s="9" t="s">
        <v>266</v>
      </c>
      <c r="C31" s="118">
        <v>44.661837560000052</v>
      </c>
      <c r="D31" s="22">
        <v>26.665039839999995</v>
      </c>
      <c r="E31" s="105">
        <v>-40.295694721075058</v>
      </c>
      <c r="F31" s="105">
        <v>0.13197706541503582</v>
      </c>
      <c r="G31" s="118">
        <v>36.805871619999998</v>
      </c>
      <c r="H31" s="22">
        <v>11.132713659999997</v>
      </c>
      <c r="I31" s="105">
        <v>-69.752886781383609</v>
      </c>
      <c r="J31" s="105">
        <v>0.24666210772906599</v>
      </c>
      <c r="K31" s="16"/>
    </row>
    <row r="32" spans="1:11" x14ac:dyDescent="0.25">
      <c r="A32" s="14"/>
      <c r="B32" s="9" t="s">
        <v>269</v>
      </c>
      <c r="C32" s="118">
        <v>24.240797350000005</v>
      </c>
      <c r="D32" s="22">
        <v>24.125087749999967</v>
      </c>
      <c r="E32" s="105">
        <v>-0.47733413356568777</v>
      </c>
      <c r="F32" s="105">
        <v>0.11940572012005762</v>
      </c>
      <c r="G32" s="118">
        <v>11.511245000000002</v>
      </c>
      <c r="H32" s="22">
        <v>7.5624466100000038</v>
      </c>
      <c r="I32" s="105">
        <v>-34.303834120462184</v>
      </c>
      <c r="J32" s="105">
        <v>0.16755744173259651</v>
      </c>
      <c r="K32" s="16"/>
    </row>
    <row r="33" spans="1:13" x14ac:dyDescent="0.25">
      <c r="A33" s="14"/>
      <c r="B33" s="9" t="s">
        <v>265</v>
      </c>
      <c r="C33" s="118">
        <v>23.572826390000017</v>
      </c>
      <c r="D33" s="22">
        <v>21.333281259999989</v>
      </c>
      <c r="E33" s="105">
        <v>-9.5005371564187193</v>
      </c>
      <c r="F33" s="105">
        <v>0.1055878361053436</v>
      </c>
      <c r="G33" s="118">
        <v>5.3548582699999985</v>
      </c>
      <c r="H33" s="22">
        <v>4.3556103999999953</v>
      </c>
      <c r="I33" s="105">
        <v>-18.660584830007153</v>
      </c>
      <c r="J33" s="105">
        <v>9.6505135632010797E-2</v>
      </c>
      <c r="K33" s="16"/>
    </row>
    <row r="34" spans="1:13" x14ac:dyDescent="0.25">
      <c r="A34" s="14"/>
      <c r="B34" s="9" t="s">
        <v>270</v>
      </c>
      <c r="C34" s="118">
        <v>16.381646979999964</v>
      </c>
      <c r="D34" s="22">
        <v>17.043516309999994</v>
      </c>
      <c r="E34" s="105">
        <v>4.0403100543437098</v>
      </c>
      <c r="F34" s="105">
        <v>8.4355893726168904E-2</v>
      </c>
      <c r="G34" s="118">
        <v>3.36754847</v>
      </c>
      <c r="H34" s="22">
        <v>4.07004973</v>
      </c>
      <c r="I34" s="105">
        <v>20.860910132646147</v>
      </c>
      <c r="J34" s="105">
        <v>9.0178107119654072E-2</v>
      </c>
      <c r="K34" s="16"/>
    </row>
    <row r="35" spans="1:13" x14ac:dyDescent="0.25">
      <c r="A35" s="14"/>
      <c r="B35" s="9" t="s">
        <v>271</v>
      </c>
      <c r="C35" s="118">
        <v>3.9985097899999991</v>
      </c>
      <c r="D35" s="22">
        <v>5.0045656199999975</v>
      </c>
      <c r="E35" s="105">
        <v>25.160769457563315</v>
      </c>
      <c r="F35" s="105">
        <v>2.4769806764503195E-2</v>
      </c>
      <c r="G35" s="118">
        <v>0.41427538000000003</v>
      </c>
      <c r="H35" s="22">
        <v>0.85620688</v>
      </c>
      <c r="I35" s="105">
        <v>106.67578169863728</v>
      </c>
      <c r="J35" s="105">
        <v>1.8970558313356235E-2</v>
      </c>
      <c r="K35" s="16"/>
    </row>
    <row r="36" spans="1:13" x14ac:dyDescent="0.25">
      <c r="A36" s="14"/>
      <c r="B36" s="9" t="s">
        <v>275</v>
      </c>
      <c r="C36" s="118">
        <v>3.682985299999999</v>
      </c>
      <c r="D36" s="22">
        <v>2.4347253699999984</v>
      </c>
      <c r="E36" s="105">
        <v>-33.892612332718265</v>
      </c>
      <c r="F36" s="105">
        <v>1.2050531758145581E-2</v>
      </c>
      <c r="G36" s="118">
        <v>0.11986728999999999</v>
      </c>
      <c r="H36" s="22">
        <v>0.35929769999999989</v>
      </c>
      <c r="I36" s="105">
        <v>199.74624436741658</v>
      </c>
      <c r="J36" s="105">
        <v>7.9607839284178295E-3</v>
      </c>
      <c r="K36" s="16"/>
    </row>
    <row r="37" spans="1:13" x14ac:dyDescent="0.25">
      <c r="A37" s="14"/>
      <c r="B37" s="9" t="s">
        <v>268</v>
      </c>
      <c r="C37" s="118">
        <v>1.0451590799999999</v>
      </c>
      <c r="D37" s="22">
        <v>1.8030519600000001</v>
      </c>
      <c r="E37" s="105">
        <v>72.514595577163263</v>
      </c>
      <c r="F37" s="105">
        <v>8.9241009163865785E-3</v>
      </c>
      <c r="G37" s="118">
        <v>5.0867600000000001E-3</v>
      </c>
      <c r="H37" s="22">
        <v>1.3482620000000001E-2</v>
      </c>
      <c r="I37" s="105">
        <v>165.05319692692404</v>
      </c>
      <c r="J37" s="105">
        <v>2.9872783657942931E-4</v>
      </c>
      <c r="K37" s="16"/>
    </row>
    <row r="38" spans="1:13" x14ac:dyDescent="0.25">
      <c r="A38" s="14"/>
      <c r="B38" s="9" t="s">
        <v>274</v>
      </c>
      <c r="C38" s="118">
        <v>0.78166556000000043</v>
      </c>
      <c r="D38" s="22">
        <v>1.0639175700000003</v>
      </c>
      <c r="E38" s="105">
        <v>36.109050269529554</v>
      </c>
      <c r="F38" s="105">
        <v>5.2657981977384527E-3</v>
      </c>
      <c r="G38" s="118">
        <v>0.12847657000000001</v>
      </c>
      <c r="H38" s="22">
        <v>0.14962918</v>
      </c>
      <c r="I38" s="105">
        <v>16.464177086919406</v>
      </c>
      <c r="J38" s="105">
        <v>3.3152607750239951E-3</v>
      </c>
      <c r="K38" s="16"/>
    </row>
    <row r="39" spans="1:13" x14ac:dyDescent="0.25">
      <c r="A39" s="14"/>
      <c r="B39" s="9" t="s">
        <v>277</v>
      </c>
      <c r="C39" s="118">
        <v>0.36696034999999999</v>
      </c>
      <c r="D39" s="22">
        <v>0.64295301999999999</v>
      </c>
      <c r="E39" s="105">
        <v>75.210487999589049</v>
      </c>
      <c r="F39" s="105">
        <v>3.1822586160941907E-3</v>
      </c>
      <c r="G39" s="118">
        <v>5.8566690000000005E-2</v>
      </c>
      <c r="H39" s="22">
        <v>4.0147400000000001E-3</v>
      </c>
      <c r="I39" s="105">
        <v>-93.145011268350657</v>
      </c>
      <c r="J39" s="105">
        <v>8.8952636403673627E-5</v>
      </c>
      <c r="K39" s="16"/>
    </row>
    <row r="40" spans="1:13" x14ac:dyDescent="0.25">
      <c r="A40" s="14"/>
      <c r="B40" s="9" t="s">
        <v>279</v>
      </c>
      <c r="C40" s="118">
        <v>0.37060583000000002</v>
      </c>
      <c r="D40" s="22">
        <v>0.48095246999999997</v>
      </c>
      <c r="E40" s="105">
        <v>29.774663825444936</v>
      </c>
      <c r="F40" s="105">
        <v>2.3804463063091027E-3</v>
      </c>
      <c r="G40" s="118">
        <v>0</v>
      </c>
      <c r="H40" s="22">
        <v>0.18721316000000002</v>
      </c>
      <c r="I40" s="105" t="s">
        <v>120</v>
      </c>
      <c r="J40" s="105">
        <v>4.1479906921650664E-3</v>
      </c>
      <c r="K40" s="16"/>
    </row>
    <row r="41" spans="1:13" x14ac:dyDescent="0.25">
      <c r="A41" s="14"/>
      <c r="B41" s="9" t="s">
        <v>278</v>
      </c>
      <c r="C41" s="118">
        <v>0.24554017999999991</v>
      </c>
      <c r="D41" s="22">
        <v>0.41429844999999998</v>
      </c>
      <c r="E41" s="105">
        <v>68.729390847559088</v>
      </c>
      <c r="F41" s="105">
        <v>2.0505461070032273E-3</v>
      </c>
      <c r="G41" s="118">
        <v>7.0889979999999977E-2</v>
      </c>
      <c r="H41" s="22">
        <v>0.17323136000000006</v>
      </c>
      <c r="I41" s="105">
        <v>144.36649580095821</v>
      </c>
      <c r="J41" s="105">
        <v>3.8382027677493179E-3</v>
      </c>
      <c r="K41" s="16"/>
    </row>
    <row r="42" spans="1:13" x14ac:dyDescent="0.25">
      <c r="A42" s="14"/>
      <c r="B42" s="9" t="s">
        <v>276</v>
      </c>
      <c r="C42" s="118">
        <v>0.14221245000000005</v>
      </c>
      <c r="D42" s="22">
        <v>0.29744683999999999</v>
      </c>
      <c r="E42" s="105">
        <v>109.15668072661705</v>
      </c>
      <c r="F42" s="105">
        <v>1.4721958525367688E-3</v>
      </c>
      <c r="G42" s="118">
        <v>1.8356420000000002E-2</v>
      </c>
      <c r="H42" s="22">
        <v>7.2087540000000006E-2</v>
      </c>
      <c r="I42" s="105">
        <v>292.71023434852765</v>
      </c>
      <c r="J42" s="105">
        <v>1.5972084705000273E-3</v>
      </c>
      <c r="K42" s="16"/>
    </row>
    <row r="43" spans="1:13" x14ac:dyDescent="0.25">
      <c r="A43" s="14"/>
      <c r="B43" s="9" t="s">
        <v>280</v>
      </c>
      <c r="C43" s="118">
        <v>0.77273027999999966</v>
      </c>
      <c r="D43" s="22">
        <v>0.25863116000000003</v>
      </c>
      <c r="E43" s="105">
        <v>-66.530215432996869</v>
      </c>
      <c r="F43" s="105">
        <v>1.2800798996176039E-3</v>
      </c>
      <c r="G43" s="118">
        <v>0.25243910999999997</v>
      </c>
      <c r="H43" s="22">
        <v>0.10776633000000001</v>
      </c>
      <c r="I43" s="105">
        <v>-57.309970709372251</v>
      </c>
      <c r="J43" s="105">
        <v>2.3877260218714801E-3</v>
      </c>
      <c r="K43" s="16"/>
    </row>
    <row r="44" spans="1:13" x14ac:dyDescent="0.25">
      <c r="A44" s="14"/>
      <c r="B44" s="9" t="s">
        <v>281</v>
      </c>
      <c r="C44" s="118">
        <v>0.28264302000000002</v>
      </c>
      <c r="D44" s="22">
        <v>0.24610737999999999</v>
      </c>
      <c r="E44" s="105">
        <v>-12.926425708301604</v>
      </c>
      <c r="F44" s="105">
        <v>1.2180941781552983E-3</v>
      </c>
      <c r="G44" s="118">
        <v>0.11942875999999999</v>
      </c>
      <c r="H44" s="22">
        <v>0</v>
      </c>
      <c r="I44" s="105" t="s">
        <v>120</v>
      </c>
      <c r="J44" s="105">
        <v>0</v>
      </c>
      <c r="K44" s="16"/>
      <c r="M44" s="7" t="s">
        <v>120</v>
      </c>
    </row>
    <row r="45" spans="1:13" x14ac:dyDescent="0.25">
      <c r="A45" s="14"/>
      <c r="B45" s="9" t="s">
        <v>282</v>
      </c>
      <c r="C45" s="118">
        <v>0.17522148000000001</v>
      </c>
      <c r="D45" s="22">
        <v>3.4000000000000002E-2</v>
      </c>
      <c r="E45" s="105">
        <v>-80.595986291178463</v>
      </c>
      <c r="F45" s="105">
        <v>1.6828102455635483E-4</v>
      </c>
      <c r="G45" s="118">
        <v>0</v>
      </c>
      <c r="H45" s="22">
        <v>0</v>
      </c>
      <c r="I45" s="105" t="s">
        <v>120</v>
      </c>
      <c r="J45" s="105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149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140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1802.8695316500009</v>
      </c>
      <c r="D13" s="117">
        <v>1994.2425949500007</v>
      </c>
      <c r="E13" s="114">
        <v>10.614914720138046</v>
      </c>
      <c r="F13" s="114">
        <v>100</v>
      </c>
      <c r="G13" s="153">
        <v>285.04553737999998</v>
      </c>
      <c r="H13" s="117">
        <v>443.22216365000025</v>
      </c>
      <c r="I13" s="114">
        <v>55.491704140988475</v>
      </c>
      <c r="J13" s="114">
        <v>100</v>
      </c>
      <c r="K13" s="16"/>
      <c r="L13" s="124"/>
    </row>
    <row r="14" spans="1:14" x14ac:dyDescent="0.25">
      <c r="A14" s="14"/>
      <c r="B14" s="119" t="s">
        <v>251</v>
      </c>
      <c r="C14" s="117">
        <v>529.48452045000204</v>
      </c>
      <c r="D14" s="117">
        <v>541.49089973000105</v>
      </c>
      <c r="E14" s="29">
        <v>2.2675600166355947</v>
      </c>
      <c r="F14" s="29">
        <v>27.152709560071216</v>
      </c>
      <c r="G14" s="117">
        <v>94.627550979999981</v>
      </c>
      <c r="H14" s="117">
        <v>114.89846277000004</v>
      </c>
      <c r="I14" s="29">
        <v>21.421786340306337</v>
      </c>
      <c r="J14" s="29">
        <v>25.923447018938351</v>
      </c>
      <c r="K14" s="16"/>
    </row>
    <row r="15" spans="1:14" x14ac:dyDescent="0.25">
      <c r="A15" s="14"/>
      <c r="B15" s="9" t="s">
        <v>252</v>
      </c>
      <c r="C15" s="118">
        <v>437.24071326999996</v>
      </c>
      <c r="D15" s="22">
        <v>508.36826050000013</v>
      </c>
      <c r="E15" s="105">
        <v>16.267366023181438</v>
      </c>
      <c r="F15" s="105">
        <v>25.491796323443079</v>
      </c>
      <c r="G15" s="118">
        <v>55.532278799999972</v>
      </c>
      <c r="H15" s="22">
        <v>108.90935708000011</v>
      </c>
      <c r="I15" s="105">
        <v>96.119013001858235</v>
      </c>
      <c r="J15" s="105">
        <v>24.572182082032043</v>
      </c>
      <c r="K15" s="16"/>
    </row>
    <row r="16" spans="1:14" x14ac:dyDescent="0.25">
      <c r="A16" s="14"/>
      <c r="B16" s="9" t="s">
        <v>254</v>
      </c>
      <c r="C16" s="118">
        <v>350.74478734999838</v>
      </c>
      <c r="D16" s="22">
        <v>367.60358138999948</v>
      </c>
      <c r="E16" s="105">
        <v>4.8065700897154562</v>
      </c>
      <c r="F16" s="105">
        <v>18.433242892358138</v>
      </c>
      <c r="G16" s="118">
        <v>47.81647250000001</v>
      </c>
      <c r="H16" s="22">
        <v>79.743602280000047</v>
      </c>
      <c r="I16" s="105">
        <v>66.770148676274758</v>
      </c>
      <c r="J16" s="105">
        <v>17.991790307438521</v>
      </c>
      <c r="K16" s="16"/>
    </row>
    <row r="17" spans="1:11" x14ac:dyDescent="0.25">
      <c r="A17" s="14"/>
      <c r="B17" s="9" t="s">
        <v>259</v>
      </c>
      <c r="C17" s="118">
        <v>142.13469628999997</v>
      </c>
      <c r="D17" s="22">
        <v>147.03621999000001</v>
      </c>
      <c r="E17" s="105">
        <v>3.4485061198564537</v>
      </c>
      <c r="F17" s="105">
        <v>7.3730357762058771</v>
      </c>
      <c r="G17" s="118">
        <v>24.762962180000002</v>
      </c>
      <c r="H17" s="22">
        <v>43.461907390000007</v>
      </c>
      <c r="I17" s="105">
        <v>75.511746430329538</v>
      </c>
      <c r="J17" s="105">
        <v>9.805896670889549</v>
      </c>
      <c r="K17" s="16"/>
    </row>
    <row r="18" spans="1:11" x14ac:dyDescent="0.25">
      <c r="A18" s="14"/>
      <c r="B18" s="9" t="s">
        <v>256</v>
      </c>
      <c r="C18" s="118">
        <v>78.266478990000053</v>
      </c>
      <c r="D18" s="22">
        <v>118.59023018999984</v>
      </c>
      <c r="E18" s="105">
        <v>51.521100374467935</v>
      </c>
      <c r="F18" s="105">
        <v>5.9466300885511432</v>
      </c>
      <c r="G18" s="118">
        <v>9.4671757199999984</v>
      </c>
      <c r="H18" s="22">
        <v>13.970890830000009</v>
      </c>
      <c r="I18" s="105">
        <v>47.571897292300513</v>
      </c>
      <c r="J18" s="105">
        <v>3.1521191799046444</v>
      </c>
      <c r="K18" s="16"/>
    </row>
    <row r="19" spans="1:11" x14ac:dyDescent="0.25">
      <c r="A19" s="14"/>
      <c r="B19" s="9" t="s">
        <v>255</v>
      </c>
      <c r="C19" s="118">
        <v>98.271637970000043</v>
      </c>
      <c r="D19" s="22">
        <v>116.62534343999999</v>
      </c>
      <c r="E19" s="105">
        <v>18.676503057375406</v>
      </c>
      <c r="F19" s="105">
        <v>5.8481021183345048</v>
      </c>
      <c r="G19" s="118">
        <v>23.450597829999996</v>
      </c>
      <c r="H19" s="22">
        <v>39.151225419999975</v>
      </c>
      <c r="I19" s="105">
        <v>66.951928918052573</v>
      </c>
      <c r="J19" s="105">
        <v>8.8333185095221385</v>
      </c>
      <c r="K19" s="16"/>
    </row>
    <row r="20" spans="1:11" x14ac:dyDescent="0.25">
      <c r="A20" s="14"/>
      <c r="B20" s="9" t="s">
        <v>253</v>
      </c>
      <c r="C20" s="118">
        <v>78.770823750000048</v>
      </c>
      <c r="D20" s="22">
        <v>87.408219270000032</v>
      </c>
      <c r="E20" s="105">
        <v>10.965221777308098</v>
      </c>
      <c r="F20" s="105">
        <v>4.3830283984176717</v>
      </c>
      <c r="G20" s="118">
        <v>12.761654939999994</v>
      </c>
      <c r="H20" s="22">
        <v>16.755226629999999</v>
      </c>
      <c r="I20" s="105">
        <v>31.293525085704953</v>
      </c>
      <c r="J20" s="105">
        <v>3.7803223764845657</v>
      </c>
      <c r="K20" s="16"/>
    </row>
    <row r="21" spans="1:11" x14ac:dyDescent="0.25">
      <c r="A21" s="14"/>
      <c r="B21" s="9" t="s">
        <v>272</v>
      </c>
      <c r="C21" s="118">
        <v>25.971119020000092</v>
      </c>
      <c r="D21" s="22">
        <v>35.273106950000106</v>
      </c>
      <c r="E21" s="105">
        <v>35.816662050012752</v>
      </c>
      <c r="F21" s="105">
        <v>1.7687470440818895</v>
      </c>
      <c r="G21" s="118">
        <v>4.1477248000000007</v>
      </c>
      <c r="H21" s="22">
        <v>9.7280543100000045</v>
      </c>
      <c r="I21" s="105">
        <v>134.53953140767689</v>
      </c>
      <c r="J21" s="105">
        <v>2.1948483419439215</v>
      </c>
      <c r="K21" s="16"/>
    </row>
    <row r="22" spans="1:11" x14ac:dyDescent="0.25">
      <c r="A22" s="14"/>
      <c r="B22" s="9" t="s">
        <v>257</v>
      </c>
      <c r="C22" s="118">
        <v>25.611270020000006</v>
      </c>
      <c r="D22" s="22">
        <v>24.189698260000014</v>
      </c>
      <c r="E22" s="105">
        <v>-5.5505711309508543</v>
      </c>
      <c r="F22" s="105">
        <v>1.2129767121239576</v>
      </c>
      <c r="G22" s="118">
        <v>4.0379611799999973</v>
      </c>
      <c r="H22" s="22">
        <v>5.3083441299999992</v>
      </c>
      <c r="I22" s="105">
        <v>31.460999582962867</v>
      </c>
      <c r="J22" s="105">
        <v>1.1976711828409026</v>
      </c>
      <c r="K22" s="16"/>
    </row>
    <row r="23" spans="1:11" x14ac:dyDescent="0.25">
      <c r="A23" s="14"/>
      <c r="B23" s="9" t="s">
        <v>269</v>
      </c>
      <c r="C23" s="118">
        <v>8.1431032800000018</v>
      </c>
      <c r="D23" s="22">
        <v>13.815426120000009</v>
      </c>
      <c r="E23" s="105">
        <v>69.657999474618066</v>
      </c>
      <c r="F23" s="105">
        <v>0.69276557200135358</v>
      </c>
      <c r="G23" s="118">
        <v>2.87885203</v>
      </c>
      <c r="H23" s="22">
        <v>5.4969377300000009</v>
      </c>
      <c r="I23" s="105">
        <v>90.9420030177793</v>
      </c>
      <c r="J23" s="105">
        <v>1.2402217625427174</v>
      </c>
      <c r="K23" s="16"/>
    </row>
    <row r="24" spans="1:11" x14ac:dyDescent="0.25">
      <c r="A24" s="14"/>
      <c r="B24" s="9" t="s">
        <v>273</v>
      </c>
      <c r="C24" s="118">
        <v>8.907545129999999</v>
      </c>
      <c r="D24" s="22">
        <v>10.569418829999998</v>
      </c>
      <c r="E24" s="105">
        <v>18.65692147214526</v>
      </c>
      <c r="F24" s="105">
        <v>0.52999664417783598</v>
      </c>
      <c r="G24" s="118">
        <v>2.1837753900000001</v>
      </c>
      <c r="H24" s="22">
        <v>2.0577597600000002</v>
      </c>
      <c r="I24" s="105">
        <v>-5.7705398905516514</v>
      </c>
      <c r="J24" s="105">
        <v>0.46427275726783235</v>
      </c>
      <c r="K24" s="16"/>
    </row>
    <row r="25" spans="1:11" x14ac:dyDescent="0.25">
      <c r="A25" s="14"/>
      <c r="B25" s="9" t="s">
        <v>264</v>
      </c>
      <c r="C25" s="118">
        <v>3.56574693</v>
      </c>
      <c r="D25" s="22">
        <v>7.7799405199999985</v>
      </c>
      <c r="E25" s="105">
        <v>118.18543695696313</v>
      </c>
      <c r="F25" s="105">
        <v>0.39012006561794732</v>
      </c>
      <c r="G25" s="118">
        <v>0.56522516</v>
      </c>
      <c r="H25" s="22">
        <v>0.65248338000000006</v>
      </c>
      <c r="I25" s="105">
        <v>15.437780582874282</v>
      </c>
      <c r="J25" s="105">
        <v>0.14721361734862323</v>
      </c>
      <c r="K25" s="16"/>
    </row>
    <row r="26" spans="1:11" x14ac:dyDescent="0.25">
      <c r="A26" s="14"/>
      <c r="B26" s="9" t="s">
        <v>260</v>
      </c>
      <c r="C26" s="118">
        <v>3.9228331399999994</v>
      </c>
      <c r="D26" s="22">
        <v>5.1652268799999996</v>
      </c>
      <c r="E26" s="105">
        <v>31.67082808931303</v>
      </c>
      <c r="F26" s="105">
        <v>0.25900694795507068</v>
      </c>
      <c r="G26" s="118">
        <v>0.62385482999999997</v>
      </c>
      <c r="H26" s="22">
        <v>1.00652634</v>
      </c>
      <c r="I26" s="105">
        <v>61.339832858230814</v>
      </c>
      <c r="J26" s="105">
        <v>0.22709296207371632</v>
      </c>
      <c r="K26" s="16"/>
    </row>
    <row r="27" spans="1:11" x14ac:dyDescent="0.25">
      <c r="A27" s="14"/>
      <c r="B27" s="9" t="s">
        <v>261</v>
      </c>
      <c r="C27" s="118">
        <v>4.2402941900000002</v>
      </c>
      <c r="D27" s="22">
        <v>2.9828251199999993</v>
      </c>
      <c r="E27" s="105">
        <v>-29.655231775321724</v>
      </c>
      <c r="F27" s="105">
        <v>0.14957182880123893</v>
      </c>
      <c r="G27" s="118">
        <v>1.0463974899999999</v>
      </c>
      <c r="H27" s="22">
        <v>0.14177869000000004</v>
      </c>
      <c r="I27" s="105">
        <v>-86.450780764009664</v>
      </c>
      <c r="J27" s="105">
        <v>3.1988176952260576E-2</v>
      </c>
      <c r="K27" s="16"/>
    </row>
    <row r="28" spans="1:11" x14ac:dyDescent="0.25">
      <c r="A28" s="14"/>
      <c r="B28" s="9" t="s">
        <v>267</v>
      </c>
      <c r="C28" s="118">
        <v>1.9077399800000001</v>
      </c>
      <c r="D28" s="22">
        <v>2.2401608800000004</v>
      </c>
      <c r="E28" s="105">
        <v>17.424853674241291</v>
      </c>
      <c r="F28" s="105">
        <v>0.11233141272143798</v>
      </c>
      <c r="G28" s="118">
        <v>0.54291191999999988</v>
      </c>
      <c r="H28" s="22">
        <v>0.63726289999999974</v>
      </c>
      <c r="I28" s="105">
        <v>17.37869008291435</v>
      </c>
      <c r="J28" s="105">
        <v>0.14377956525279451</v>
      </c>
      <c r="K28" s="16"/>
    </row>
    <row r="29" spans="1:11" x14ac:dyDescent="0.25">
      <c r="A29" s="14"/>
      <c r="B29" s="9" t="s">
        <v>263</v>
      </c>
      <c r="C29" s="118">
        <v>1.0981735599999998</v>
      </c>
      <c r="D29" s="22">
        <v>1.9913340099999997</v>
      </c>
      <c r="E29" s="105">
        <v>81.331447280519129</v>
      </c>
      <c r="F29" s="105">
        <v>9.9854150896316912E-2</v>
      </c>
      <c r="G29" s="118">
        <v>0.21345525000000001</v>
      </c>
      <c r="H29" s="22">
        <v>0.66152886</v>
      </c>
      <c r="I29" s="105">
        <v>209.91454180677215</v>
      </c>
      <c r="J29" s="105">
        <v>0.14925446294296563</v>
      </c>
      <c r="K29" s="16"/>
    </row>
    <row r="30" spans="1:11" x14ac:dyDescent="0.25">
      <c r="A30" s="14"/>
      <c r="B30" s="9" t="s">
        <v>262</v>
      </c>
      <c r="C30" s="118">
        <v>0.87127098000000014</v>
      </c>
      <c r="D30" s="22">
        <v>0.86898271000000005</v>
      </c>
      <c r="E30" s="105">
        <v>-0.26263585641290721</v>
      </c>
      <c r="F30" s="105">
        <v>4.3574573735437987E-2</v>
      </c>
      <c r="G30" s="118">
        <v>6.0631100000000007E-2</v>
      </c>
      <c r="H30" s="22">
        <v>0.31539349</v>
      </c>
      <c r="I30" s="105">
        <v>420.18434433813667</v>
      </c>
      <c r="J30" s="105">
        <v>7.115923251731994E-2</v>
      </c>
      <c r="K30" s="16"/>
    </row>
    <row r="31" spans="1:11" x14ac:dyDescent="0.25">
      <c r="A31" s="14"/>
      <c r="B31" s="9" t="s">
        <v>271</v>
      </c>
      <c r="C31" s="118">
        <v>0.82606790999999991</v>
      </c>
      <c r="D31" s="22">
        <v>0.65179953000000002</v>
      </c>
      <c r="E31" s="105">
        <v>-21.096132399090518</v>
      </c>
      <c r="F31" s="105">
        <v>3.2684064198134424E-2</v>
      </c>
      <c r="G31" s="118">
        <v>0.11719396</v>
      </c>
      <c r="H31" s="22">
        <v>0.25054788</v>
      </c>
      <c r="I31" s="105">
        <v>113.78907240612057</v>
      </c>
      <c r="J31" s="105">
        <v>5.6528734469571885E-2</v>
      </c>
      <c r="K31" s="16"/>
    </row>
    <row r="32" spans="1:11" x14ac:dyDescent="0.25">
      <c r="A32" s="14"/>
      <c r="B32" s="9" t="s">
        <v>270</v>
      </c>
      <c r="C32" s="118">
        <v>1.9631925299999999</v>
      </c>
      <c r="D32" s="22">
        <v>0.59254962000000011</v>
      </c>
      <c r="E32" s="105">
        <v>-69.817039798944208</v>
      </c>
      <c r="F32" s="105">
        <v>2.9713015933994554E-2</v>
      </c>
      <c r="G32" s="118">
        <v>0.15136685</v>
      </c>
      <c r="H32" s="22">
        <v>3.7402899999999998E-3</v>
      </c>
      <c r="I32" s="105">
        <v>-97.528990000122221</v>
      </c>
      <c r="J32" s="105">
        <v>8.4388604784520628E-4</v>
      </c>
      <c r="K32" s="16"/>
    </row>
    <row r="33" spans="1:13" x14ac:dyDescent="0.25">
      <c r="A33" s="14"/>
      <c r="B33" s="9" t="s">
        <v>275</v>
      </c>
      <c r="C33" s="118">
        <v>0.47668234000000004</v>
      </c>
      <c r="D33" s="22">
        <v>0.52129974000000001</v>
      </c>
      <c r="E33" s="105">
        <v>9.3599859394833054</v>
      </c>
      <c r="F33" s="105">
        <v>2.6140236966158574E-2</v>
      </c>
      <c r="G33" s="118">
        <v>0</v>
      </c>
      <c r="H33" s="22">
        <v>0</v>
      </c>
      <c r="I33" s="105" t="s">
        <v>120</v>
      </c>
      <c r="J33" s="105">
        <v>0</v>
      </c>
      <c r="K33" s="16"/>
    </row>
    <row r="34" spans="1:13" x14ac:dyDescent="0.25">
      <c r="A34" s="14"/>
      <c r="B34" s="9" t="s">
        <v>277</v>
      </c>
      <c r="C34" s="118">
        <v>0</v>
      </c>
      <c r="D34" s="22">
        <v>0.20175551</v>
      </c>
      <c r="E34" s="105" t="s">
        <v>120</v>
      </c>
      <c r="F34" s="105">
        <v>1.0116899042819733E-2</v>
      </c>
      <c r="G34" s="118">
        <v>0</v>
      </c>
      <c r="H34" s="22">
        <v>0</v>
      </c>
      <c r="I34" s="105" t="s">
        <v>120</v>
      </c>
      <c r="J34" s="105">
        <v>0</v>
      </c>
      <c r="K34" s="16"/>
    </row>
    <row r="35" spans="1:13" x14ac:dyDescent="0.25">
      <c r="A35" s="14"/>
      <c r="B35" s="9" t="s">
        <v>274</v>
      </c>
      <c r="C35" s="118">
        <v>9.8854200000000003E-2</v>
      </c>
      <c r="D35" s="22">
        <v>0.17328907999999996</v>
      </c>
      <c r="E35" s="105">
        <v>75.29764036328244</v>
      </c>
      <c r="F35" s="105">
        <v>8.6894683946084628E-3</v>
      </c>
      <c r="G35" s="118">
        <v>1.9770840000000001E-2</v>
      </c>
      <c r="H35" s="22">
        <v>7.0406979999999994E-2</v>
      </c>
      <c r="I35" s="105">
        <v>256.11526874932974</v>
      </c>
      <c r="J35" s="105">
        <v>1.5885257050366811E-2</v>
      </c>
      <c r="K35" s="16"/>
    </row>
    <row r="36" spans="1:13" x14ac:dyDescent="0.25">
      <c r="A36" s="14"/>
      <c r="B36" s="9" t="s">
        <v>265</v>
      </c>
      <c r="C36" s="118">
        <v>0.12167314</v>
      </c>
      <c r="D36" s="22">
        <v>9.3208280000000004E-2</v>
      </c>
      <c r="E36" s="105">
        <v>-23.394530625247278</v>
      </c>
      <c r="F36" s="105">
        <v>4.6738686775636192E-3</v>
      </c>
      <c r="G36" s="118">
        <v>3.2797000000000002E-4</v>
      </c>
      <c r="H36" s="22">
        <v>6.7007000000000004E-4</v>
      </c>
      <c r="I36" s="105">
        <v>104.30832088300761</v>
      </c>
      <c r="J36" s="105">
        <v>1.5118151910136312E-4</v>
      </c>
      <c r="K36" s="16"/>
      <c r="M36" s="7" t="s">
        <v>120</v>
      </c>
    </row>
    <row r="37" spans="1:13" x14ac:dyDescent="0.25">
      <c r="A37" s="14"/>
      <c r="B37" s="9" t="s">
        <v>258</v>
      </c>
      <c r="C37" s="118">
        <v>0.23030723</v>
      </c>
      <c r="D37" s="22">
        <v>9.8184000000000014E-3</v>
      </c>
      <c r="E37" s="105">
        <v>-95.736825109658952</v>
      </c>
      <c r="F37" s="105">
        <v>4.9233729260738041E-4</v>
      </c>
      <c r="G37" s="118">
        <v>3.7395659999999997E-2</v>
      </c>
      <c r="H37" s="22">
        <v>5.6439999999999995E-5</v>
      </c>
      <c r="I37" s="105">
        <v>-99.849073395147997</v>
      </c>
      <c r="J37" s="105">
        <v>1.2734020233827711E-5</v>
      </c>
      <c r="K37" s="16"/>
    </row>
    <row r="38" spans="1:13" x14ac:dyDescent="0.25">
      <c r="A38" s="14"/>
      <c r="B38" s="9" t="s">
        <v>266</v>
      </c>
      <c r="C38" s="118">
        <v>4.0417600000000001E-3</v>
      </c>
      <c r="D38" s="22">
        <v>0</v>
      </c>
      <c r="E38" s="105" t="s">
        <v>120</v>
      </c>
      <c r="F38" s="105">
        <v>0</v>
      </c>
      <c r="G38" s="118">
        <v>2.41392E-3</v>
      </c>
      <c r="H38" s="22">
        <v>0</v>
      </c>
      <c r="I38" s="105" t="s">
        <v>120</v>
      </c>
      <c r="J38" s="105">
        <v>0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150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17056.00972416042</v>
      </c>
      <c r="D13" s="117">
        <v>18086.062233720193</v>
      </c>
      <c r="E13" s="114">
        <v>6.0392350040740617</v>
      </c>
      <c r="F13" s="114">
        <v>100</v>
      </c>
      <c r="G13" s="153">
        <v>3432.8354473899949</v>
      </c>
      <c r="H13" s="117">
        <v>4051.4152906199784</v>
      </c>
      <c r="I13" s="114">
        <v>18.019501741637313</v>
      </c>
      <c r="J13" s="114">
        <v>100</v>
      </c>
      <c r="K13" s="16"/>
    </row>
    <row r="14" spans="1:14" x14ac:dyDescent="0.25">
      <c r="A14" s="14"/>
      <c r="B14" s="119" t="s">
        <v>251</v>
      </c>
      <c r="C14" s="117">
        <v>8415.9330439804071</v>
      </c>
      <c r="D14" s="117">
        <v>9067.0744151302079</v>
      </c>
      <c r="E14" s="29">
        <v>7.7370075040644082</v>
      </c>
      <c r="F14" s="29">
        <v>50.132938270140883</v>
      </c>
      <c r="G14" s="117">
        <v>1715.1306247899977</v>
      </c>
      <c r="H14" s="117">
        <v>2107.8895013399801</v>
      </c>
      <c r="I14" s="29">
        <v>22.899648042729815</v>
      </c>
      <c r="J14" s="29">
        <v>52.028472771484623</v>
      </c>
      <c r="K14" s="16"/>
    </row>
    <row r="15" spans="1:14" x14ac:dyDescent="0.25">
      <c r="A15" s="14"/>
      <c r="B15" s="9" t="s">
        <v>252</v>
      </c>
      <c r="C15" s="118">
        <v>2335.2710522800335</v>
      </c>
      <c r="D15" s="22">
        <v>2650.9586686499874</v>
      </c>
      <c r="E15" s="105">
        <v>13.518243034860289</v>
      </c>
      <c r="F15" s="105">
        <v>14.657467360183363</v>
      </c>
      <c r="G15" s="118">
        <v>412.71501275999981</v>
      </c>
      <c r="H15" s="22">
        <v>577.54497417000016</v>
      </c>
      <c r="I15" s="105">
        <v>39.937961138780167</v>
      </c>
      <c r="J15" s="105">
        <v>14.255388123433278</v>
      </c>
      <c r="K15" s="16"/>
    </row>
    <row r="16" spans="1:14" x14ac:dyDescent="0.25">
      <c r="A16" s="14"/>
      <c r="B16" s="9" t="s">
        <v>253</v>
      </c>
      <c r="C16" s="118">
        <v>1624.5831576899884</v>
      </c>
      <c r="D16" s="22">
        <v>1522.964484079997</v>
      </c>
      <c r="E16" s="105">
        <v>-6.2550613755274931</v>
      </c>
      <c r="F16" s="105">
        <v>8.420652679390523</v>
      </c>
      <c r="G16" s="118">
        <v>304.87156510999682</v>
      </c>
      <c r="H16" s="22">
        <v>316.51176038000062</v>
      </c>
      <c r="I16" s="105">
        <v>3.8180652452136865</v>
      </c>
      <c r="J16" s="105">
        <v>7.8123751251273381</v>
      </c>
      <c r="K16" s="16"/>
    </row>
    <row r="17" spans="1:11" x14ac:dyDescent="0.25">
      <c r="A17" s="14"/>
      <c r="B17" s="9" t="s">
        <v>254</v>
      </c>
      <c r="C17" s="118">
        <v>1262.7690217299912</v>
      </c>
      <c r="D17" s="22">
        <v>1328.3809115200083</v>
      </c>
      <c r="E17" s="105">
        <v>5.1958741987611523</v>
      </c>
      <c r="F17" s="105">
        <v>7.3447768472417145</v>
      </c>
      <c r="G17" s="118">
        <v>241.64703511000158</v>
      </c>
      <c r="H17" s="22">
        <v>269.84776243999954</v>
      </c>
      <c r="I17" s="105">
        <v>11.670214499905018</v>
      </c>
      <c r="J17" s="105">
        <v>6.660580145036314</v>
      </c>
      <c r="K17" s="16"/>
    </row>
    <row r="18" spans="1:11" x14ac:dyDescent="0.25">
      <c r="A18" s="14"/>
      <c r="B18" s="9" t="s">
        <v>256</v>
      </c>
      <c r="C18" s="118">
        <v>1124.4694215900045</v>
      </c>
      <c r="D18" s="22">
        <v>1091.0430795400005</v>
      </c>
      <c r="E18" s="105">
        <v>-2.9726323729407422</v>
      </c>
      <c r="F18" s="105">
        <v>6.0325076041473924</v>
      </c>
      <c r="G18" s="118">
        <v>262.66776765999987</v>
      </c>
      <c r="H18" s="22">
        <v>244.88053243999968</v>
      </c>
      <c r="I18" s="105">
        <v>-6.77176167386635</v>
      </c>
      <c r="J18" s="105">
        <v>6.0443206848470528</v>
      </c>
      <c r="K18" s="16"/>
    </row>
    <row r="19" spans="1:11" x14ac:dyDescent="0.25">
      <c r="A19" s="14"/>
      <c r="B19" s="9" t="s">
        <v>255</v>
      </c>
      <c r="C19" s="118">
        <v>909.1140695200005</v>
      </c>
      <c r="D19" s="22">
        <v>968.37449903999232</v>
      </c>
      <c r="E19" s="105">
        <v>6.5184811792958541</v>
      </c>
      <c r="F19" s="105">
        <v>5.3542583594262219</v>
      </c>
      <c r="G19" s="118">
        <v>181.61771221999871</v>
      </c>
      <c r="H19" s="22">
        <v>224.6249453499982</v>
      </c>
      <c r="I19" s="105">
        <v>23.680087478419299</v>
      </c>
      <c r="J19" s="105">
        <v>5.5443574463980561</v>
      </c>
      <c r="K19" s="16"/>
    </row>
    <row r="20" spans="1:11" x14ac:dyDescent="0.25">
      <c r="A20" s="14"/>
      <c r="B20" s="9" t="s">
        <v>258</v>
      </c>
      <c r="C20" s="118">
        <v>224.45660552000021</v>
      </c>
      <c r="D20" s="22">
        <v>298.15711342000003</v>
      </c>
      <c r="E20" s="105">
        <v>32.835080851934542</v>
      </c>
      <c r="F20" s="105">
        <v>1.6485463201829915</v>
      </c>
      <c r="G20" s="118">
        <v>43.715190459999917</v>
      </c>
      <c r="H20" s="22">
        <v>58.233263309999728</v>
      </c>
      <c r="I20" s="105">
        <v>33.210590408576792</v>
      </c>
      <c r="J20" s="105">
        <v>1.4373560628263422</v>
      </c>
      <c r="K20" s="16"/>
    </row>
    <row r="21" spans="1:11" x14ac:dyDescent="0.25">
      <c r="A21" s="14"/>
      <c r="B21" s="9" t="s">
        <v>257</v>
      </c>
      <c r="C21" s="118">
        <v>179.65186743999939</v>
      </c>
      <c r="D21" s="22">
        <v>198.40283851000055</v>
      </c>
      <c r="E21" s="105">
        <v>10.437392795966161</v>
      </c>
      <c r="F21" s="105">
        <v>1.096993010120757</v>
      </c>
      <c r="G21" s="118">
        <v>31.054253370000023</v>
      </c>
      <c r="H21" s="22">
        <v>37.636975300000003</v>
      </c>
      <c r="I21" s="105">
        <v>21.197488960913869</v>
      </c>
      <c r="J21" s="105">
        <v>0.92898339469515367</v>
      </c>
      <c r="K21" s="16"/>
    </row>
    <row r="22" spans="1:11" x14ac:dyDescent="0.25">
      <c r="A22" s="14"/>
      <c r="B22" s="9" t="s">
        <v>259</v>
      </c>
      <c r="C22" s="118">
        <v>150.57702627999984</v>
      </c>
      <c r="D22" s="22">
        <v>150.41219371999966</v>
      </c>
      <c r="E22" s="105">
        <v>-0.10946727005597401</v>
      </c>
      <c r="F22" s="105">
        <v>0.83164699853551705</v>
      </c>
      <c r="G22" s="118">
        <v>28.237783679999996</v>
      </c>
      <c r="H22" s="22">
        <v>29.551365119999939</v>
      </c>
      <c r="I22" s="105">
        <v>4.6518574364259102</v>
      </c>
      <c r="J22" s="105">
        <v>0.72940844125307547</v>
      </c>
      <c r="K22" s="16"/>
    </row>
    <row r="23" spans="1:11" x14ac:dyDescent="0.25">
      <c r="A23" s="14"/>
      <c r="B23" s="9" t="s">
        <v>262</v>
      </c>
      <c r="C23" s="118">
        <v>205.01870384999864</v>
      </c>
      <c r="D23" s="22">
        <v>144.85708639000063</v>
      </c>
      <c r="E23" s="105">
        <v>-29.344453130488567</v>
      </c>
      <c r="F23" s="105">
        <v>0.80093214608055896</v>
      </c>
      <c r="G23" s="118">
        <v>45.767867010000018</v>
      </c>
      <c r="H23" s="22">
        <v>31.283442110000031</v>
      </c>
      <c r="I23" s="105">
        <v>-31.647585623413967</v>
      </c>
      <c r="J23" s="105">
        <v>0.77216083432446148</v>
      </c>
      <c r="K23" s="16"/>
    </row>
    <row r="24" spans="1:11" x14ac:dyDescent="0.25">
      <c r="A24" s="14"/>
      <c r="B24" s="9" t="s">
        <v>260</v>
      </c>
      <c r="C24" s="118">
        <v>134.14817831000019</v>
      </c>
      <c r="D24" s="22">
        <v>137.75223983999973</v>
      </c>
      <c r="E24" s="105">
        <v>2.6866272620348131</v>
      </c>
      <c r="F24" s="105">
        <v>0.76164860023079184</v>
      </c>
      <c r="G24" s="118">
        <v>24.952240960000015</v>
      </c>
      <c r="H24" s="22">
        <v>30.756969989999973</v>
      </c>
      <c r="I24" s="105">
        <v>23.263357544940732</v>
      </c>
      <c r="J24" s="105">
        <v>0.759166063800221</v>
      </c>
      <c r="K24" s="16"/>
    </row>
    <row r="25" spans="1:11" x14ac:dyDescent="0.25">
      <c r="A25" s="14"/>
      <c r="B25" s="9" t="s">
        <v>261</v>
      </c>
      <c r="C25" s="118">
        <v>134.74192586000015</v>
      </c>
      <c r="D25" s="22">
        <v>127.80979332999976</v>
      </c>
      <c r="E25" s="105">
        <v>-5.1447479956632236</v>
      </c>
      <c r="F25" s="105">
        <v>0.70667562501088477</v>
      </c>
      <c r="G25" s="118">
        <v>23.77348550999999</v>
      </c>
      <c r="H25" s="22">
        <v>27.245406180000003</v>
      </c>
      <c r="I25" s="105">
        <v>14.60417181376117</v>
      </c>
      <c r="J25" s="105">
        <v>0.6724910735041113</v>
      </c>
      <c r="K25" s="16"/>
    </row>
    <row r="26" spans="1:11" x14ac:dyDescent="0.25">
      <c r="A26" s="14"/>
      <c r="B26" s="9" t="s">
        <v>264</v>
      </c>
      <c r="C26" s="118">
        <v>80.409359639999906</v>
      </c>
      <c r="D26" s="22">
        <v>117.75236163999998</v>
      </c>
      <c r="E26" s="105">
        <v>46.441113531046781</v>
      </c>
      <c r="F26" s="105">
        <v>0.65106688298605409</v>
      </c>
      <c r="G26" s="118">
        <v>27.653462820000009</v>
      </c>
      <c r="H26" s="22">
        <v>34.261924400000034</v>
      </c>
      <c r="I26" s="105">
        <v>23.897410689631759</v>
      </c>
      <c r="J26" s="105">
        <v>0.84567791604392684</v>
      </c>
      <c r="K26" s="16"/>
    </row>
    <row r="27" spans="1:11" x14ac:dyDescent="0.25">
      <c r="A27" s="14"/>
      <c r="B27" s="9" t="s">
        <v>263</v>
      </c>
      <c r="C27" s="118">
        <v>61.259890790000014</v>
      </c>
      <c r="D27" s="22">
        <v>70.00578648999992</v>
      </c>
      <c r="E27" s="105">
        <v>14.276707952322321</v>
      </c>
      <c r="F27" s="105">
        <v>0.38707036161513947</v>
      </c>
      <c r="G27" s="118">
        <v>13.071153269999995</v>
      </c>
      <c r="H27" s="22">
        <v>14.07490146</v>
      </c>
      <c r="I27" s="105">
        <v>7.6791096337592402</v>
      </c>
      <c r="J27" s="105">
        <v>0.34740702817079389</v>
      </c>
      <c r="K27" s="16"/>
    </row>
    <row r="28" spans="1:11" x14ac:dyDescent="0.25">
      <c r="A28" s="14"/>
      <c r="B28" s="9" t="s">
        <v>272</v>
      </c>
      <c r="C28" s="118">
        <v>54.120335680000096</v>
      </c>
      <c r="D28" s="22">
        <v>55.174258960000024</v>
      </c>
      <c r="E28" s="105">
        <v>1.9473701830519108</v>
      </c>
      <c r="F28" s="105">
        <v>0.30506507302143132</v>
      </c>
      <c r="G28" s="118">
        <v>11.04270563</v>
      </c>
      <c r="H28" s="22">
        <v>12.492479990000003</v>
      </c>
      <c r="I28" s="105">
        <v>13.128796588232539</v>
      </c>
      <c r="J28" s="105">
        <v>0.30834854227171338</v>
      </c>
      <c r="K28" s="16"/>
    </row>
    <row r="29" spans="1:11" x14ac:dyDescent="0.25">
      <c r="A29" s="14"/>
      <c r="B29" s="9" t="s">
        <v>267</v>
      </c>
      <c r="C29" s="118">
        <v>34.00604590999999</v>
      </c>
      <c r="D29" s="22">
        <v>43.847537199999934</v>
      </c>
      <c r="E29" s="105">
        <v>28.940416407265701</v>
      </c>
      <c r="F29" s="105">
        <v>0.24243827447552002</v>
      </c>
      <c r="G29" s="118">
        <v>6.5868385299999996</v>
      </c>
      <c r="H29" s="22">
        <v>6.0624849100000002</v>
      </c>
      <c r="I29" s="105">
        <v>-7.9606265982050672</v>
      </c>
      <c r="J29" s="105">
        <v>0.149638693521154</v>
      </c>
      <c r="K29" s="16"/>
    </row>
    <row r="30" spans="1:11" x14ac:dyDescent="0.25">
      <c r="A30" s="14"/>
      <c r="B30" s="9" t="s">
        <v>273</v>
      </c>
      <c r="C30" s="118">
        <v>21.467965730000031</v>
      </c>
      <c r="D30" s="22">
        <v>27.614252670000024</v>
      </c>
      <c r="E30" s="105">
        <v>28.630038902153498</v>
      </c>
      <c r="F30" s="105">
        <v>0.15268250387038473</v>
      </c>
      <c r="G30" s="118">
        <v>3.5788575899999997</v>
      </c>
      <c r="H30" s="22">
        <v>5.4112196399999997</v>
      </c>
      <c r="I30" s="105">
        <v>51.199635747450898</v>
      </c>
      <c r="J30" s="105">
        <v>0.13356368705346752</v>
      </c>
      <c r="K30" s="16"/>
    </row>
    <row r="31" spans="1:11" x14ac:dyDescent="0.25">
      <c r="A31" s="14"/>
      <c r="B31" s="9" t="s">
        <v>266</v>
      </c>
      <c r="C31" s="118">
        <v>44.545569950000001</v>
      </c>
      <c r="D31" s="22">
        <v>26.645373270000004</v>
      </c>
      <c r="E31" s="105">
        <v>-40.184010890627285</v>
      </c>
      <c r="F31" s="105">
        <v>0.14732545385319737</v>
      </c>
      <c r="G31" s="118">
        <v>36.803457699999996</v>
      </c>
      <c r="H31" s="22">
        <v>11.113663869999998</v>
      </c>
      <c r="I31" s="105">
        <v>-69.802663758954367</v>
      </c>
      <c r="J31" s="105">
        <v>0.27431559276904688</v>
      </c>
      <c r="K31" s="16"/>
    </row>
    <row r="32" spans="1:11" x14ac:dyDescent="0.25">
      <c r="A32" s="14"/>
      <c r="B32" s="9" t="s">
        <v>265</v>
      </c>
      <c r="C32" s="118">
        <v>22.933821080000001</v>
      </c>
      <c r="D32" s="22">
        <v>21.208664649999964</v>
      </c>
      <c r="E32" s="105">
        <v>-7.5223244481683942</v>
      </c>
      <c r="F32" s="105">
        <v>0.11726524201856332</v>
      </c>
      <c r="G32" s="118">
        <v>5.3449137099999984</v>
      </c>
      <c r="H32" s="22">
        <v>4.3544257399999982</v>
      </c>
      <c r="I32" s="105">
        <v>-18.531411800846463</v>
      </c>
      <c r="J32" s="105">
        <v>0.10747912587686489</v>
      </c>
      <c r="K32" s="16"/>
    </row>
    <row r="33" spans="1:13" x14ac:dyDescent="0.25">
      <c r="A33" s="14"/>
      <c r="B33" s="9" t="s">
        <v>270</v>
      </c>
      <c r="C33" s="118">
        <v>11.855544899999973</v>
      </c>
      <c r="D33" s="22">
        <v>16.382405769999991</v>
      </c>
      <c r="E33" s="105">
        <v>38.183490579163745</v>
      </c>
      <c r="F33" s="105">
        <v>9.0580279766239807E-2</v>
      </c>
      <c r="G33" s="118">
        <v>3.02295282</v>
      </c>
      <c r="H33" s="22">
        <v>4.0277506000000001</v>
      </c>
      <c r="I33" s="105">
        <v>33.23895012029994</v>
      </c>
      <c r="J33" s="105">
        <v>9.9415890770941998E-2</v>
      </c>
      <c r="K33" s="16"/>
    </row>
    <row r="34" spans="1:13" x14ac:dyDescent="0.25">
      <c r="A34" s="14"/>
      <c r="B34" s="9" t="s">
        <v>269</v>
      </c>
      <c r="C34" s="118">
        <v>15.479056900000005</v>
      </c>
      <c r="D34" s="22">
        <v>10.207995759999998</v>
      </c>
      <c r="E34" s="105">
        <v>-34.052857186667531</v>
      </c>
      <c r="F34" s="105">
        <v>5.6441228765473923E-2</v>
      </c>
      <c r="G34" s="118">
        <v>8.6323929699999944</v>
      </c>
      <c r="H34" s="22">
        <v>2.0333561000000002</v>
      </c>
      <c r="I34" s="105">
        <v>-76.445047079454241</v>
      </c>
      <c r="J34" s="105">
        <v>5.0188784761407181E-2</v>
      </c>
      <c r="K34" s="16"/>
    </row>
    <row r="35" spans="1:13" x14ac:dyDescent="0.25">
      <c r="A35" s="14"/>
      <c r="B35" s="9" t="s">
        <v>271</v>
      </c>
      <c r="C35" s="118">
        <v>3.0482053100000015</v>
      </c>
      <c r="D35" s="22">
        <v>4.3301730799999971</v>
      </c>
      <c r="E35" s="105">
        <v>42.056477160326011</v>
      </c>
      <c r="F35" s="105">
        <v>2.3942044564718427E-2</v>
      </c>
      <c r="G35" s="118">
        <v>0.29708141999999998</v>
      </c>
      <c r="H35" s="22">
        <v>0.58586020999999999</v>
      </c>
      <c r="I35" s="105">
        <v>97.205267835329451</v>
      </c>
      <c r="J35" s="105">
        <v>1.44606308653771E-2</v>
      </c>
      <c r="K35" s="16"/>
    </row>
    <row r="36" spans="1:13" x14ac:dyDescent="0.25">
      <c r="A36" s="14"/>
      <c r="B36" s="9" t="s">
        <v>275</v>
      </c>
      <c r="C36" s="118">
        <v>3.2035098200000012</v>
      </c>
      <c r="D36" s="22">
        <v>1.8923234300000007</v>
      </c>
      <c r="E36" s="105">
        <v>-40.929682244582601</v>
      </c>
      <c r="F36" s="105">
        <v>1.0462882442546817E-2</v>
      </c>
      <c r="G36" s="118">
        <v>0.11986728999999999</v>
      </c>
      <c r="H36" s="22">
        <v>0.35763472999999996</v>
      </c>
      <c r="I36" s="105">
        <v>198.358901748759</v>
      </c>
      <c r="J36" s="105">
        <v>8.8274023852359003E-3</v>
      </c>
      <c r="K36" s="16"/>
    </row>
    <row r="37" spans="1:13" x14ac:dyDescent="0.25">
      <c r="A37" s="14"/>
      <c r="B37" s="9" t="s">
        <v>268</v>
      </c>
      <c r="C37" s="118">
        <v>0.35772601999999998</v>
      </c>
      <c r="D37" s="22">
        <v>1.8030060400000005</v>
      </c>
      <c r="E37" s="105">
        <v>404.01870123956894</v>
      </c>
      <c r="F37" s="105">
        <v>9.9690359167205686E-3</v>
      </c>
      <c r="G37" s="118">
        <v>5.0867600000000001E-3</v>
      </c>
      <c r="H37" s="22">
        <v>1.3482620000000001E-2</v>
      </c>
      <c r="I37" s="105">
        <v>165.05319692692404</v>
      </c>
      <c r="J37" s="105">
        <v>3.3278790330913688E-4</v>
      </c>
      <c r="K37" s="16"/>
    </row>
    <row r="38" spans="1:13" x14ac:dyDescent="0.25">
      <c r="A38" s="14"/>
      <c r="B38" s="9" t="s">
        <v>274</v>
      </c>
      <c r="C38" s="118">
        <v>0.68281135999999976</v>
      </c>
      <c r="D38" s="22">
        <v>0.89062848999999999</v>
      </c>
      <c r="E38" s="105">
        <v>30.435511500570268</v>
      </c>
      <c r="F38" s="105">
        <v>4.9243913821079618E-3</v>
      </c>
      <c r="G38" s="118">
        <v>0.10870573</v>
      </c>
      <c r="H38" s="22">
        <v>7.9222200000000007E-2</v>
      </c>
      <c r="I38" s="105">
        <v>-27.122332925780444</v>
      </c>
      <c r="J38" s="105">
        <v>1.9554203733055668E-3</v>
      </c>
      <c r="K38" s="16"/>
    </row>
    <row r="39" spans="1:13" x14ac:dyDescent="0.25">
      <c r="A39" s="14"/>
      <c r="B39" s="9" t="s">
        <v>279</v>
      </c>
      <c r="C39" s="118">
        <v>0.37060583000000008</v>
      </c>
      <c r="D39" s="22">
        <v>0.48029057999999991</v>
      </c>
      <c r="E39" s="105">
        <v>29.596067066726881</v>
      </c>
      <c r="F39" s="105">
        <v>2.655584028150317E-3</v>
      </c>
      <c r="G39" s="118">
        <v>0</v>
      </c>
      <c r="H39" s="22">
        <v>0.18721316000000002</v>
      </c>
      <c r="I39" s="105" t="s">
        <v>120</v>
      </c>
      <c r="J39" s="105">
        <v>4.6209323550080008E-3</v>
      </c>
      <c r="K39" s="16"/>
    </row>
    <row r="40" spans="1:13" x14ac:dyDescent="0.25">
      <c r="A40" s="14"/>
      <c r="B40" s="9" t="s">
        <v>277</v>
      </c>
      <c r="C40" s="118">
        <v>0.36696034999999999</v>
      </c>
      <c r="D40" s="22">
        <v>0.44039530000000016</v>
      </c>
      <c r="E40" s="105">
        <v>20.011685186151617</v>
      </c>
      <c r="F40" s="105">
        <v>2.4349982561649823E-3</v>
      </c>
      <c r="G40" s="118">
        <v>5.8566690000000005E-2</v>
      </c>
      <c r="H40" s="22">
        <v>4.0147400000000001E-3</v>
      </c>
      <c r="I40" s="105">
        <v>-93.145011268350657</v>
      </c>
      <c r="J40" s="105">
        <v>9.9094753611043276E-5</v>
      </c>
      <c r="K40" s="16"/>
    </row>
    <row r="41" spans="1:13" x14ac:dyDescent="0.25">
      <c r="A41" s="14"/>
      <c r="B41" s="9" t="s">
        <v>278</v>
      </c>
      <c r="C41" s="118">
        <v>0.24468066999999985</v>
      </c>
      <c r="D41" s="22">
        <v>0.40957979999999999</v>
      </c>
      <c r="E41" s="105">
        <v>67.393607349530413</v>
      </c>
      <c r="F41" s="105">
        <v>2.2646156731472881E-3</v>
      </c>
      <c r="G41" s="118">
        <v>7.0720730000000009E-2</v>
      </c>
      <c r="H41" s="22">
        <v>0.16890425000000003</v>
      </c>
      <c r="I41" s="105">
        <v>138.83272980920873</v>
      </c>
      <c r="J41" s="105">
        <v>4.1690184265003611E-3</v>
      </c>
      <c r="K41" s="16"/>
    </row>
    <row r="42" spans="1:13" x14ac:dyDescent="0.25">
      <c r="A42" s="14"/>
      <c r="B42" s="9" t="s">
        <v>276</v>
      </c>
      <c r="C42" s="118">
        <v>0.14221245000000005</v>
      </c>
      <c r="D42" s="22">
        <v>0.29744684000000005</v>
      </c>
      <c r="E42" s="105">
        <v>109.15668072661705</v>
      </c>
      <c r="F42" s="105">
        <v>1.6446191335415805E-3</v>
      </c>
      <c r="G42" s="118">
        <v>1.8356420000000002E-2</v>
      </c>
      <c r="H42" s="22">
        <v>7.2087540000000006E-2</v>
      </c>
      <c r="I42" s="105">
        <v>292.71023434852765</v>
      </c>
      <c r="J42" s="105">
        <v>1.7793174688089956E-3</v>
      </c>
      <c r="K42" s="16"/>
    </row>
    <row r="43" spans="1:13" x14ac:dyDescent="0.25">
      <c r="A43" s="14"/>
      <c r="B43" s="9" t="s">
        <v>280</v>
      </c>
      <c r="C43" s="118">
        <v>0.49870469999999995</v>
      </c>
      <c r="D43" s="22">
        <v>0.24632320000000002</v>
      </c>
      <c r="E43" s="105">
        <v>-50.607403539609706</v>
      </c>
      <c r="F43" s="105">
        <v>1.3619504169390046E-3</v>
      </c>
      <c r="G43" s="118">
        <v>0.15035991000000001</v>
      </c>
      <c r="H43" s="22">
        <v>0.10776632999999999</v>
      </c>
      <c r="I43" s="105">
        <v>-28.327750395700569</v>
      </c>
      <c r="J43" s="105">
        <v>2.6599674994934614E-3</v>
      </c>
      <c r="K43" s="16"/>
    </row>
    <row r="44" spans="1:13" x14ac:dyDescent="0.25">
      <c r="A44" s="14"/>
      <c r="B44" s="9" t="s">
        <v>281</v>
      </c>
      <c r="C44" s="118">
        <v>0.28264302000000002</v>
      </c>
      <c r="D44" s="22">
        <v>0.24610737999999999</v>
      </c>
      <c r="E44" s="105">
        <v>-12.926425708301604</v>
      </c>
      <c r="F44" s="105">
        <v>1.3607571223610525E-3</v>
      </c>
      <c r="G44" s="118">
        <v>0.11942875999999999</v>
      </c>
      <c r="H44" s="22">
        <v>0</v>
      </c>
      <c r="I44" s="105" t="s">
        <v>120</v>
      </c>
      <c r="J44" s="105">
        <v>0</v>
      </c>
      <c r="K44" s="16"/>
      <c r="M44" s="7" t="s">
        <v>120</v>
      </c>
    </row>
    <row r="45" spans="1:13" x14ac:dyDescent="0.25">
      <c r="A45" s="14"/>
      <c r="B45" s="9" t="s">
        <v>282</v>
      </c>
      <c r="C45" s="118">
        <v>0.17522148000000001</v>
      </c>
      <c r="D45" s="22">
        <v>3.4000000000000002E-2</v>
      </c>
      <c r="E45" s="105">
        <v>-80.595986291178463</v>
      </c>
      <c r="F45" s="105">
        <v>1.8799006417554725E-4</v>
      </c>
      <c r="G45" s="118">
        <v>0</v>
      </c>
      <c r="H45" s="22">
        <v>0</v>
      </c>
      <c r="I45" s="105" t="s">
        <v>120</v>
      </c>
      <c r="J45" s="105">
        <v>0</v>
      </c>
      <c r="K45" s="16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151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4633.5582800400043</v>
      </c>
      <c r="D13" s="117">
        <v>4447.9621399100088</v>
      </c>
      <c r="E13" s="114">
        <v>-4.0054776246041595</v>
      </c>
      <c r="F13" s="114">
        <v>100</v>
      </c>
      <c r="G13" s="153">
        <v>929.82125395999697</v>
      </c>
      <c r="H13" s="117">
        <v>972.10267020000083</v>
      </c>
      <c r="I13" s="114">
        <v>4.5472628271221449</v>
      </c>
      <c r="J13" s="114">
        <v>100</v>
      </c>
      <c r="K13" s="16"/>
    </row>
    <row r="14" spans="1:14" x14ac:dyDescent="0.25">
      <c r="A14" s="14"/>
      <c r="B14" s="119" t="s">
        <v>251</v>
      </c>
      <c r="C14" s="117">
        <v>2072.9442613800034</v>
      </c>
      <c r="D14" s="117">
        <v>1900.8653987300074</v>
      </c>
      <c r="E14" s="29">
        <v>-8.3011813610192942</v>
      </c>
      <c r="F14" s="29">
        <v>42.735646998300794</v>
      </c>
      <c r="G14" s="117">
        <v>381.21972561999701</v>
      </c>
      <c r="H14" s="117">
        <v>421.96254637000033</v>
      </c>
      <c r="I14" s="29">
        <v>10.687490182660731</v>
      </c>
      <c r="J14" s="29">
        <v>43.407199599933776</v>
      </c>
      <c r="K14" s="16"/>
    </row>
    <row r="15" spans="1:14" x14ac:dyDescent="0.25">
      <c r="A15" s="14"/>
      <c r="B15" s="9" t="s">
        <v>256</v>
      </c>
      <c r="C15" s="118">
        <v>758.11691930000188</v>
      </c>
      <c r="D15" s="22">
        <v>630.55059971999992</v>
      </c>
      <c r="E15" s="105">
        <v>-16.826734284968701</v>
      </c>
      <c r="F15" s="105">
        <v>14.176168319021645</v>
      </c>
      <c r="G15" s="118">
        <v>196.15250866999997</v>
      </c>
      <c r="H15" s="22">
        <v>141.89443217000007</v>
      </c>
      <c r="I15" s="105">
        <v>-27.661168785397372</v>
      </c>
      <c r="J15" s="105">
        <v>14.596650798295476</v>
      </c>
      <c r="K15" s="16"/>
    </row>
    <row r="16" spans="1:14" x14ac:dyDescent="0.25">
      <c r="A16" s="14"/>
      <c r="B16" s="9" t="s">
        <v>254</v>
      </c>
      <c r="C16" s="118">
        <v>461.36828516000105</v>
      </c>
      <c r="D16" s="22">
        <v>461.83991288999977</v>
      </c>
      <c r="E16" s="105">
        <v>0.10222369962753497</v>
      </c>
      <c r="F16" s="105">
        <v>10.383179945397281</v>
      </c>
      <c r="G16" s="118">
        <v>76.567863229999958</v>
      </c>
      <c r="H16" s="22">
        <v>94.577351820000175</v>
      </c>
      <c r="I16" s="105">
        <v>23.520949691258906</v>
      </c>
      <c r="J16" s="105">
        <v>9.7291525596305366</v>
      </c>
      <c r="K16" s="16"/>
    </row>
    <row r="17" spans="1:11" x14ac:dyDescent="0.25">
      <c r="A17" s="14"/>
      <c r="B17" s="9" t="s">
        <v>252</v>
      </c>
      <c r="C17" s="118">
        <v>389.6993423999981</v>
      </c>
      <c r="D17" s="22">
        <v>449.08000456000173</v>
      </c>
      <c r="E17" s="105">
        <v>15.237557701355753</v>
      </c>
      <c r="F17" s="105">
        <v>10.096309060964433</v>
      </c>
      <c r="G17" s="118">
        <v>76.004683639999897</v>
      </c>
      <c r="H17" s="22">
        <v>97.642325409999941</v>
      </c>
      <c r="I17" s="105">
        <v>28.468826832419758</v>
      </c>
      <c r="J17" s="105">
        <v>10.04444575693954</v>
      </c>
      <c r="K17" s="16"/>
    </row>
    <row r="18" spans="1:11" x14ac:dyDescent="0.25">
      <c r="A18" s="14"/>
      <c r="B18" s="9" t="s">
        <v>253</v>
      </c>
      <c r="C18" s="118">
        <v>296.6776392299995</v>
      </c>
      <c r="D18" s="22">
        <v>294.70821671999948</v>
      </c>
      <c r="E18" s="105">
        <v>-0.66382573189927019</v>
      </c>
      <c r="F18" s="105">
        <v>6.625690764669188</v>
      </c>
      <c r="G18" s="118">
        <v>57.484071580000105</v>
      </c>
      <c r="H18" s="22">
        <v>61.737415170000126</v>
      </c>
      <c r="I18" s="105">
        <v>7.3991689751493617</v>
      </c>
      <c r="J18" s="105">
        <v>6.3509150897917239</v>
      </c>
      <c r="K18" s="16"/>
    </row>
    <row r="19" spans="1:11" x14ac:dyDescent="0.25">
      <c r="A19" s="14"/>
      <c r="B19" s="9" t="s">
        <v>255</v>
      </c>
      <c r="C19" s="118">
        <v>258.53578382000029</v>
      </c>
      <c r="D19" s="22">
        <v>258.06965033999955</v>
      </c>
      <c r="E19" s="105">
        <v>-0.18029747105540173</v>
      </c>
      <c r="F19" s="105">
        <v>5.8019749769097819</v>
      </c>
      <c r="G19" s="118">
        <v>60.385632460000011</v>
      </c>
      <c r="H19" s="22">
        <v>55.497250590000071</v>
      </c>
      <c r="I19" s="105">
        <v>-8.0952731152365569</v>
      </c>
      <c r="J19" s="105">
        <v>5.708990654102621</v>
      </c>
      <c r="K19" s="16"/>
    </row>
    <row r="20" spans="1:11" x14ac:dyDescent="0.25">
      <c r="A20" s="14"/>
      <c r="B20" s="9" t="s">
        <v>258</v>
      </c>
      <c r="C20" s="118">
        <v>100.82684617999998</v>
      </c>
      <c r="D20" s="22">
        <v>128.58756360999999</v>
      </c>
      <c r="E20" s="105">
        <v>27.533061363875767</v>
      </c>
      <c r="F20" s="105">
        <v>2.8909320620386749</v>
      </c>
      <c r="G20" s="118">
        <v>21.909138769999991</v>
      </c>
      <c r="H20" s="22">
        <v>26.402066660000028</v>
      </c>
      <c r="I20" s="105">
        <v>20.507094948671224</v>
      </c>
      <c r="J20" s="105">
        <v>2.7159751196412261</v>
      </c>
      <c r="K20" s="16"/>
    </row>
    <row r="21" spans="1:11" x14ac:dyDescent="0.25">
      <c r="A21" s="14"/>
      <c r="B21" s="9" t="s">
        <v>264</v>
      </c>
      <c r="C21" s="118">
        <v>48.928127709999977</v>
      </c>
      <c r="D21" s="22">
        <v>66.268787800000027</v>
      </c>
      <c r="E21" s="105">
        <v>35.441086552052845</v>
      </c>
      <c r="F21" s="105">
        <v>1.4898685221574475</v>
      </c>
      <c r="G21" s="118">
        <v>13.316516130000004</v>
      </c>
      <c r="H21" s="22">
        <v>11.794836269999998</v>
      </c>
      <c r="I21" s="105">
        <v>-11.427011728479808</v>
      </c>
      <c r="J21" s="105">
        <v>1.213332360004044</v>
      </c>
      <c r="K21" s="16"/>
    </row>
    <row r="22" spans="1:11" x14ac:dyDescent="0.25">
      <c r="A22" s="14"/>
      <c r="B22" s="9" t="s">
        <v>272</v>
      </c>
      <c r="C22" s="118">
        <v>46.134407720000148</v>
      </c>
      <c r="D22" s="22">
        <v>46.858383589999924</v>
      </c>
      <c r="E22" s="105">
        <v>1.5692753105095658</v>
      </c>
      <c r="F22" s="105">
        <v>1.0534798210073784</v>
      </c>
      <c r="G22" s="118">
        <v>9.6505632800000036</v>
      </c>
      <c r="H22" s="22">
        <v>10.527988209999997</v>
      </c>
      <c r="I22" s="105">
        <v>9.0919556148435721</v>
      </c>
      <c r="J22" s="105">
        <v>1.0830119629065482</v>
      </c>
      <c r="K22" s="16"/>
    </row>
    <row r="23" spans="1:11" x14ac:dyDescent="0.25">
      <c r="A23" s="14"/>
      <c r="B23" s="9" t="s">
        <v>261</v>
      </c>
      <c r="C23" s="118">
        <v>36.278088819999986</v>
      </c>
      <c r="D23" s="22">
        <v>45.512062730000011</v>
      </c>
      <c r="E23" s="105">
        <v>25.45330862332904</v>
      </c>
      <c r="F23" s="105">
        <v>1.0232115584266375</v>
      </c>
      <c r="G23" s="118">
        <v>7.5369170100000016</v>
      </c>
      <c r="H23" s="22">
        <v>10.42272945</v>
      </c>
      <c r="I23" s="105">
        <v>38.289030331249442</v>
      </c>
      <c r="J23" s="105">
        <v>1.0721840161035276</v>
      </c>
      <c r="K23" s="16"/>
    </row>
    <row r="24" spans="1:11" x14ac:dyDescent="0.25">
      <c r="A24" s="14"/>
      <c r="B24" s="9" t="s">
        <v>257</v>
      </c>
      <c r="C24" s="118">
        <v>39.745934150000046</v>
      </c>
      <c r="D24" s="22">
        <v>45.438491959999922</v>
      </c>
      <c r="E24" s="105">
        <v>14.322365121716164</v>
      </c>
      <c r="F24" s="105">
        <v>1.0215575252382709</v>
      </c>
      <c r="G24" s="118">
        <v>7.5834268800000038</v>
      </c>
      <c r="H24" s="22">
        <v>12.516172050000007</v>
      </c>
      <c r="I24" s="105">
        <v>65.046386654156024</v>
      </c>
      <c r="J24" s="105">
        <v>1.2875360220361214</v>
      </c>
      <c r="K24" s="16"/>
    </row>
    <row r="25" spans="1:11" x14ac:dyDescent="0.25">
      <c r="A25" s="14"/>
      <c r="B25" s="9" t="s">
        <v>259</v>
      </c>
      <c r="C25" s="118">
        <v>61.105598260000015</v>
      </c>
      <c r="D25" s="22">
        <v>37.829149299999997</v>
      </c>
      <c r="E25" s="105">
        <v>-38.092170967642545</v>
      </c>
      <c r="F25" s="105">
        <v>0.85048271792990926</v>
      </c>
      <c r="G25" s="118">
        <v>7.4087779100000004</v>
      </c>
      <c r="H25" s="22">
        <v>6.7326258499999998</v>
      </c>
      <c r="I25" s="105">
        <v>-9.1263642697045118</v>
      </c>
      <c r="J25" s="105">
        <v>0.69258382436238208</v>
      </c>
      <c r="K25" s="16"/>
    </row>
    <row r="26" spans="1:11" x14ac:dyDescent="0.25">
      <c r="A26" s="14"/>
      <c r="B26" s="9" t="s">
        <v>262</v>
      </c>
      <c r="C26" s="118">
        <v>19.761972130000007</v>
      </c>
      <c r="D26" s="22">
        <v>33.720660669999937</v>
      </c>
      <c r="E26" s="105">
        <v>70.634086761056096</v>
      </c>
      <c r="F26" s="105">
        <v>0.75811483122655743</v>
      </c>
      <c r="G26" s="118">
        <v>7.5858711199999984</v>
      </c>
      <c r="H26" s="22">
        <v>9.7261827699999799</v>
      </c>
      <c r="I26" s="105">
        <v>28.214447835227418</v>
      </c>
      <c r="J26" s="105">
        <v>1.0005304036454206</v>
      </c>
      <c r="K26" s="16"/>
    </row>
    <row r="27" spans="1:11" x14ac:dyDescent="0.25">
      <c r="A27" s="14"/>
      <c r="B27" s="9" t="s">
        <v>273</v>
      </c>
      <c r="C27" s="118">
        <v>12.217672910000003</v>
      </c>
      <c r="D27" s="22">
        <v>14.734302189999999</v>
      </c>
      <c r="E27" s="105">
        <v>20.598270215109203</v>
      </c>
      <c r="F27" s="105">
        <v>0.33125961342598353</v>
      </c>
      <c r="G27" s="118">
        <v>2.1560449399999997</v>
      </c>
      <c r="H27" s="22">
        <v>3.5231267599999989</v>
      </c>
      <c r="I27" s="105">
        <v>63.406926017043006</v>
      </c>
      <c r="J27" s="105">
        <v>0.36242331885325957</v>
      </c>
      <c r="K27" s="16"/>
    </row>
    <row r="28" spans="1:11" x14ac:dyDescent="0.25">
      <c r="A28" s="14"/>
      <c r="B28" s="9" t="s">
        <v>260</v>
      </c>
      <c r="C28" s="118">
        <v>13.361885949999998</v>
      </c>
      <c r="D28" s="22">
        <v>11.080330689999993</v>
      </c>
      <c r="E28" s="105">
        <v>-17.075099043185627</v>
      </c>
      <c r="F28" s="105">
        <v>0.24911027435643079</v>
      </c>
      <c r="G28" s="118">
        <v>2.0048776399999992</v>
      </c>
      <c r="H28" s="22">
        <v>1.7529081400000004</v>
      </c>
      <c r="I28" s="105">
        <v>-12.567824338646371</v>
      </c>
      <c r="J28" s="105">
        <v>0.18032129668354438</v>
      </c>
      <c r="K28" s="16"/>
    </row>
    <row r="29" spans="1:11" x14ac:dyDescent="0.25">
      <c r="A29" s="14"/>
      <c r="B29" s="9" t="s">
        <v>263</v>
      </c>
      <c r="C29" s="118">
        <v>5.7907688099999994</v>
      </c>
      <c r="D29" s="22">
        <v>9.4890828000000056</v>
      </c>
      <c r="E29" s="105">
        <v>63.865681938699367</v>
      </c>
      <c r="F29" s="105">
        <v>0.21333551189336311</v>
      </c>
      <c r="G29" s="118">
        <v>0.86009493999999997</v>
      </c>
      <c r="H29" s="22">
        <v>1.5723100000000001</v>
      </c>
      <c r="I29" s="105">
        <v>82.806563191733247</v>
      </c>
      <c r="J29" s="105">
        <v>0.16174320349068813</v>
      </c>
      <c r="K29" s="16"/>
    </row>
    <row r="30" spans="1:11" x14ac:dyDescent="0.25">
      <c r="A30" s="14"/>
      <c r="B30" s="9" t="s">
        <v>267</v>
      </c>
      <c r="C30" s="118">
        <v>4.6029565000000021</v>
      </c>
      <c r="D30" s="22">
        <v>4.8198006899999983</v>
      </c>
      <c r="E30" s="105">
        <v>4.7109763040340757</v>
      </c>
      <c r="F30" s="105">
        <v>0.10835975078909985</v>
      </c>
      <c r="G30" s="118">
        <v>1.0077931200000001</v>
      </c>
      <c r="H30" s="22">
        <v>0.78073865999999992</v>
      </c>
      <c r="I30" s="105">
        <v>-22.529868034820499</v>
      </c>
      <c r="J30" s="105">
        <v>8.0314423973279536E-2</v>
      </c>
      <c r="K30" s="16"/>
    </row>
    <row r="31" spans="1:11" x14ac:dyDescent="0.25">
      <c r="A31" s="14"/>
      <c r="B31" s="9" t="s">
        <v>270</v>
      </c>
      <c r="C31" s="118">
        <v>2.2831556900000005</v>
      </c>
      <c r="D31" s="22">
        <v>4.5197736499999994</v>
      </c>
      <c r="E31" s="105">
        <v>97.961692660564822</v>
      </c>
      <c r="F31" s="105">
        <v>0.10161448114509902</v>
      </c>
      <c r="G31" s="118">
        <v>0.10989607999999999</v>
      </c>
      <c r="H31" s="22">
        <v>2.3229492200000008</v>
      </c>
      <c r="I31" s="105">
        <v>2013.7689533603027</v>
      </c>
      <c r="J31" s="105">
        <v>0.23896130431593979</v>
      </c>
      <c r="K31" s="16"/>
    </row>
    <row r="32" spans="1:11" x14ac:dyDescent="0.25">
      <c r="A32" s="14"/>
      <c r="B32" s="9" t="s">
        <v>269</v>
      </c>
      <c r="C32" s="118">
        <v>1.3584495299999999</v>
      </c>
      <c r="D32" s="22">
        <v>1.5233872700000002</v>
      </c>
      <c r="E32" s="105">
        <v>12.141617068394162</v>
      </c>
      <c r="F32" s="105">
        <v>3.4249106041869801E-2</v>
      </c>
      <c r="G32" s="118">
        <v>0.37861992</v>
      </c>
      <c r="H32" s="22">
        <v>0.31603291</v>
      </c>
      <c r="I32" s="105">
        <v>-16.530300360319128</v>
      </c>
      <c r="J32" s="105">
        <v>3.2510239883918768E-2</v>
      </c>
      <c r="K32" s="16"/>
    </row>
    <row r="33" spans="1:11" x14ac:dyDescent="0.25">
      <c r="A33" s="14"/>
      <c r="B33" s="9" t="s">
        <v>265</v>
      </c>
      <c r="C33" s="118">
        <v>1.8596694600000003</v>
      </c>
      <c r="D33" s="22">
        <v>0.82863392999999974</v>
      </c>
      <c r="E33" s="105">
        <v>-55.44187029882184</v>
      </c>
      <c r="F33" s="105">
        <v>1.8629518506125698E-2</v>
      </c>
      <c r="G33" s="118">
        <v>0.19715714999999998</v>
      </c>
      <c r="H33" s="22">
        <v>0.10150492</v>
      </c>
      <c r="I33" s="105">
        <v>-48.515729711045218</v>
      </c>
      <c r="J33" s="105">
        <v>1.0441790061035048E-2</v>
      </c>
      <c r="K33" s="16"/>
    </row>
    <row r="34" spans="1:11" x14ac:dyDescent="0.25">
      <c r="A34" s="14"/>
      <c r="B34" s="9" t="s">
        <v>275</v>
      </c>
      <c r="C34" s="118">
        <v>0.68961243000000005</v>
      </c>
      <c r="D34" s="22">
        <v>0.55751023</v>
      </c>
      <c r="E34" s="105">
        <v>-19.156006222219634</v>
      </c>
      <c r="F34" s="105">
        <v>1.253405969888223E-2</v>
      </c>
      <c r="G34" s="118">
        <v>0</v>
      </c>
      <c r="H34" s="22">
        <v>9.2437289999999991E-2</v>
      </c>
      <c r="I34" s="105" t="s">
        <v>120</v>
      </c>
      <c r="J34" s="105">
        <v>9.5090048442086784E-3</v>
      </c>
      <c r="K34" s="16"/>
    </row>
    <row r="35" spans="1:11" x14ac:dyDescent="0.25">
      <c r="A35" s="14"/>
      <c r="B35" s="9" t="s">
        <v>274</v>
      </c>
      <c r="C35" s="118">
        <v>0.50275124999999998</v>
      </c>
      <c r="D35" s="22">
        <v>0.37100448000000003</v>
      </c>
      <c r="E35" s="105">
        <v>-26.205160106513901</v>
      </c>
      <c r="F35" s="105">
        <v>8.340999053726348E-3</v>
      </c>
      <c r="G35" s="118">
        <v>8.546455E-2</v>
      </c>
      <c r="H35" s="22">
        <v>4.475175E-2</v>
      </c>
      <c r="I35" s="105">
        <v>-47.637061214269536</v>
      </c>
      <c r="J35" s="105">
        <v>4.6036032377930565E-3</v>
      </c>
      <c r="K35" s="16"/>
    </row>
    <row r="36" spans="1:11" x14ac:dyDescent="0.25">
      <c r="A36" s="14"/>
      <c r="B36" s="9" t="s">
        <v>271</v>
      </c>
      <c r="C36" s="118">
        <v>0.47924553000000003</v>
      </c>
      <c r="D36" s="22">
        <v>0.32354569</v>
      </c>
      <c r="E36" s="105">
        <v>-32.488532548232641</v>
      </c>
      <c r="F36" s="105">
        <v>7.2740207722754129E-3</v>
      </c>
      <c r="G36" s="118">
        <v>4.3907620000000001E-2</v>
      </c>
      <c r="H36" s="22">
        <v>7.4534589999999998E-2</v>
      </c>
      <c r="I36" s="105">
        <v>69.753200014029446</v>
      </c>
      <c r="J36" s="105">
        <v>7.6673578095063999E-3</v>
      </c>
      <c r="K36" s="16"/>
    </row>
    <row r="37" spans="1:11" x14ac:dyDescent="0.25">
      <c r="A37" s="14"/>
      <c r="B37" s="9" t="s">
        <v>266</v>
      </c>
      <c r="C37" s="118">
        <v>0.22009892</v>
      </c>
      <c r="D37" s="22">
        <v>0.27831323999999991</v>
      </c>
      <c r="E37" s="105">
        <v>26.449162040413409</v>
      </c>
      <c r="F37" s="105">
        <v>6.2570955247751E-3</v>
      </c>
      <c r="G37" s="118">
        <v>0.13646478000000004</v>
      </c>
      <c r="H37" s="22">
        <v>5.8054440000000006E-2</v>
      </c>
      <c r="I37" s="105">
        <v>-57.45829803118432</v>
      </c>
      <c r="J37" s="105">
        <v>5.9720481981657206E-3</v>
      </c>
      <c r="K37" s="16"/>
    </row>
    <row r="38" spans="1:11" x14ac:dyDescent="0.25">
      <c r="A38" s="14"/>
      <c r="B38" s="9" t="s">
        <v>278</v>
      </c>
      <c r="C38" s="118">
        <v>3.1503160000000002E-2</v>
      </c>
      <c r="D38" s="22">
        <v>5.9451230000000001E-2</v>
      </c>
      <c r="E38" s="105">
        <v>88.715132069290831</v>
      </c>
      <c r="F38" s="105">
        <v>1.3365947849817538E-3</v>
      </c>
      <c r="G38" s="118">
        <v>3.0150160000000002E-2</v>
      </c>
      <c r="H38" s="22">
        <v>2.9398729999999998E-2</v>
      </c>
      <c r="I38" s="105">
        <v>-2.4922919148687939</v>
      </c>
      <c r="J38" s="105">
        <v>3.0242412557051706E-3</v>
      </c>
      <c r="K38" s="16"/>
    </row>
    <row r="39" spans="1:11" x14ac:dyDescent="0.25">
      <c r="A39" s="14"/>
      <c r="B39" s="9" t="s">
        <v>268</v>
      </c>
      <c r="C39" s="118">
        <v>3.7303640000000006E-2</v>
      </c>
      <c r="D39" s="22">
        <v>4.8121199999999996E-2</v>
      </c>
      <c r="E39" s="105">
        <v>28.998671443322934</v>
      </c>
      <c r="F39" s="105">
        <v>1.0818707193621388E-3</v>
      </c>
      <c r="G39" s="118">
        <v>5.0867600000000001E-3</v>
      </c>
      <c r="H39" s="22">
        <v>0</v>
      </c>
      <c r="I39" s="105" t="s">
        <v>120</v>
      </c>
      <c r="J39" s="105">
        <v>0</v>
      </c>
      <c r="K39" s="16"/>
    </row>
    <row r="40" spans="1:11" x14ac:dyDescent="0.25">
      <c r="A40" s="14"/>
      <c r="B40" s="9"/>
      <c r="C40" s="6"/>
      <c r="D40" s="6"/>
      <c r="E40" s="6"/>
      <c r="F40" s="6"/>
      <c r="G40" s="6"/>
      <c r="H40" s="6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152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2458.6069941900009</v>
      </c>
      <c r="D13" s="117">
        <v>2905.3347941699903</v>
      </c>
      <c r="E13" s="114">
        <v>18.169955630796775</v>
      </c>
      <c r="F13" s="114">
        <v>100</v>
      </c>
      <c r="G13" s="153">
        <v>491.71276601000028</v>
      </c>
      <c r="H13" s="117">
        <v>655.62445850000086</v>
      </c>
      <c r="I13" s="114">
        <v>33.334845832875317</v>
      </c>
      <c r="J13" s="114">
        <v>100</v>
      </c>
      <c r="K13" s="16"/>
      <c r="L13" s="124"/>
    </row>
    <row r="14" spans="1:14" x14ac:dyDescent="0.25">
      <c r="A14" s="14"/>
      <c r="B14" s="119" t="s">
        <v>251</v>
      </c>
      <c r="C14" s="117">
        <v>1043.0670471500021</v>
      </c>
      <c r="D14" s="117">
        <v>1186.9082651499953</v>
      </c>
      <c r="E14" s="29">
        <v>13.790217838154707</v>
      </c>
      <c r="F14" s="29">
        <v>40.852719195450824</v>
      </c>
      <c r="G14" s="117">
        <v>216.54182679000007</v>
      </c>
      <c r="H14" s="117">
        <v>282.71622080000139</v>
      </c>
      <c r="I14" s="29">
        <v>30.559635979323541</v>
      </c>
      <c r="J14" s="29">
        <v>43.121670818508825</v>
      </c>
      <c r="K14" s="16"/>
    </row>
    <row r="15" spans="1:14" x14ac:dyDescent="0.25">
      <c r="A15" s="14"/>
      <c r="B15" s="9" t="s">
        <v>252</v>
      </c>
      <c r="C15" s="118">
        <v>463.31529885999925</v>
      </c>
      <c r="D15" s="22">
        <v>601.00595581999926</v>
      </c>
      <c r="E15" s="105">
        <v>29.718564722294282</v>
      </c>
      <c r="F15" s="105">
        <v>20.686289133562575</v>
      </c>
      <c r="G15" s="118">
        <v>97.108943880000027</v>
      </c>
      <c r="H15" s="22">
        <v>120.37063597999941</v>
      </c>
      <c r="I15" s="105">
        <v>23.95422210413949</v>
      </c>
      <c r="J15" s="105">
        <v>18.359692720340949</v>
      </c>
      <c r="K15" s="16"/>
    </row>
    <row r="16" spans="1:14" x14ac:dyDescent="0.25">
      <c r="A16" s="14"/>
      <c r="B16" s="9" t="s">
        <v>253</v>
      </c>
      <c r="C16" s="118">
        <v>263.84556911999965</v>
      </c>
      <c r="D16" s="22">
        <v>312.72235004999658</v>
      </c>
      <c r="E16" s="105">
        <v>18.524768520091108</v>
      </c>
      <c r="F16" s="105">
        <v>10.763728527174321</v>
      </c>
      <c r="G16" s="118">
        <v>50.702659839999932</v>
      </c>
      <c r="H16" s="22">
        <v>66.2131234000002</v>
      </c>
      <c r="I16" s="105">
        <v>30.591025419467009</v>
      </c>
      <c r="J16" s="105">
        <v>10.099245466145176</v>
      </c>
      <c r="K16" s="16"/>
    </row>
    <row r="17" spans="1:11" x14ac:dyDescent="0.25">
      <c r="A17" s="14"/>
      <c r="B17" s="9" t="s">
        <v>255</v>
      </c>
      <c r="C17" s="118">
        <v>222.27190054000067</v>
      </c>
      <c r="D17" s="22">
        <v>267.10644090000011</v>
      </c>
      <c r="E17" s="105">
        <v>20.171033878360568</v>
      </c>
      <c r="F17" s="105">
        <v>9.1936544261952555</v>
      </c>
      <c r="G17" s="118">
        <v>35.563151190000134</v>
      </c>
      <c r="H17" s="22">
        <v>63.473455300000005</v>
      </c>
      <c r="I17" s="105">
        <v>78.480964639173649</v>
      </c>
      <c r="J17" s="105">
        <v>9.6813739141490434</v>
      </c>
      <c r="K17" s="16"/>
    </row>
    <row r="18" spans="1:11" x14ac:dyDescent="0.25">
      <c r="A18" s="14"/>
      <c r="B18" s="9" t="s">
        <v>254</v>
      </c>
      <c r="C18" s="118">
        <v>172.2368602300001</v>
      </c>
      <c r="D18" s="22">
        <v>212.33366272999905</v>
      </c>
      <c r="E18" s="105">
        <v>23.280035670909726</v>
      </c>
      <c r="F18" s="105">
        <v>7.3084060107661193</v>
      </c>
      <c r="G18" s="118">
        <v>34.453453380000013</v>
      </c>
      <c r="H18" s="22">
        <v>49.837193329999877</v>
      </c>
      <c r="I18" s="105">
        <v>44.650792419345734</v>
      </c>
      <c r="J18" s="105">
        <v>7.6014847652300963</v>
      </c>
      <c r="K18" s="16"/>
    </row>
    <row r="19" spans="1:11" x14ac:dyDescent="0.25">
      <c r="A19" s="14"/>
      <c r="B19" s="9" t="s">
        <v>256</v>
      </c>
      <c r="C19" s="118">
        <v>86.132919800000053</v>
      </c>
      <c r="D19" s="22">
        <v>125.75138753999985</v>
      </c>
      <c r="E19" s="105">
        <v>45.996893907687749</v>
      </c>
      <c r="F19" s="105">
        <v>4.3282924843064468</v>
      </c>
      <c r="G19" s="118">
        <v>15.999814579999988</v>
      </c>
      <c r="H19" s="22">
        <v>30.519203619999985</v>
      </c>
      <c r="I19" s="105">
        <v>90.74723314699817</v>
      </c>
      <c r="J19" s="105">
        <v>4.6549824711885641</v>
      </c>
      <c r="K19" s="16"/>
    </row>
    <row r="20" spans="1:11" x14ac:dyDescent="0.25">
      <c r="A20" s="14"/>
      <c r="B20" s="9" t="s">
        <v>260</v>
      </c>
      <c r="C20" s="118">
        <v>45.320981719999956</v>
      </c>
      <c r="D20" s="22">
        <v>45.047944339999823</v>
      </c>
      <c r="E20" s="105">
        <v>-0.60245248367963855</v>
      </c>
      <c r="F20" s="105">
        <v>1.5505250696200517</v>
      </c>
      <c r="G20" s="118">
        <v>7.9458971999999992</v>
      </c>
      <c r="H20" s="22">
        <v>9.8591747700000099</v>
      </c>
      <c r="I20" s="105">
        <v>24.078811012053002</v>
      </c>
      <c r="J20" s="105">
        <v>1.5037838570813473</v>
      </c>
      <c r="K20" s="16"/>
    </row>
    <row r="21" spans="1:11" x14ac:dyDescent="0.25">
      <c r="A21" s="14"/>
      <c r="B21" s="9" t="s">
        <v>261</v>
      </c>
      <c r="C21" s="118">
        <v>49.69284114999995</v>
      </c>
      <c r="D21" s="22">
        <v>34.566728969999986</v>
      </c>
      <c r="E21" s="105">
        <v>-30.439217863074386</v>
      </c>
      <c r="F21" s="105">
        <v>1.1897674938999645</v>
      </c>
      <c r="G21" s="118">
        <v>6.9016104499999988</v>
      </c>
      <c r="H21" s="22">
        <v>7.2950041100000025</v>
      </c>
      <c r="I21" s="105">
        <v>5.7000270132604225</v>
      </c>
      <c r="J21" s="105">
        <v>1.1126802875368924</v>
      </c>
      <c r="K21" s="16"/>
    </row>
    <row r="22" spans="1:11" x14ac:dyDescent="0.25">
      <c r="A22" s="14"/>
      <c r="B22" s="9" t="s">
        <v>257</v>
      </c>
      <c r="C22" s="118">
        <v>33.035797850000044</v>
      </c>
      <c r="D22" s="22">
        <v>27.770189449999958</v>
      </c>
      <c r="E22" s="105">
        <v>-15.939098622375425</v>
      </c>
      <c r="F22" s="105">
        <v>0.95583440179511148</v>
      </c>
      <c r="G22" s="118">
        <v>7.6552754399999952</v>
      </c>
      <c r="H22" s="22">
        <v>5.2712375500000075</v>
      </c>
      <c r="I22" s="105">
        <v>-31.142418175354237</v>
      </c>
      <c r="J22" s="105">
        <v>0.80400257825341648</v>
      </c>
      <c r="K22" s="16"/>
    </row>
    <row r="23" spans="1:11" x14ac:dyDescent="0.25">
      <c r="A23" s="14"/>
      <c r="B23" s="9" t="s">
        <v>259</v>
      </c>
      <c r="C23" s="118">
        <v>27.655000920000017</v>
      </c>
      <c r="D23" s="22">
        <v>23.045804950000022</v>
      </c>
      <c r="E23" s="105">
        <v>-16.66677207255718</v>
      </c>
      <c r="F23" s="105">
        <v>0.7932237274769518</v>
      </c>
      <c r="G23" s="118">
        <v>8.1631209100000053</v>
      </c>
      <c r="H23" s="22">
        <v>5.9631114200000042</v>
      </c>
      <c r="I23" s="105">
        <v>-26.950592968737485</v>
      </c>
      <c r="J23" s="105">
        <v>0.90953156836811266</v>
      </c>
      <c r="K23" s="16"/>
    </row>
    <row r="24" spans="1:11" x14ac:dyDescent="0.25">
      <c r="A24" s="14"/>
      <c r="B24" s="9" t="s">
        <v>258</v>
      </c>
      <c r="C24" s="118">
        <v>14.02489887000001</v>
      </c>
      <c r="D24" s="22">
        <v>18.508296320000007</v>
      </c>
      <c r="E24" s="105">
        <v>31.967413751483221</v>
      </c>
      <c r="F24" s="105">
        <v>0.63704521617060461</v>
      </c>
      <c r="G24" s="118">
        <v>2.4920382999999973</v>
      </c>
      <c r="H24" s="22">
        <v>4.4104545499999981</v>
      </c>
      <c r="I24" s="105">
        <v>76.981812438436563</v>
      </c>
      <c r="J24" s="105">
        <v>0.67271049650750525</v>
      </c>
      <c r="K24" s="16"/>
    </row>
    <row r="25" spans="1:11" x14ac:dyDescent="0.25">
      <c r="A25" s="14"/>
      <c r="B25" s="9" t="s">
        <v>263</v>
      </c>
      <c r="C25" s="118">
        <v>7.7659080499999966</v>
      </c>
      <c r="D25" s="22">
        <v>17.138210429999997</v>
      </c>
      <c r="E25" s="105">
        <v>120.68520924607142</v>
      </c>
      <c r="F25" s="105">
        <v>0.58988762549467633</v>
      </c>
      <c r="G25" s="118">
        <v>0.78123004000000007</v>
      </c>
      <c r="H25" s="22">
        <v>2.9559926000000001</v>
      </c>
      <c r="I25" s="105">
        <v>278.37671987114061</v>
      </c>
      <c r="J25" s="105">
        <v>0.45086673654045756</v>
      </c>
      <c r="K25" s="16"/>
    </row>
    <row r="26" spans="1:11" x14ac:dyDescent="0.25">
      <c r="A26" s="14"/>
      <c r="B26" s="9" t="s">
        <v>267</v>
      </c>
      <c r="C26" s="118">
        <v>4.7711557099999986</v>
      </c>
      <c r="D26" s="22">
        <v>7.652798770000004</v>
      </c>
      <c r="E26" s="105">
        <v>60.397170730778903</v>
      </c>
      <c r="F26" s="105">
        <v>0.26340505697851219</v>
      </c>
      <c r="G26" s="118">
        <v>1.0821519800000003</v>
      </c>
      <c r="H26" s="22">
        <v>1.6829339899999987</v>
      </c>
      <c r="I26" s="105">
        <v>55.517341473606898</v>
      </c>
      <c r="J26" s="105">
        <v>0.25669176434484658</v>
      </c>
      <c r="K26" s="16"/>
    </row>
    <row r="27" spans="1:11" x14ac:dyDescent="0.25">
      <c r="A27" s="14"/>
      <c r="B27" s="9" t="s">
        <v>262</v>
      </c>
      <c r="C27" s="118">
        <v>4.6349611099999928</v>
      </c>
      <c r="D27" s="22">
        <v>5.5678148900000108</v>
      </c>
      <c r="E27" s="105">
        <v>20.126464016868951</v>
      </c>
      <c r="F27" s="105">
        <v>0.19164107699989358</v>
      </c>
      <c r="G27" s="118">
        <v>0.82738818000000036</v>
      </c>
      <c r="H27" s="22">
        <v>1.2415873599999996</v>
      </c>
      <c r="I27" s="105">
        <v>50.061046315648248</v>
      </c>
      <c r="J27" s="105">
        <v>0.18937477757321922</v>
      </c>
      <c r="K27" s="16"/>
    </row>
    <row r="28" spans="1:11" x14ac:dyDescent="0.25">
      <c r="A28" s="14"/>
      <c r="B28" s="9" t="s">
        <v>272</v>
      </c>
      <c r="C28" s="118">
        <v>4.9795198800000033</v>
      </c>
      <c r="D28" s="22">
        <v>4.8494502700000055</v>
      </c>
      <c r="E28" s="105">
        <v>-2.6120913890195774</v>
      </c>
      <c r="F28" s="105">
        <v>0.1669153682298917</v>
      </c>
      <c r="G28" s="118">
        <v>0.65904579000000019</v>
      </c>
      <c r="H28" s="22">
        <v>0.89309010000000022</v>
      </c>
      <c r="I28" s="105">
        <v>35.512602242706073</v>
      </c>
      <c r="J28" s="105">
        <v>0.13621976551077664</v>
      </c>
      <c r="K28" s="16"/>
    </row>
    <row r="29" spans="1:11" x14ac:dyDescent="0.25">
      <c r="A29" s="14"/>
      <c r="B29" s="9" t="s">
        <v>264</v>
      </c>
      <c r="C29" s="118">
        <v>4.1490493699999975</v>
      </c>
      <c r="D29" s="22">
        <v>4.7658788500000018</v>
      </c>
      <c r="E29" s="105">
        <v>14.866766456432989</v>
      </c>
      <c r="F29" s="105">
        <v>0.16403888665648739</v>
      </c>
      <c r="G29" s="118">
        <v>1.1122558100000006</v>
      </c>
      <c r="H29" s="22">
        <v>0.75216342000000003</v>
      </c>
      <c r="I29" s="105">
        <v>-32.37496147581377</v>
      </c>
      <c r="J29" s="105">
        <v>0.11472473460201135</v>
      </c>
      <c r="K29" s="16"/>
    </row>
    <row r="30" spans="1:11" x14ac:dyDescent="0.25">
      <c r="A30" s="14"/>
      <c r="B30" s="9" t="s">
        <v>273</v>
      </c>
      <c r="C30" s="118">
        <v>2.2872471000000019</v>
      </c>
      <c r="D30" s="22">
        <v>3.1689638199999961</v>
      </c>
      <c r="E30" s="105">
        <v>38.549255128577656</v>
      </c>
      <c r="F30" s="105">
        <v>0.10907396374280234</v>
      </c>
      <c r="G30" s="118">
        <v>0.27873798000000005</v>
      </c>
      <c r="H30" s="22">
        <v>0.59948612999999973</v>
      </c>
      <c r="I30" s="105">
        <v>115.07156290649721</v>
      </c>
      <c r="J30" s="105">
        <v>9.1437426140501279E-2</v>
      </c>
      <c r="K30" s="16"/>
    </row>
    <row r="31" spans="1:11" x14ac:dyDescent="0.25">
      <c r="A31" s="14"/>
      <c r="B31" s="9" t="s">
        <v>270</v>
      </c>
      <c r="C31" s="118">
        <v>3.4269729300000011</v>
      </c>
      <c r="D31" s="22">
        <v>3.1511791099999993</v>
      </c>
      <c r="E31" s="105">
        <v>-8.0477385037296401</v>
      </c>
      <c r="F31" s="105">
        <v>0.10846182396339775</v>
      </c>
      <c r="G31" s="118">
        <v>0.87694116999999971</v>
      </c>
      <c r="H31" s="22">
        <v>0.56539743000000009</v>
      </c>
      <c r="I31" s="105">
        <v>-35.526184726850005</v>
      </c>
      <c r="J31" s="105">
        <v>8.6238001445762019E-2</v>
      </c>
      <c r="K31" s="16"/>
    </row>
    <row r="32" spans="1:11" x14ac:dyDescent="0.25">
      <c r="A32" s="14"/>
      <c r="B32" s="9" t="s">
        <v>269</v>
      </c>
      <c r="C32" s="118">
        <v>2.1405872399999986</v>
      </c>
      <c r="D32" s="22">
        <v>1.3177817700000005</v>
      </c>
      <c r="E32" s="105">
        <v>-38.438305836112463</v>
      </c>
      <c r="F32" s="105">
        <v>4.5357312095127084E-2</v>
      </c>
      <c r="G32" s="118">
        <v>1.6111794499999994</v>
      </c>
      <c r="H32" s="22">
        <v>0.34543443999999995</v>
      </c>
      <c r="I32" s="105">
        <v>-78.560151074419423</v>
      </c>
      <c r="J32" s="105">
        <v>5.2687851333416885E-2</v>
      </c>
      <c r="K32" s="16"/>
    </row>
    <row r="33" spans="1:11" x14ac:dyDescent="0.25">
      <c r="A33" s="14"/>
      <c r="B33" s="9" t="s">
        <v>271</v>
      </c>
      <c r="C33" s="118">
        <v>0.71600446999999989</v>
      </c>
      <c r="D33" s="22">
        <v>0.75831482999999977</v>
      </c>
      <c r="E33" s="105">
        <v>5.9092312649947409</v>
      </c>
      <c r="F33" s="105">
        <v>2.6100772672453351E-2</v>
      </c>
      <c r="G33" s="118">
        <v>0.13183176999999999</v>
      </c>
      <c r="H33" s="22">
        <v>7.1434259999999999E-2</v>
      </c>
      <c r="I33" s="105">
        <v>-45.81407804810631</v>
      </c>
      <c r="J33" s="105">
        <v>1.0895606329793431E-2</v>
      </c>
      <c r="K33" s="16"/>
    </row>
    <row r="34" spans="1:11" x14ac:dyDescent="0.25">
      <c r="A34" s="14"/>
      <c r="B34" s="9" t="s">
        <v>265</v>
      </c>
      <c r="C34" s="118">
        <v>1.1812091199999994</v>
      </c>
      <c r="D34" s="22">
        <v>0.62619892999999993</v>
      </c>
      <c r="E34" s="105">
        <v>-46.986615714582335</v>
      </c>
      <c r="F34" s="105">
        <v>2.1553417226013546E-2</v>
      </c>
      <c r="G34" s="118">
        <v>0.17754171000000002</v>
      </c>
      <c r="H34" s="22">
        <v>0.19435582999999998</v>
      </c>
      <c r="I34" s="105">
        <v>9.4705182235768515</v>
      </c>
      <c r="J34" s="105">
        <v>2.9644383683407032E-2</v>
      </c>
      <c r="K34" s="16"/>
    </row>
    <row r="35" spans="1:11" x14ac:dyDescent="0.25">
      <c r="A35" s="14"/>
      <c r="B35" s="9" t="s">
        <v>266</v>
      </c>
      <c r="C35" s="118">
        <v>1.0574015799999998</v>
      </c>
      <c r="D35" s="22">
        <v>0.38171052999999983</v>
      </c>
      <c r="E35" s="105">
        <v>-63.901081933318096</v>
      </c>
      <c r="F35" s="105">
        <v>1.3138263127745615E-2</v>
      </c>
      <c r="G35" s="118">
        <v>0.4545585900000001</v>
      </c>
      <c r="H35" s="22">
        <v>0.25150251000000001</v>
      </c>
      <c r="I35" s="105">
        <v>-44.671046696092588</v>
      </c>
      <c r="J35" s="105">
        <v>3.8360757708065234E-2</v>
      </c>
      <c r="K35" s="16"/>
    </row>
    <row r="36" spans="1:11" x14ac:dyDescent="0.25">
      <c r="A36" s="14"/>
      <c r="B36" s="9" t="s">
        <v>279</v>
      </c>
      <c r="C36" s="118">
        <v>3.580092E-2</v>
      </c>
      <c r="D36" s="22">
        <v>0.34797624999999993</v>
      </c>
      <c r="E36" s="105">
        <v>871.97572017702316</v>
      </c>
      <c r="F36" s="105">
        <v>1.1977148062187836E-2</v>
      </c>
      <c r="G36" s="118">
        <v>0</v>
      </c>
      <c r="H36" s="22">
        <v>8.3626140000000002E-2</v>
      </c>
      <c r="I36" s="105" t="s">
        <v>120</v>
      </c>
      <c r="J36" s="105">
        <v>1.275518918121629E-2</v>
      </c>
      <c r="K36" s="16"/>
    </row>
    <row r="37" spans="1:11" x14ac:dyDescent="0.25">
      <c r="A37" s="14"/>
      <c r="B37" s="9" t="s">
        <v>277</v>
      </c>
      <c r="C37" s="118">
        <v>0.18726388999999996</v>
      </c>
      <c r="D37" s="22">
        <v>0.27762985000000001</v>
      </c>
      <c r="E37" s="105">
        <v>48.255945126420308</v>
      </c>
      <c r="F37" s="105">
        <v>9.555864286522428E-3</v>
      </c>
      <c r="G37" s="118">
        <v>5.4793300000000003E-2</v>
      </c>
      <c r="H37" s="22">
        <v>6.1523000000000003E-4</v>
      </c>
      <c r="I37" s="105">
        <v>-98.877180239189826</v>
      </c>
      <c r="J37" s="105">
        <v>9.3838781031382044E-5</v>
      </c>
      <c r="K37" s="16"/>
    </row>
    <row r="38" spans="1:11" x14ac:dyDescent="0.25">
      <c r="A38" s="14"/>
      <c r="B38" s="9" t="s">
        <v>281</v>
      </c>
      <c r="C38" s="118">
        <v>0.23612405</v>
      </c>
      <c r="D38" s="22">
        <v>0.24182153000000001</v>
      </c>
      <c r="E38" s="105">
        <v>2.4129181250279297</v>
      </c>
      <c r="F38" s="105">
        <v>8.3233619232197555E-3</v>
      </c>
      <c r="G38" s="118">
        <v>0.11942875999999999</v>
      </c>
      <c r="H38" s="22">
        <v>0</v>
      </c>
      <c r="I38" s="105" t="s">
        <v>120</v>
      </c>
      <c r="J38" s="105">
        <v>0</v>
      </c>
      <c r="K38" s="16"/>
    </row>
    <row r="39" spans="1:11" x14ac:dyDescent="0.25">
      <c r="A39" s="14"/>
      <c r="B39" s="9" t="s">
        <v>275</v>
      </c>
      <c r="C39" s="118">
        <v>0.25372402999999993</v>
      </c>
      <c r="D39" s="22">
        <v>0.1801963200000001</v>
      </c>
      <c r="E39" s="105">
        <v>-28.979403330460997</v>
      </c>
      <c r="F39" s="105">
        <v>6.2022566336104286E-3</v>
      </c>
      <c r="G39" s="118">
        <v>3.5811800000000006E-3</v>
      </c>
      <c r="H39" s="22">
        <v>2.4381200000000002E-2</v>
      </c>
      <c r="I39" s="105">
        <v>580.8147035334722</v>
      </c>
      <c r="J39" s="105">
        <v>3.7187752354116868E-3</v>
      </c>
      <c r="K39" s="16"/>
    </row>
    <row r="40" spans="1:11" x14ac:dyDescent="0.25">
      <c r="A40" s="14"/>
      <c r="B40" s="9" t="s">
        <v>276</v>
      </c>
      <c r="C40" s="118">
        <v>1.953297E-2</v>
      </c>
      <c r="D40" s="22">
        <v>7.2514149999999999E-2</v>
      </c>
      <c r="E40" s="105">
        <v>271.23975514220314</v>
      </c>
      <c r="F40" s="105">
        <v>2.4958965192414663E-3</v>
      </c>
      <c r="G40" s="118">
        <v>0</v>
      </c>
      <c r="H40" s="22">
        <v>2.451296E-2</v>
      </c>
      <c r="I40" s="105" t="s">
        <v>120</v>
      </c>
      <c r="J40" s="105">
        <v>3.7388721061570899E-3</v>
      </c>
      <c r="K40" s="16"/>
    </row>
    <row r="41" spans="1:11" x14ac:dyDescent="0.25">
      <c r="A41" s="14"/>
      <c r="B41" s="9" t="s">
        <v>278</v>
      </c>
      <c r="C41" s="118">
        <v>9.9411529999999998E-2</v>
      </c>
      <c r="D41" s="22">
        <v>4.4917550000000001E-2</v>
      </c>
      <c r="E41" s="105">
        <v>-54.816559004775399</v>
      </c>
      <c r="F41" s="105">
        <v>1.5460369693067423E-3</v>
      </c>
      <c r="G41" s="118">
        <v>1.4308340000000001E-2</v>
      </c>
      <c r="H41" s="22">
        <v>9.1300700000000005E-3</v>
      </c>
      <c r="I41" s="105">
        <v>-36.190571373059342</v>
      </c>
      <c r="J41" s="105">
        <v>1.392576174001902E-3</v>
      </c>
      <c r="K41" s="16"/>
    </row>
    <row r="42" spans="1:11" x14ac:dyDescent="0.25">
      <c r="A42" s="14"/>
      <c r="B42" s="9" t="s">
        <v>274</v>
      </c>
      <c r="C42" s="118">
        <v>6.6004030000000005E-2</v>
      </c>
      <c r="D42" s="22">
        <v>2.4410099999999997E-2</v>
      </c>
      <c r="E42" s="105">
        <v>-63.017258188628801</v>
      </c>
      <c r="F42" s="105">
        <v>8.4018200067622804E-4</v>
      </c>
      <c r="G42" s="118">
        <v>0</v>
      </c>
      <c r="H42" s="22">
        <v>0</v>
      </c>
      <c r="I42" s="105" t="s">
        <v>120</v>
      </c>
      <c r="J42" s="105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153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146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6115.5907977999714</v>
      </c>
      <c r="D13" s="117">
        <v>6465.40798060002</v>
      </c>
      <c r="E13" s="114">
        <v>5.7200881217541966</v>
      </c>
      <c r="F13" s="114">
        <v>100</v>
      </c>
      <c r="G13" s="153">
        <v>1249.8082345800019</v>
      </c>
      <c r="H13" s="117">
        <v>1365.0644218099951</v>
      </c>
      <c r="I13" s="114">
        <v>9.2219097331139857</v>
      </c>
      <c r="J13" s="114">
        <v>100</v>
      </c>
      <c r="K13" s="16"/>
    </row>
    <row r="14" spans="1:14" x14ac:dyDescent="0.25">
      <c r="A14" s="14"/>
      <c r="B14" s="119" t="s">
        <v>251</v>
      </c>
      <c r="C14" s="117">
        <v>2471.8495269599789</v>
      </c>
      <c r="D14" s="117">
        <v>2866.056677620018</v>
      </c>
      <c r="E14" s="29">
        <v>15.947861969771981</v>
      </c>
      <c r="F14" s="29">
        <v>44.329092397878881</v>
      </c>
      <c r="G14" s="117">
        <v>520.38312057000098</v>
      </c>
      <c r="H14" s="117">
        <v>622.01932432999399</v>
      </c>
      <c r="I14" s="29">
        <v>19.531033913756836</v>
      </c>
      <c r="J14" s="29">
        <v>45.567030712384472</v>
      </c>
      <c r="K14" s="16"/>
    </row>
    <row r="15" spans="1:14" x14ac:dyDescent="0.25">
      <c r="A15" s="14"/>
      <c r="B15" s="9" t="s">
        <v>252</v>
      </c>
      <c r="C15" s="118">
        <v>996.26134402999321</v>
      </c>
      <c r="D15" s="22">
        <v>1087.2326768199957</v>
      </c>
      <c r="E15" s="105">
        <v>9.131271963440124</v>
      </c>
      <c r="F15" s="105">
        <v>16.81614957760323</v>
      </c>
      <c r="G15" s="118">
        <v>192.29686054000075</v>
      </c>
      <c r="H15" s="22">
        <v>223.58025682000073</v>
      </c>
      <c r="I15" s="105">
        <v>16.268282379728483</v>
      </c>
      <c r="J15" s="105">
        <v>16.378732992216328</v>
      </c>
      <c r="K15" s="16"/>
    </row>
    <row r="16" spans="1:14" x14ac:dyDescent="0.25">
      <c r="A16" s="14"/>
      <c r="B16" s="9" t="s">
        <v>253</v>
      </c>
      <c r="C16" s="118">
        <v>792.82843595000168</v>
      </c>
      <c r="D16" s="22">
        <v>618.7369235300024</v>
      </c>
      <c r="E16" s="105">
        <v>-21.958283094550612</v>
      </c>
      <c r="F16" s="105">
        <v>9.5699594733475841</v>
      </c>
      <c r="G16" s="118">
        <v>139.64017294000016</v>
      </c>
      <c r="H16" s="22">
        <v>127.70272939000033</v>
      </c>
      <c r="I16" s="105">
        <v>-8.5487172485306573</v>
      </c>
      <c r="J16" s="105">
        <v>9.3550697937518592</v>
      </c>
      <c r="K16" s="16"/>
    </row>
    <row r="17" spans="1:11" x14ac:dyDescent="0.25">
      <c r="A17" s="14"/>
      <c r="B17" s="9" t="s">
        <v>254</v>
      </c>
      <c r="C17" s="118">
        <v>526.57200171000011</v>
      </c>
      <c r="D17" s="22">
        <v>531.12321482000016</v>
      </c>
      <c r="E17" s="105">
        <v>0.8643097421094037</v>
      </c>
      <c r="F17" s="105">
        <v>8.2148445452116601</v>
      </c>
      <c r="G17" s="118">
        <v>106.67105717999961</v>
      </c>
      <c r="H17" s="22">
        <v>99.93713830999971</v>
      </c>
      <c r="I17" s="105">
        <v>-6.3127890995182572</v>
      </c>
      <c r="J17" s="105">
        <v>7.3210565533228786</v>
      </c>
      <c r="K17" s="16"/>
    </row>
    <row r="18" spans="1:11" x14ac:dyDescent="0.25">
      <c r="A18" s="14"/>
      <c r="B18" s="9" t="s">
        <v>255</v>
      </c>
      <c r="C18" s="118">
        <v>370.60796186000101</v>
      </c>
      <c r="D18" s="22">
        <v>359.35672195000166</v>
      </c>
      <c r="E18" s="105">
        <v>-3.035887263061432</v>
      </c>
      <c r="F18" s="105">
        <v>5.5581445599145578</v>
      </c>
      <c r="G18" s="118">
        <v>75.200091250000014</v>
      </c>
      <c r="H18" s="22">
        <v>82.119553210000049</v>
      </c>
      <c r="I18" s="105">
        <v>9.2014010155872406</v>
      </c>
      <c r="J18" s="105">
        <v>6.0158005657428504</v>
      </c>
      <c r="K18" s="16"/>
    </row>
    <row r="19" spans="1:11" x14ac:dyDescent="0.25">
      <c r="A19" s="14"/>
      <c r="B19" s="9" t="s">
        <v>256</v>
      </c>
      <c r="C19" s="118">
        <v>264.52112704999979</v>
      </c>
      <c r="D19" s="22">
        <v>302.53288146999967</v>
      </c>
      <c r="E19" s="105">
        <v>14.370025881832449</v>
      </c>
      <c r="F19" s="105">
        <v>4.6792543081236957</v>
      </c>
      <c r="G19" s="118">
        <v>48.175440330000079</v>
      </c>
      <c r="H19" s="22">
        <v>68.677847789999916</v>
      </c>
      <c r="I19" s="105">
        <v>42.557799824057781</v>
      </c>
      <c r="J19" s="105">
        <v>5.0311067150176791</v>
      </c>
      <c r="K19" s="16"/>
    </row>
    <row r="20" spans="1:11" x14ac:dyDescent="0.25">
      <c r="A20" s="14"/>
      <c r="B20" s="9" t="s">
        <v>258</v>
      </c>
      <c r="C20" s="118">
        <v>88.519820059999944</v>
      </c>
      <c r="D20" s="22">
        <v>129.57861944000038</v>
      </c>
      <c r="E20" s="105">
        <v>46.38373570141718</v>
      </c>
      <c r="F20" s="105">
        <v>2.0041831826980063</v>
      </c>
      <c r="G20" s="118">
        <v>15.391253070000007</v>
      </c>
      <c r="H20" s="22">
        <v>23.61405336</v>
      </c>
      <c r="I20" s="105">
        <v>53.425151627371626</v>
      </c>
      <c r="J20" s="105">
        <v>1.7298856363635318</v>
      </c>
      <c r="K20" s="16"/>
    </row>
    <row r="21" spans="1:11" x14ac:dyDescent="0.25">
      <c r="A21" s="14"/>
      <c r="B21" s="9" t="s">
        <v>257</v>
      </c>
      <c r="C21" s="118">
        <v>89.282153619999946</v>
      </c>
      <c r="D21" s="22">
        <v>102.59030253999984</v>
      </c>
      <c r="E21" s="105">
        <v>14.905721222453527</v>
      </c>
      <c r="F21" s="105">
        <v>1.5867568272231287</v>
      </c>
      <c r="G21" s="118">
        <v>10.63555510999999</v>
      </c>
      <c r="H21" s="22">
        <v>14.60235884000002</v>
      </c>
      <c r="I21" s="105">
        <v>37.297571109102499</v>
      </c>
      <c r="J21" s="105">
        <v>1.0697193924839203</v>
      </c>
      <c r="K21" s="16"/>
    </row>
    <row r="22" spans="1:11" x14ac:dyDescent="0.25">
      <c r="A22" s="14"/>
      <c r="B22" s="9" t="s">
        <v>262</v>
      </c>
      <c r="C22" s="118">
        <v>175.87989785999866</v>
      </c>
      <c r="D22" s="22">
        <v>99.005979920000101</v>
      </c>
      <c r="E22" s="105">
        <v>-43.708188869424177</v>
      </c>
      <c r="F22" s="105">
        <v>1.5313183671792339</v>
      </c>
      <c r="G22" s="118">
        <v>34.579688350000055</v>
      </c>
      <c r="H22" s="22">
        <v>18.104415950000003</v>
      </c>
      <c r="I22" s="105">
        <v>-47.644363457659743</v>
      </c>
      <c r="J22" s="105">
        <v>1.3262682449810401</v>
      </c>
      <c r="K22" s="16"/>
    </row>
    <row r="23" spans="1:11" x14ac:dyDescent="0.25">
      <c r="A23" s="14"/>
      <c r="B23" s="9" t="s">
        <v>259</v>
      </c>
      <c r="C23" s="118">
        <v>51.841385439999982</v>
      </c>
      <c r="D23" s="22">
        <v>73.740215059999997</v>
      </c>
      <c r="E23" s="105">
        <v>42.241983762847553</v>
      </c>
      <c r="F23" s="105">
        <v>1.1405346001561461</v>
      </c>
      <c r="G23" s="118">
        <v>10.513909950000009</v>
      </c>
      <c r="H23" s="22">
        <v>14.04248988</v>
      </c>
      <c r="I23" s="105">
        <v>33.561062885078144</v>
      </c>
      <c r="J23" s="105">
        <v>1.0287052871380593</v>
      </c>
      <c r="K23" s="16"/>
    </row>
    <row r="24" spans="1:11" x14ac:dyDescent="0.25">
      <c r="A24" s="14"/>
      <c r="B24" s="9" t="s">
        <v>260</v>
      </c>
      <c r="C24" s="118">
        <v>70.439729930000027</v>
      </c>
      <c r="D24" s="22">
        <v>69.353198010000142</v>
      </c>
      <c r="E24" s="105">
        <v>-1.542498702194961</v>
      </c>
      <c r="F24" s="105">
        <v>1.0726809231234908</v>
      </c>
      <c r="G24" s="118">
        <v>14.296704159999992</v>
      </c>
      <c r="H24" s="22">
        <v>11.23373572</v>
      </c>
      <c r="I24" s="105">
        <v>-21.42429755642361</v>
      </c>
      <c r="J24" s="105">
        <v>0.82294546253756495</v>
      </c>
      <c r="K24" s="16"/>
    </row>
    <row r="25" spans="1:11" x14ac:dyDescent="0.25">
      <c r="A25" s="14"/>
      <c r="B25" s="9" t="s">
        <v>264</v>
      </c>
      <c r="C25" s="118">
        <v>26.351918980000004</v>
      </c>
      <c r="D25" s="22">
        <v>43.317814439999978</v>
      </c>
      <c r="E25" s="105">
        <v>64.382011317188585</v>
      </c>
      <c r="F25" s="105">
        <v>0.66999351889283065</v>
      </c>
      <c r="G25" s="118">
        <v>13.058602360000002</v>
      </c>
      <c r="H25" s="22">
        <v>20.131745179999989</v>
      </c>
      <c r="I25" s="105">
        <v>54.164623632815669</v>
      </c>
      <c r="J25" s="105">
        <v>1.4747835236454614</v>
      </c>
      <c r="K25" s="16"/>
    </row>
    <row r="26" spans="1:11" x14ac:dyDescent="0.25">
      <c r="A26" s="14"/>
      <c r="B26" s="9" t="s">
        <v>261</v>
      </c>
      <c r="C26" s="118">
        <v>37.438879740000083</v>
      </c>
      <c r="D26" s="22">
        <v>40.809866639999989</v>
      </c>
      <c r="E26" s="105">
        <v>9.0039737390921637</v>
      </c>
      <c r="F26" s="105">
        <v>0.6312032707364067</v>
      </c>
      <c r="G26" s="118">
        <v>7.8155662400000061</v>
      </c>
      <c r="H26" s="22">
        <v>7.975807000000005</v>
      </c>
      <c r="I26" s="105">
        <v>2.0502770378925117</v>
      </c>
      <c r="J26" s="105">
        <v>0.58428062973207917</v>
      </c>
      <c r="K26" s="16"/>
    </row>
    <row r="27" spans="1:11" x14ac:dyDescent="0.25">
      <c r="A27" s="14"/>
      <c r="B27" s="9" t="s">
        <v>263</v>
      </c>
      <c r="C27" s="118">
        <v>45.47784412999998</v>
      </c>
      <c r="D27" s="22">
        <v>38.697692300000028</v>
      </c>
      <c r="E27" s="105">
        <v>-14.908692264784262</v>
      </c>
      <c r="F27" s="105">
        <v>0.59853442220685205</v>
      </c>
      <c r="G27" s="118">
        <v>10.950066069999997</v>
      </c>
      <c r="H27" s="22">
        <v>8.5192523099999988</v>
      </c>
      <c r="I27" s="105">
        <v>-22.199078475514611</v>
      </c>
      <c r="J27" s="105">
        <v>0.62409159405854064</v>
      </c>
      <c r="K27" s="16"/>
    </row>
    <row r="28" spans="1:11" x14ac:dyDescent="0.25">
      <c r="A28" s="14"/>
      <c r="B28" s="9" t="s">
        <v>267</v>
      </c>
      <c r="C28" s="118">
        <v>23.737261660000005</v>
      </c>
      <c r="D28" s="22">
        <v>30.070464049999995</v>
      </c>
      <c r="E28" s="105">
        <v>26.680425403373963</v>
      </c>
      <c r="F28" s="105">
        <v>0.46509770365967401</v>
      </c>
      <c r="G28" s="118">
        <v>4.3858179499999999</v>
      </c>
      <c r="H28" s="22">
        <v>3.309586299999999</v>
      </c>
      <c r="I28" s="105">
        <v>-24.538903854867044</v>
      </c>
      <c r="J28" s="105">
        <v>0.24244909230083678</v>
      </c>
      <c r="K28" s="16"/>
    </row>
    <row r="29" spans="1:11" x14ac:dyDescent="0.25">
      <c r="A29" s="14"/>
      <c r="B29" s="9" t="s">
        <v>266</v>
      </c>
      <c r="C29" s="118">
        <v>40.676805380000012</v>
      </c>
      <c r="D29" s="22">
        <v>24.465515700000008</v>
      </c>
      <c r="E29" s="105">
        <v>-39.853891003866238</v>
      </c>
      <c r="F29" s="105">
        <v>0.37840637084946172</v>
      </c>
      <c r="G29" s="118">
        <v>36.102210100000008</v>
      </c>
      <c r="H29" s="22">
        <v>10.517261979999995</v>
      </c>
      <c r="I29" s="105">
        <v>-70.868093806811032</v>
      </c>
      <c r="J29" s="105">
        <v>0.77045902097827179</v>
      </c>
      <c r="K29" s="16"/>
    </row>
    <row r="30" spans="1:11" x14ac:dyDescent="0.25">
      <c r="A30" s="14"/>
      <c r="B30" s="9" t="s">
        <v>265</v>
      </c>
      <c r="C30" s="118">
        <v>17.71312610999999</v>
      </c>
      <c r="D30" s="22">
        <v>17.38885792</v>
      </c>
      <c r="E30" s="105">
        <v>-1.8306660720770473</v>
      </c>
      <c r="F30" s="105">
        <v>0.26895221418627685</v>
      </c>
      <c r="G30" s="118">
        <v>4.4227367299999996</v>
      </c>
      <c r="H30" s="22">
        <v>3.644067380000001</v>
      </c>
      <c r="I30" s="105">
        <v>-17.606052485968316</v>
      </c>
      <c r="J30" s="105">
        <v>0.26695204429752711</v>
      </c>
      <c r="K30" s="16"/>
    </row>
    <row r="31" spans="1:11" x14ac:dyDescent="0.25">
      <c r="A31" s="14"/>
      <c r="B31" s="9" t="s">
        <v>273</v>
      </c>
      <c r="C31" s="118">
        <v>6.3556844199999949</v>
      </c>
      <c r="D31" s="22">
        <v>9.3025225599999981</v>
      </c>
      <c r="E31" s="105">
        <v>46.365394271731411</v>
      </c>
      <c r="F31" s="105">
        <v>0.14388144704731659</v>
      </c>
      <c r="G31" s="118">
        <v>0.99695951999999977</v>
      </c>
      <c r="H31" s="22">
        <v>1.2325141100000001</v>
      </c>
      <c r="I31" s="105">
        <v>23.627297324970662</v>
      </c>
      <c r="J31" s="105">
        <v>9.0289812722959911E-2</v>
      </c>
      <c r="K31" s="16"/>
    </row>
    <row r="32" spans="1:11" x14ac:dyDescent="0.25">
      <c r="A32" s="14"/>
      <c r="B32" s="9" t="s">
        <v>270</v>
      </c>
      <c r="C32" s="118">
        <v>5.7605018699999961</v>
      </c>
      <c r="D32" s="22">
        <v>7.8473753999999962</v>
      </c>
      <c r="E32" s="105">
        <v>36.227286738125855</v>
      </c>
      <c r="F32" s="105">
        <v>0.12137479063265119</v>
      </c>
      <c r="G32" s="118">
        <v>1.9569808899999999</v>
      </c>
      <c r="H32" s="22">
        <v>1.0485388500000004</v>
      </c>
      <c r="I32" s="105">
        <v>-46.420588194910763</v>
      </c>
      <c r="J32" s="105">
        <v>7.6812407769715332E-2</v>
      </c>
      <c r="K32" s="16"/>
    </row>
    <row r="33" spans="1:11" x14ac:dyDescent="0.25">
      <c r="A33" s="14"/>
      <c r="B33" s="9" t="s">
        <v>269</v>
      </c>
      <c r="C33" s="118">
        <v>6.1822913199999974</v>
      </c>
      <c r="D33" s="22">
        <v>6.3749179100000033</v>
      </c>
      <c r="E33" s="105">
        <v>3.115779895018056</v>
      </c>
      <c r="F33" s="105">
        <v>9.8600396589487632E-2</v>
      </c>
      <c r="G33" s="118">
        <v>1.4587013799999997</v>
      </c>
      <c r="H33" s="22">
        <v>1.26932559</v>
      </c>
      <c r="I33" s="105">
        <v>-12.982492002578327</v>
      </c>
      <c r="J33" s="105">
        <v>9.2986497173294491E-2</v>
      </c>
      <c r="K33" s="16"/>
    </row>
    <row r="34" spans="1:11" x14ac:dyDescent="0.25">
      <c r="A34" s="14"/>
      <c r="B34" s="9" t="s">
        <v>272</v>
      </c>
      <c r="C34" s="118">
        <v>2.7093668999999991</v>
      </c>
      <c r="D34" s="22">
        <v>2.9576826699999996</v>
      </c>
      <c r="E34" s="105">
        <v>9.1650846550166634</v>
      </c>
      <c r="F34" s="105">
        <v>4.5746265028823639E-2</v>
      </c>
      <c r="G34" s="118">
        <v>0.65901688000000003</v>
      </c>
      <c r="H34" s="22">
        <v>0.93287702999999977</v>
      </c>
      <c r="I34" s="105">
        <v>41.555862726915251</v>
      </c>
      <c r="J34" s="105">
        <v>6.8339414249992667E-2</v>
      </c>
      <c r="K34" s="16"/>
    </row>
    <row r="35" spans="1:11" x14ac:dyDescent="0.25">
      <c r="A35" s="14"/>
      <c r="B35" s="9" t="s">
        <v>271</v>
      </c>
      <c r="C35" s="118">
        <v>1.5149955300000004</v>
      </c>
      <c r="D35" s="22">
        <v>2.7305836799999974</v>
      </c>
      <c r="E35" s="105">
        <v>80.237078323260562</v>
      </c>
      <c r="F35" s="105">
        <v>4.2233741292016451E-2</v>
      </c>
      <c r="G35" s="118">
        <v>9.7028570000000008E-2</v>
      </c>
      <c r="H35" s="22">
        <v>0.36519175000000009</v>
      </c>
      <c r="I35" s="105">
        <v>276.37548404557555</v>
      </c>
      <c r="J35" s="105">
        <v>2.6752711752297913E-2</v>
      </c>
      <c r="K35" s="16"/>
    </row>
    <row r="36" spans="1:11" x14ac:dyDescent="0.25">
      <c r="A36" s="14"/>
      <c r="B36" s="9" t="s">
        <v>275</v>
      </c>
      <c r="C36" s="118">
        <v>2.2376976199999996</v>
      </c>
      <c r="D36" s="22">
        <v>0.90556539000000036</v>
      </c>
      <c r="E36" s="105">
        <v>-59.531378059918552</v>
      </c>
      <c r="F36" s="105">
        <v>1.4006314724719965E-2</v>
      </c>
      <c r="G36" s="118">
        <v>0.11612037</v>
      </c>
      <c r="H36" s="22">
        <v>0.15983844999999999</v>
      </c>
      <c r="I36" s="105">
        <v>37.648932741085829</v>
      </c>
      <c r="J36" s="105">
        <v>1.1709223934505861E-2</v>
      </c>
      <c r="K36" s="16"/>
    </row>
    <row r="37" spans="1:11" x14ac:dyDescent="0.25">
      <c r="A37" s="14"/>
      <c r="B37" s="9" t="s">
        <v>268</v>
      </c>
      <c r="C37" s="118">
        <v>0.17936196000000001</v>
      </c>
      <c r="D37" s="22">
        <v>0.44489456999999988</v>
      </c>
      <c r="E37" s="105">
        <v>148.04287932625169</v>
      </c>
      <c r="F37" s="105">
        <v>6.8811523005963748E-3</v>
      </c>
      <c r="G37" s="118">
        <v>0</v>
      </c>
      <c r="H37" s="22">
        <v>1.1182370000000001E-2</v>
      </c>
      <c r="I37" s="105" t="s">
        <v>120</v>
      </c>
      <c r="J37" s="105">
        <v>8.1918258371812495E-4</v>
      </c>
      <c r="K37" s="16"/>
    </row>
    <row r="38" spans="1:11" x14ac:dyDescent="0.25">
      <c r="A38" s="14"/>
      <c r="B38" s="9" t="s">
        <v>278</v>
      </c>
      <c r="C38" s="118">
        <v>6.026281E-2</v>
      </c>
      <c r="D38" s="22">
        <v>0.26059905</v>
      </c>
      <c r="E38" s="105">
        <v>332.43760123366303</v>
      </c>
      <c r="F38" s="105">
        <v>4.0306667542396174E-3</v>
      </c>
      <c r="G38" s="118">
        <v>0</v>
      </c>
      <c r="H38" s="22">
        <v>0.10690810999999999</v>
      </c>
      <c r="I38" s="105" t="s">
        <v>120</v>
      </c>
      <c r="J38" s="105">
        <v>7.8317263487276394E-3</v>
      </c>
      <c r="K38" s="16"/>
    </row>
    <row r="39" spans="1:11" x14ac:dyDescent="0.25">
      <c r="A39" s="14"/>
      <c r="B39" s="9" t="s">
        <v>280</v>
      </c>
      <c r="C39" s="118">
        <v>0.14607334</v>
      </c>
      <c r="D39" s="22">
        <v>0.2204382</v>
      </c>
      <c r="E39" s="105">
        <v>50.909262429407029</v>
      </c>
      <c r="F39" s="105">
        <v>3.40950177717234E-3</v>
      </c>
      <c r="G39" s="118">
        <v>1.2789E-4</v>
      </c>
      <c r="H39" s="22">
        <v>8.6698679999999986E-2</v>
      </c>
      <c r="I39" s="105">
        <v>67691.602158104623</v>
      </c>
      <c r="J39" s="105">
        <v>6.3512518980637298E-3</v>
      </c>
      <c r="K39" s="16"/>
    </row>
    <row r="40" spans="1:11" x14ac:dyDescent="0.25">
      <c r="A40" s="14"/>
      <c r="B40" s="9" t="s">
        <v>279</v>
      </c>
      <c r="C40" s="118">
        <v>0.29474808999999996</v>
      </c>
      <c r="D40" s="22">
        <v>0.11441558000000002</v>
      </c>
      <c r="E40" s="105">
        <v>-61.181909609660224</v>
      </c>
      <c r="F40" s="105">
        <v>1.7696575427770874E-3</v>
      </c>
      <c r="G40" s="118">
        <v>0</v>
      </c>
      <c r="H40" s="22">
        <v>0.10358702</v>
      </c>
      <c r="I40" s="105" t="s">
        <v>120</v>
      </c>
      <c r="J40" s="105">
        <v>7.5884345342947046E-3</v>
      </c>
      <c r="K40" s="16"/>
    </row>
    <row r="41" spans="1:11" x14ac:dyDescent="0.25">
      <c r="A41" s="14"/>
      <c r="B41" s="9" t="s">
        <v>274</v>
      </c>
      <c r="C41" s="118">
        <v>2.0195900000000003E-2</v>
      </c>
      <c r="D41" s="22">
        <v>9.7189919999999985E-2</v>
      </c>
      <c r="E41" s="105">
        <v>381.23589441421268</v>
      </c>
      <c r="F41" s="105">
        <v>1.5032294990761016E-3</v>
      </c>
      <c r="G41" s="118">
        <v>4.4461800000000001E-3</v>
      </c>
      <c r="H41" s="22">
        <v>1.61361E-2</v>
      </c>
      <c r="I41" s="105">
        <v>262.92052953321729</v>
      </c>
      <c r="J41" s="105">
        <v>1.1820760795013968E-3</v>
      </c>
      <c r="K41" s="16"/>
    </row>
    <row r="42" spans="1:11" x14ac:dyDescent="0.25">
      <c r="A42" s="14"/>
      <c r="B42" s="9" t="s">
        <v>277</v>
      </c>
      <c r="C42" s="118">
        <v>0.13039757000000002</v>
      </c>
      <c r="D42" s="22">
        <v>9.4173439999999997E-2</v>
      </c>
      <c r="E42" s="105">
        <v>-27.779758472493022</v>
      </c>
      <c r="F42" s="105">
        <v>1.4565738199750894E-3</v>
      </c>
      <c r="G42" s="118">
        <v>0</v>
      </c>
      <c r="H42" s="22">
        <v>0</v>
      </c>
      <c r="I42" s="105" t="s">
        <v>120</v>
      </c>
      <c r="J42" s="105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154</v>
      </c>
      <c r="D7" s="191"/>
      <c r="E7" s="191"/>
      <c r="F7" s="191"/>
      <c r="G7" s="191"/>
      <c r="H7" s="191"/>
      <c r="I7" s="191"/>
      <c r="J7" s="191"/>
      <c r="K7" s="16"/>
    </row>
    <row r="8" spans="1:14" x14ac:dyDescent="0.25">
      <c r="A8" s="14"/>
      <c r="B8" s="8"/>
      <c r="C8" s="191" t="s">
        <v>140</v>
      </c>
      <c r="D8" s="191"/>
      <c r="E8" s="191"/>
      <c r="F8" s="191"/>
      <c r="G8" s="191"/>
      <c r="H8" s="191"/>
      <c r="I8" s="191"/>
      <c r="J8" s="19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5" t="s">
        <v>187</v>
      </c>
      <c r="D10" s="195"/>
      <c r="E10" s="196" t="s">
        <v>181</v>
      </c>
      <c r="F10" s="196" t="s">
        <v>182</v>
      </c>
      <c r="G10" s="197" t="s">
        <v>188</v>
      </c>
      <c r="H10" s="197"/>
      <c r="I10" s="196" t="s">
        <v>181</v>
      </c>
      <c r="J10" s="196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6"/>
      <c r="F11" s="196"/>
      <c r="G11" s="104">
        <v>2017</v>
      </c>
      <c r="H11" s="104">
        <v>2018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3847.645677619963</v>
      </c>
      <c r="D13" s="117">
        <v>4267.1827098201129</v>
      </c>
      <c r="E13" s="114">
        <v>10.903733538678196</v>
      </c>
      <c r="F13" s="114">
        <v>100</v>
      </c>
      <c r="G13" s="153">
        <v>761.32083101000023</v>
      </c>
      <c r="H13" s="117">
        <v>1058.5516983700015</v>
      </c>
      <c r="I13" s="114">
        <v>39.041473089036892</v>
      </c>
      <c r="J13" s="114">
        <v>100</v>
      </c>
      <c r="K13" s="16"/>
    </row>
    <row r="14" spans="1:14" x14ac:dyDescent="0.25">
      <c r="A14" s="14"/>
      <c r="B14" s="119" t="s">
        <v>251</v>
      </c>
      <c r="C14" s="117">
        <v>2828.0722084899612</v>
      </c>
      <c r="D14" s="117">
        <v>3113.2440736301123</v>
      </c>
      <c r="E14" s="29">
        <v>10.083613292618775</v>
      </c>
      <c r="F14" s="29">
        <v>72.957833899766484</v>
      </c>
      <c r="G14" s="117">
        <v>596.98595181000019</v>
      </c>
      <c r="H14" s="117">
        <v>781.19140984000148</v>
      </c>
      <c r="I14" s="29">
        <v>30.855911679581283</v>
      </c>
      <c r="J14" s="29">
        <v>73.798134851883944</v>
      </c>
      <c r="K14" s="16"/>
    </row>
    <row r="15" spans="1:14" x14ac:dyDescent="0.25">
      <c r="A15" s="14"/>
      <c r="B15" s="9" t="s">
        <v>252</v>
      </c>
      <c r="C15" s="118">
        <v>485.99506699000261</v>
      </c>
      <c r="D15" s="22">
        <v>513.64003144999936</v>
      </c>
      <c r="E15" s="105">
        <v>5.6883220299364545</v>
      </c>
      <c r="F15" s="105">
        <v>12.03698239280812</v>
      </c>
      <c r="G15" s="118">
        <v>47.304524700000044</v>
      </c>
      <c r="H15" s="22">
        <v>135.95175596000004</v>
      </c>
      <c r="I15" s="105">
        <v>187.39693892326522</v>
      </c>
      <c r="J15" s="105">
        <v>12.843185285078071</v>
      </c>
      <c r="K15" s="16"/>
    </row>
    <row r="16" spans="1:14" x14ac:dyDescent="0.25">
      <c r="A16" s="14"/>
      <c r="B16" s="9" t="s">
        <v>253</v>
      </c>
      <c r="C16" s="118">
        <v>271.23151338999969</v>
      </c>
      <c r="D16" s="22">
        <v>296.796993780001</v>
      </c>
      <c r="E16" s="105">
        <v>9.4257042887347264</v>
      </c>
      <c r="F16" s="105">
        <v>6.9553383101449802</v>
      </c>
      <c r="G16" s="118">
        <v>57.044660749999913</v>
      </c>
      <c r="H16" s="22">
        <v>60.858492419999926</v>
      </c>
      <c r="I16" s="105">
        <v>6.6856943662339408</v>
      </c>
      <c r="J16" s="105">
        <v>5.7492225003003785</v>
      </c>
      <c r="K16" s="16"/>
    </row>
    <row r="17" spans="1:11" x14ac:dyDescent="0.25">
      <c r="A17" s="14"/>
      <c r="B17" s="9" t="s">
        <v>254</v>
      </c>
      <c r="C17" s="118">
        <v>102.59187462999965</v>
      </c>
      <c r="D17" s="22">
        <v>123.08412108000013</v>
      </c>
      <c r="E17" s="105">
        <v>19.974531632165139</v>
      </c>
      <c r="F17" s="105">
        <v>2.884435222254377</v>
      </c>
      <c r="G17" s="118">
        <v>23.954661320000042</v>
      </c>
      <c r="H17" s="22">
        <v>25.496078980000025</v>
      </c>
      <c r="I17" s="105">
        <v>6.4347295059147269</v>
      </c>
      <c r="J17" s="105">
        <v>2.408581368227916</v>
      </c>
      <c r="K17" s="16"/>
    </row>
    <row r="18" spans="1:11" x14ac:dyDescent="0.25">
      <c r="A18" s="14"/>
      <c r="B18" s="9" t="s">
        <v>255</v>
      </c>
      <c r="C18" s="118">
        <v>57.698423300000087</v>
      </c>
      <c r="D18" s="22">
        <v>83.841685849999806</v>
      </c>
      <c r="E18" s="105">
        <v>45.310185365151348</v>
      </c>
      <c r="F18" s="105">
        <v>1.9648018740105515</v>
      </c>
      <c r="G18" s="118">
        <v>10.468837320000018</v>
      </c>
      <c r="H18" s="22">
        <v>23.534686249999989</v>
      </c>
      <c r="I18" s="105">
        <v>124.80706816447071</v>
      </c>
      <c r="J18" s="105">
        <v>2.2232911520750096</v>
      </c>
      <c r="K18" s="16"/>
    </row>
    <row r="19" spans="1:11" x14ac:dyDescent="0.25">
      <c r="A19" s="14"/>
      <c r="B19" s="9" t="s">
        <v>256</v>
      </c>
      <c r="C19" s="118">
        <v>15.698455439999988</v>
      </c>
      <c r="D19" s="22">
        <v>32.208210810000061</v>
      </c>
      <c r="E19" s="105">
        <v>105.16802390592437</v>
      </c>
      <c r="F19" s="105">
        <v>0.75478865097289982</v>
      </c>
      <c r="G19" s="118">
        <v>2.3400040799999995</v>
      </c>
      <c r="H19" s="22">
        <v>3.7890488599999999</v>
      </c>
      <c r="I19" s="105">
        <v>61.924882626700416</v>
      </c>
      <c r="J19" s="105">
        <v>0.35794650991864851</v>
      </c>
      <c r="K19" s="16"/>
    </row>
    <row r="20" spans="1:11" x14ac:dyDescent="0.25">
      <c r="A20" s="14"/>
      <c r="B20" s="9" t="s">
        <v>257</v>
      </c>
      <c r="C20" s="118">
        <v>17.587981820000042</v>
      </c>
      <c r="D20" s="22">
        <v>22.603854560000006</v>
      </c>
      <c r="E20" s="105">
        <v>28.518750993341378</v>
      </c>
      <c r="F20" s="105">
        <v>0.52971377363292915</v>
      </c>
      <c r="G20" s="118">
        <v>5.1799959400000031</v>
      </c>
      <c r="H20" s="22">
        <v>5.2472068599999897</v>
      </c>
      <c r="I20" s="105">
        <v>1.2975091250744697</v>
      </c>
      <c r="J20" s="105">
        <v>0.49569679667793642</v>
      </c>
      <c r="K20" s="16"/>
    </row>
    <row r="21" spans="1:11" x14ac:dyDescent="0.25">
      <c r="A21" s="14"/>
      <c r="B21" s="9" t="s">
        <v>258</v>
      </c>
      <c r="C21" s="118">
        <v>21.085040410000008</v>
      </c>
      <c r="D21" s="22">
        <v>21.482634049999991</v>
      </c>
      <c r="E21" s="105">
        <v>1.885666957562071</v>
      </c>
      <c r="F21" s="105">
        <v>0.50343834588009972</v>
      </c>
      <c r="G21" s="118">
        <v>3.9227603199999987</v>
      </c>
      <c r="H21" s="22">
        <v>3.8066887399999949</v>
      </c>
      <c r="I21" s="105">
        <v>-2.9589261267944034</v>
      </c>
      <c r="J21" s="105">
        <v>0.35961292640328102</v>
      </c>
      <c r="K21" s="16"/>
    </row>
    <row r="22" spans="1:11" x14ac:dyDescent="0.25">
      <c r="A22" s="14"/>
      <c r="B22" s="9" t="s">
        <v>259</v>
      </c>
      <c r="C22" s="118">
        <v>9.975041660000004</v>
      </c>
      <c r="D22" s="22">
        <v>15.797024410000011</v>
      </c>
      <c r="E22" s="105">
        <v>58.365498094571407</v>
      </c>
      <c r="F22" s="105">
        <v>0.37019798504634338</v>
      </c>
      <c r="G22" s="118">
        <v>2.1519749099999999</v>
      </c>
      <c r="H22" s="22">
        <v>2.8131379700000001</v>
      </c>
      <c r="I22" s="105">
        <v>30.723548723902194</v>
      </c>
      <c r="J22" s="105">
        <v>0.2657534794315457</v>
      </c>
      <c r="K22" s="16"/>
    </row>
    <row r="23" spans="1:11" x14ac:dyDescent="0.25">
      <c r="A23" s="14"/>
      <c r="B23" s="9" t="s">
        <v>260</v>
      </c>
      <c r="C23" s="118">
        <v>5.0255807100000025</v>
      </c>
      <c r="D23" s="22">
        <v>12.270766799999997</v>
      </c>
      <c r="E23" s="105">
        <v>144.16614731872431</v>
      </c>
      <c r="F23" s="105">
        <v>0.28756131701980209</v>
      </c>
      <c r="G23" s="118">
        <v>0.70476195999999991</v>
      </c>
      <c r="H23" s="22">
        <v>7.9111513600000043</v>
      </c>
      <c r="I23" s="105">
        <v>1022.5281455315786</v>
      </c>
      <c r="J23" s="105">
        <v>0.74735616334864874</v>
      </c>
      <c r="K23" s="16"/>
    </row>
    <row r="24" spans="1:11" x14ac:dyDescent="0.25">
      <c r="A24" s="14"/>
      <c r="B24" s="9" t="s">
        <v>261</v>
      </c>
      <c r="C24" s="118">
        <v>11.33211615000001</v>
      </c>
      <c r="D24" s="22">
        <v>6.9211349899999961</v>
      </c>
      <c r="E24" s="105">
        <v>-38.924602445060628</v>
      </c>
      <c r="F24" s="105">
        <v>0.16219448429223138</v>
      </c>
      <c r="G24" s="118">
        <v>1.5193918099999997</v>
      </c>
      <c r="H24" s="22">
        <v>1.5518656200000001</v>
      </c>
      <c r="I24" s="105">
        <v>2.1372900516029691</v>
      </c>
      <c r="J24" s="105">
        <v>0.14660272355045317</v>
      </c>
      <c r="K24" s="16"/>
    </row>
    <row r="25" spans="1:11" x14ac:dyDescent="0.25">
      <c r="A25" s="14"/>
      <c r="B25" s="9" t="s">
        <v>262</v>
      </c>
      <c r="C25" s="118">
        <v>4.7418727499999944</v>
      </c>
      <c r="D25" s="22">
        <v>6.5626309100000038</v>
      </c>
      <c r="E25" s="105">
        <v>38.397448771690712</v>
      </c>
      <c r="F25" s="105">
        <v>0.15379306104932772</v>
      </c>
      <c r="G25" s="118">
        <v>2.7749193599999997</v>
      </c>
      <c r="H25" s="22">
        <v>2.2112560300000004</v>
      </c>
      <c r="I25" s="105">
        <v>-20.312782350547277</v>
      </c>
      <c r="J25" s="105">
        <v>0.20889447661413016</v>
      </c>
      <c r="K25" s="16"/>
    </row>
    <row r="26" spans="1:11" x14ac:dyDescent="0.25">
      <c r="A26" s="14"/>
      <c r="B26" s="9" t="s">
        <v>263</v>
      </c>
      <c r="C26" s="118">
        <v>2.2253698000000002</v>
      </c>
      <c r="D26" s="22">
        <v>4.68080096</v>
      </c>
      <c r="E26" s="105">
        <v>110.33811818602013</v>
      </c>
      <c r="F26" s="105">
        <v>0.10969300539271551</v>
      </c>
      <c r="G26" s="118">
        <v>0.47976221999999996</v>
      </c>
      <c r="H26" s="22">
        <v>1.0273465500000001</v>
      </c>
      <c r="I26" s="105">
        <v>114.136609172769</v>
      </c>
      <c r="J26" s="105">
        <v>9.7052090283540018E-2</v>
      </c>
      <c r="K26" s="16"/>
    </row>
    <row r="27" spans="1:11" x14ac:dyDescent="0.25">
      <c r="A27" s="14"/>
      <c r="B27" s="9" t="s">
        <v>264</v>
      </c>
      <c r="C27" s="118">
        <v>0.98026357999999991</v>
      </c>
      <c r="D27" s="22">
        <v>3.3998805500000011</v>
      </c>
      <c r="E27" s="105">
        <v>246.83330273272026</v>
      </c>
      <c r="F27" s="105">
        <v>7.9675063881746139E-2</v>
      </c>
      <c r="G27" s="118">
        <v>0.16608852000000002</v>
      </c>
      <c r="H27" s="22">
        <v>1.58317953</v>
      </c>
      <c r="I27" s="105">
        <v>853.21430403498084</v>
      </c>
      <c r="J27" s="105">
        <v>0.14956090783641843</v>
      </c>
      <c r="K27" s="16"/>
    </row>
    <row r="28" spans="1:11" x14ac:dyDescent="0.25">
      <c r="A28" s="14"/>
      <c r="B28" s="9" t="s">
        <v>265</v>
      </c>
      <c r="C28" s="118">
        <v>2.1798163899999992</v>
      </c>
      <c r="D28" s="22">
        <v>2.3649738700000005</v>
      </c>
      <c r="E28" s="105">
        <v>8.4941778054986372</v>
      </c>
      <c r="F28" s="105">
        <v>5.542237187447964E-2</v>
      </c>
      <c r="G28" s="118">
        <v>0.54747812000000007</v>
      </c>
      <c r="H28" s="22">
        <v>0.41449761000000013</v>
      </c>
      <c r="I28" s="105">
        <v>-24.289648324210646</v>
      </c>
      <c r="J28" s="105">
        <v>3.9157049262521559E-2</v>
      </c>
      <c r="K28" s="16"/>
    </row>
    <row r="29" spans="1:11" x14ac:dyDescent="0.25">
      <c r="A29" s="14"/>
      <c r="B29" s="9" t="s">
        <v>266</v>
      </c>
      <c r="C29" s="118">
        <v>2.5912640699999985</v>
      </c>
      <c r="D29" s="22">
        <v>1.5198337999999991</v>
      </c>
      <c r="E29" s="105">
        <v>-41.347783979422829</v>
      </c>
      <c r="F29" s="105">
        <v>3.5616796920890904E-2</v>
      </c>
      <c r="G29" s="118">
        <v>0.11022422999999998</v>
      </c>
      <c r="H29" s="22">
        <v>0.28684493999999999</v>
      </c>
      <c r="I29" s="105">
        <v>160.23764466306551</v>
      </c>
      <c r="J29" s="105">
        <v>2.7097867817102824E-2</v>
      </c>
      <c r="K29" s="16"/>
    </row>
    <row r="30" spans="1:11" x14ac:dyDescent="0.25">
      <c r="A30" s="14"/>
      <c r="B30" s="9" t="s">
        <v>267</v>
      </c>
      <c r="C30" s="118">
        <v>0.89467203999999956</v>
      </c>
      <c r="D30" s="22">
        <v>1.3044736900000005</v>
      </c>
      <c r="E30" s="105">
        <v>45.804678326596758</v>
      </c>
      <c r="F30" s="105">
        <v>3.0569904752332289E-2</v>
      </c>
      <c r="G30" s="118">
        <v>0.11107548</v>
      </c>
      <c r="H30" s="22">
        <v>0.28922595999999984</v>
      </c>
      <c r="I30" s="105">
        <v>160.38686485982311</v>
      </c>
      <c r="J30" s="105">
        <v>2.7322799674816173E-2</v>
      </c>
      <c r="K30" s="16"/>
    </row>
    <row r="31" spans="1:11" x14ac:dyDescent="0.25">
      <c r="A31" s="14"/>
      <c r="B31" s="9" t="s">
        <v>268</v>
      </c>
      <c r="C31" s="118">
        <v>5.67492E-3</v>
      </c>
      <c r="D31" s="22">
        <v>1.2859880100000003</v>
      </c>
      <c r="E31" s="105">
        <v>22560.901122835217</v>
      </c>
      <c r="F31" s="105">
        <v>3.0136699022531712E-2</v>
      </c>
      <c r="G31" s="118">
        <v>0</v>
      </c>
      <c r="H31" s="22">
        <v>2.3002500000000002E-3</v>
      </c>
      <c r="I31" s="105" t="s">
        <v>120</v>
      </c>
      <c r="J31" s="105">
        <v>2.1730162103013136E-4</v>
      </c>
      <c r="K31" s="16"/>
    </row>
    <row r="32" spans="1:11" x14ac:dyDescent="0.25">
      <c r="A32" s="14"/>
      <c r="B32" s="9" t="s">
        <v>269</v>
      </c>
      <c r="C32" s="118">
        <v>5.7977288100000042</v>
      </c>
      <c r="D32" s="22">
        <v>0.99190881000000009</v>
      </c>
      <c r="E32" s="105">
        <v>-82.891424512834377</v>
      </c>
      <c r="F32" s="105">
        <v>2.3245051300880785E-2</v>
      </c>
      <c r="G32" s="118">
        <v>5.1838922200000015</v>
      </c>
      <c r="H32" s="22">
        <v>0.10256315999999999</v>
      </c>
      <c r="I32" s="105">
        <v>-98.0215028467548</v>
      </c>
      <c r="J32" s="105">
        <v>9.6890081191056288E-3</v>
      </c>
      <c r="K32" s="16"/>
    </row>
    <row r="33" spans="1:13" x14ac:dyDescent="0.25">
      <c r="A33" s="14"/>
      <c r="B33" s="9" t="s">
        <v>270</v>
      </c>
      <c r="C33" s="118">
        <v>0.38491440999999993</v>
      </c>
      <c r="D33" s="22">
        <v>0.86407761000000005</v>
      </c>
      <c r="E33" s="105">
        <v>124.48564864069395</v>
      </c>
      <c r="F33" s="105">
        <v>2.0249369871402249E-2</v>
      </c>
      <c r="G33" s="118">
        <v>7.9134680000000013E-2</v>
      </c>
      <c r="H33" s="22">
        <v>9.0865100000000004E-2</v>
      </c>
      <c r="I33" s="105">
        <v>14.823361893925636</v>
      </c>
      <c r="J33" s="105">
        <v>8.5839076296337323E-3</v>
      </c>
      <c r="K33" s="16"/>
    </row>
    <row r="34" spans="1:13" x14ac:dyDescent="0.25">
      <c r="A34" s="14"/>
      <c r="B34" s="9" t="s">
        <v>271</v>
      </c>
      <c r="C34" s="118">
        <v>0.3379597800000001</v>
      </c>
      <c r="D34" s="22">
        <v>0.51772888000000006</v>
      </c>
      <c r="E34" s="105">
        <v>53.192453847614615</v>
      </c>
      <c r="F34" s="105">
        <v>1.213280319140179E-2</v>
      </c>
      <c r="G34" s="118">
        <v>2.4313459999999995E-2</v>
      </c>
      <c r="H34" s="22">
        <v>7.469961E-2</v>
      </c>
      <c r="I34" s="105">
        <v>207.23562175025688</v>
      </c>
      <c r="J34" s="105">
        <v>7.0567748476550859E-3</v>
      </c>
      <c r="K34" s="16"/>
    </row>
    <row r="35" spans="1:13" x14ac:dyDescent="0.25">
      <c r="A35" s="14"/>
      <c r="B35" s="9" t="s">
        <v>272</v>
      </c>
      <c r="C35" s="118">
        <v>0.29704117999999996</v>
      </c>
      <c r="D35" s="22">
        <v>0.50874243000000019</v>
      </c>
      <c r="E35" s="105">
        <v>71.270000341366895</v>
      </c>
      <c r="F35" s="105">
        <v>1.1922208740423179E-2</v>
      </c>
      <c r="G35" s="118">
        <v>7.4079680000000009E-2</v>
      </c>
      <c r="H35" s="22">
        <v>0.13852465</v>
      </c>
      <c r="I35" s="105">
        <v>86.994125784560609</v>
      </c>
      <c r="J35" s="105">
        <v>1.3086243233401408E-2</v>
      </c>
      <c r="K35" s="16"/>
    </row>
    <row r="36" spans="1:13" x14ac:dyDescent="0.25">
      <c r="A36" s="14"/>
      <c r="B36" s="9" t="s">
        <v>273</v>
      </c>
      <c r="C36" s="118">
        <v>0.60736129999999988</v>
      </c>
      <c r="D36" s="22">
        <v>0.40846409999999994</v>
      </c>
      <c r="E36" s="105">
        <v>-32.747756565984687</v>
      </c>
      <c r="F36" s="105">
        <v>9.5722196066270419E-3</v>
      </c>
      <c r="G36" s="118">
        <v>0.14711515000000003</v>
      </c>
      <c r="H36" s="22">
        <v>5.6092639999999999E-2</v>
      </c>
      <c r="I36" s="105">
        <v>-61.871608736421791</v>
      </c>
      <c r="J36" s="105">
        <v>5.2989986305225899E-3</v>
      </c>
      <c r="K36" s="16"/>
    </row>
    <row r="37" spans="1:13" x14ac:dyDescent="0.25">
      <c r="A37" s="14"/>
      <c r="B37" s="9" t="s">
        <v>274</v>
      </c>
      <c r="C37" s="118">
        <v>9.3860179999999988E-2</v>
      </c>
      <c r="D37" s="22">
        <v>0.39802398999999999</v>
      </c>
      <c r="E37" s="105">
        <v>324.0605440986796</v>
      </c>
      <c r="F37" s="105">
        <v>9.3275591196042111E-3</v>
      </c>
      <c r="G37" s="118">
        <v>1.8794999999999999E-2</v>
      </c>
      <c r="H37" s="22">
        <v>1.8334349999999999E-2</v>
      </c>
      <c r="I37" s="105">
        <v>-2.4509177972865115</v>
      </c>
      <c r="J37" s="105">
        <v>1.7320221608667706E-3</v>
      </c>
      <c r="K37" s="16"/>
    </row>
    <row r="38" spans="1:13" x14ac:dyDescent="0.25">
      <c r="A38" s="14"/>
      <c r="B38" s="9" t="s">
        <v>275</v>
      </c>
      <c r="C38" s="118">
        <v>2.2475740000000001E-2</v>
      </c>
      <c r="D38" s="22">
        <v>0.24905148999999993</v>
      </c>
      <c r="E38" s="105">
        <v>1008.0902786738053</v>
      </c>
      <c r="F38" s="105">
        <v>5.8364383935765179E-3</v>
      </c>
      <c r="G38" s="118">
        <v>1.6574000000000002E-4</v>
      </c>
      <c r="H38" s="22">
        <v>8.0977790000000008E-2</v>
      </c>
      <c r="I38" s="105">
        <v>48758.326294195729</v>
      </c>
      <c r="J38" s="105">
        <v>7.6498663338496094E-3</v>
      </c>
      <c r="K38" s="16"/>
    </row>
    <row r="39" spans="1:13" x14ac:dyDescent="0.25">
      <c r="A39" s="14"/>
      <c r="B39" s="9" t="s">
        <v>276</v>
      </c>
      <c r="C39" s="118">
        <v>9.5523179999999999E-2</v>
      </c>
      <c r="D39" s="22">
        <v>0.12025917999999999</v>
      </c>
      <c r="E39" s="105">
        <v>25.895285311900196</v>
      </c>
      <c r="F39" s="105">
        <v>2.8182336726113523E-3</v>
      </c>
      <c r="G39" s="118">
        <v>0</v>
      </c>
      <c r="H39" s="22">
        <v>0</v>
      </c>
      <c r="I39" s="105" t="s">
        <v>120</v>
      </c>
      <c r="J39" s="105">
        <v>0</v>
      </c>
      <c r="K39" s="16"/>
    </row>
    <row r="40" spans="1:13" x14ac:dyDescent="0.25">
      <c r="A40" s="14"/>
      <c r="B40" s="9" t="s">
        <v>277</v>
      </c>
      <c r="C40" s="118">
        <v>9.7304699999999997E-3</v>
      </c>
      <c r="D40" s="22">
        <v>6.4272530000000008E-2</v>
      </c>
      <c r="E40" s="105">
        <v>560.52852534358578</v>
      </c>
      <c r="F40" s="105">
        <v>1.5062052499436912E-3</v>
      </c>
      <c r="G40" s="118">
        <v>0</v>
      </c>
      <c r="H40" s="22">
        <v>0</v>
      </c>
      <c r="I40" s="105" t="s">
        <v>120</v>
      </c>
      <c r="J40" s="105">
        <v>0</v>
      </c>
      <c r="K40" s="16"/>
    </row>
    <row r="41" spans="1:13" x14ac:dyDescent="0.25">
      <c r="A41" s="14"/>
      <c r="B41" s="9" t="s">
        <v>278</v>
      </c>
      <c r="C41" s="118">
        <v>5.3503169999999996E-2</v>
      </c>
      <c r="D41" s="22">
        <v>4.4611970000000001E-2</v>
      </c>
      <c r="E41" s="105">
        <v>-16.618080760448393</v>
      </c>
      <c r="F41" s="105">
        <v>1.0454666001840981E-3</v>
      </c>
      <c r="G41" s="118">
        <v>2.6262230000000001E-2</v>
      </c>
      <c r="H41" s="22">
        <v>2.346734E-2</v>
      </c>
      <c r="I41" s="105">
        <v>-10.642241728901169</v>
      </c>
      <c r="J41" s="105">
        <v>2.216929039567544E-3</v>
      </c>
      <c r="K41" s="16"/>
    </row>
    <row r="42" spans="1:13" x14ac:dyDescent="0.25">
      <c r="A42" s="14"/>
      <c r="B42" s="9" t="s">
        <v>279</v>
      </c>
      <c r="C42" s="118">
        <v>3.3342860000000002E-2</v>
      </c>
      <c r="D42" s="22">
        <v>6.4556300000000004E-3</v>
      </c>
      <c r="E42" s="105">
        <v>-80.63864347569465</v>
      </c>
      <c r="F42" s="105">
        <v>1.5128553050103972E-4</v>
      </c>
      <c r="G42" s="118">
        <v>0</v>
      </c>
      <c r="H42" s="22">
        <v>0</v>
      </c>
      <c r="I42" s="105" t="s">
        <v>120</v>
      </c>
      <c r="J42" s="105">
        <v>0</v>
      </c>
      <c r="K42" s="16"/>
    </row>
    <row r="43" spans="1:13" x14ac:dyDescent="0.25">
      <c r="A43" s="14"/>
      <c r="B43" s="9" t="s">
        <v>280</v>
      </c>
      <c r="C43" s="118">
        <v>8.6473279999999986E-2</v>
      </c>
      <c r="D43" s="22">
        <v>3.6457899999999999E-3</v>
      </c>
      <c r="E43" s="105">
        <v>-95.783911515788461</v>
      </c>
      <c r="F43" s="105">
        <v>8.5437869618516793E-5</v>
      </c>
      <c r="G43" s="118">
        <v>6.4547359999999998E-2</v>
      </c>
      <c r="H43" s="22">
        <v>3.4210300000000003E-3</v>
      </c>
      <c r="I43" s="105">
        <v>-94.699969138939224</v>
      </c>
      <c r="J43" s="105">
        <v>3.2318024762208907E-4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70" workbookViewId="0">
      <selection activeCell="G16" sqref="G16"/>
    </sheetView>
  </sheetViews>
  <sheetFormatPr baseColWidth="10" defaultColWidth="11.5703125" defaultRowHeight="15" x14ac:dyDescent="0.25"/>
  <cols>
    <col min="1" max="1" width="3.140625" style="99" customWidth="1"/>
    <col min="2" max="2" width="22.42578125" style="99" customWidth="1"/>
    <col min="3" max="4" width="15.5703125" style="99" customWidth="1"/>
    <col min="5" max="5" width="16.140625" style="99" bestFit="1" customWidth="1"/>
    <col min="6" max="6" width="2.85546875" style="99" customWidth="1"/>
    <col min="7" max="8" width="15.5703125" style="99" customWidth="1"/>
    <col min="9" max="9" width="11.5703125" style="99"/>
    <col min="10" max="10" width="12" style="99" customWidth="1"/>
    <col min="11" max="11" width="2.42578125" style="99" customWidth="1"/>
    <col min="12" max="16384" width="11.5703125" style="99"/>
  </cols>
  <sheetData>
    <row r="1" spans="1:11" x14ac:dyDescent="0.25">
      <c r="A1" s="130"/>
      <c r="B1" s="131"/>
      <c r="C1" s="131"/>
      <c r="D1" s="131"/>
      <c r="E1" s="131"/>
      <c r="F1" s="131"/>
      <c r="G1" s="131"/>
      <c r="H1" s="131"/>
      <c r="I1" s="131"/>
      <c r="J1" s="131"/>
      <c r="K1" s="132"/>
    </row>
    <row r="2" spans="1:11" x14ac:dyDescent="0.25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5"/>
    </row>
    <row r="3" spans="1:11" x14ac:dyDescent="0.25">
      <c r="A3" s="133"/>
      <c r="B3" s="134"/>
      <c r="C3" s="134"/>
      <c r="D3" s="134"/>
      <c r="E3" s="134"/>
      <c r="F3" s="134"/>
      <c r="G3" s="134"/>
      <c r="H3" s="134"/>
      <c r="I3" s="134"/>
      <c r="J3" s="134"/>
      <c r="K3" s="135"/>
    </row>
    <row r="4" spans="1:11" x14ac:dyDescent="0.25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5"/>
    </row>
    <row r="5" spans="1:11" x14ac:dyDescent="0.25">
      <c r="A5" s="133"/>
      <c r="B5" s="134"/>
      <c r="C5" s="134"/>
      <c r="D5" s="134"/>
      <c r="E5" s="134"/>
      <c r="F5" s="134"/>
      <c r="G5" s="134"/>
      <c r="H5" s="134"/>
      <c r="I5" s="134"/>
      <c r="J5" s="134"/>
      <c r="K5" s="135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91" t="s">
        <v>158</v>
      </c>
      <c r="D7" s="191"/>
      <c r="E7" s="191"/>
      <c r="F7" s="191"/>
      <c r="G7" s="191"/>
      <c r="H7" s="191"/>
      <c r="I7" s="191"/>
      <c r="J7" s="191"/>
      <c r="K7" s="135"/>
    </row>
    <row r="8" spans="1:11" ht="15.75" x14ac:dyDescent="0.25">
      <c r="A8" s="133"/>
      <c r="B8" s="134"/>
      <c r="C8" s="191" t="s">
        <v>159</v>
      </c>
      <c r="D8" s="191"/>
      <c r="E8" s="191"/>
      <c r="F8" s="191"/>
      <c r="G8" s="191"/>
      <c r="H8" s="191"/>
      <c r="I8" s="191"/>
      <c r="J8" s="191"/>
      <c r="K8" s="135"/>
    </row>
    <row r="9" spans="1:11" ht="15.75" x14ac:dyDescent="0.25">
      <c r="A9" s="133"/>
      <c r="B9" s="134"/>
      <c r="C9" s="126"/>
      <c r="D9" s="142"/>
      <c r="E9" s="126"/>
      <c r="F9" s="126"/>
      <c r="G9" s="126"/>
      <c r="H9" s="126"/>
      <c r="I9" s="126"/>
      <c r="J9" s="127"/>
      <c r="K9" s="135"/>
    </row>
    <row r="10" spans="1:11" ht="15.75" x14ac:dyDescent="0.25">
      <c r="A10" s="133"/>
      <c r="B10" s="134"/>
      <c r="C10" s="195" t="s">
        <v>453</v>
      </c>
      <c r="D10" s="195"/>
      <c r="E10" s="195"/>
      <c r="F10" s="201"/>
      <c r="G10" s="195" t="s">
        <v>454</v>
      </c>
      <c r="H10" s="195"/>
      <c r="I10" s="195"/>
      <c r="J10" s="201" t="s">
        <v>181</v>
      </c>
      <c r="K10" s="135"/>
    </row>
    <row r="11" spans="1:11" ht="15.75" x14ac:dyDescent="0.25">
      <c r="A11" s="133"/>
      <c r="B11" s="134"/>
      <c r="C11" s="126" t="s">
        <v>155</v>
      </c>
      <c r="D11" s="126" t="s">
        <v>156</v>
      </c>
      <c r="E11" s="126" t="s">
        <v>157</v>
      </c>
      <c r="F11" s="201"/>
      <c r="G11" s="126" t="s">
        <v>155</v>
      </c>
      <c r="H11" s="126" t="s">
        <v>156</v>
      </c>
      <c r="I11" s="126" t="s">
        <v>157</v>
      </c>
      <c r="J11" s="201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997.44881367000028</v>
      </c>
      <c r="D13" s="117">
        <v>8704.3970056401176</v>
      </c>
      <c r="E13" s="117">
        <v>-7706.9481919701175</v>
      </c>
      <c r="F13" s="143"/>
      <c r="G13" s="117">
        <v>1076.537181320012</v>
      </c>
      <c r="H13" s="117">
        <v>9306.1299466701057</v>
      </c>
      <c r="I13" s="117">
        <v>-8229.592765350093</v>
      </c>
      <c r="J13" s="162">
        <v>-6.7814725149511146</v>
      </c>
      <c r="K13" s="135"/>
    </row>
    <row r="14" spans="1:11" ht="15.75" x14ac:dyDescent="0.25">
      <c r="A14" s="133"/>
      <c r="B14" s="9" t="s">
        <v>222</v>
      </c>
      <c r="C14" s="21">
        <v>8.3080424100000005</v>
      </c>
      <c r="D14" s="21">
        <v>1712.9004442599958</v>
      </c>
      <c r="E14" s="21">
        <v>-1704.5924018499959</v>
      </c>
      <c r="F14" s="136"/>
      <c r="G14" s="137">
        <v>5.6062526100000012</v>
      </c>
      <c r="H14" s="137">
        <v>1998.4998847999768</v>
      </c>
      <c r="I14" s="137">
        <v>-1992.8936321899766</v>
      </c>
      <c r="J14" s="105">
        <v>-16.913206349335308</v>
      </c>
      <c r="K14" s="135"/>
    </row>
    <row r="15" spans="1:11" ht="15.75" x14ac:dyDescent="0.25">
      <c r="A15" s="133"/>
      <c r="B15" s="9" t="s">
        <v>136</v>
      </c>
      <c r="C15" s="21">
        <v>399.24493195000008</v>
      </c>
      <c r="D15" s="21">
        <v>2552.702435089971</v>
      </c>
      <c r="E15" s="21">
        <v>-2153.4575031399709</v>
      </c>
      <c r="F15" s="136"/>
      <c r="G15" s="137">
        <v>396.36648668000026</v>
      </c>
      <c r="H15" s="137">
        <v>2145.4489946300105</v>
      </c>
      <c r="I15" s="137">
        <v>-1749.08250795001</v>
      </c>
      <c r="J15" s="105">
        <v>18.777941733251712</v>
      </c>
      <c r="K15" s="135"/>
    </row>
    <row r="16" spans="1:11" ht="15.75" x14ac:dyDescent="0.25">
      <c r="A16" s="133"/>
      <c r="B16" s="9" t="s">
        <v>223</v>
      </c>
      <c r="C16" s="21">
        <v>51.33003784000006</v>
      </c>
      <c r="D16" s="21">
        <v>824.26310380001121</v>
      </c>
      <c r="E16" s="21">
        <v>-772.93306596001128</v>
      </c>
      <c r="F16" s="136"/>
      <c r="G16" s="137">
        <v>62.425610059999876</v>
      </c>
      <c r="H16" s="137">
        <v>1038.3941248600026</v>
      </c>
      <c r="I16" s="137">
        <v>-975.96851480000294</v>
      </c>
      <c r="J16" s="105">
        <v>-26.268179973360837</v>
      </c>
      <c r="K16" s="135"/>
    </row>
    <row r="17" spans="1:11" ht="15.75" x14ac:dyDescent="0.25">
      <c r="A17" s="133"/>
      <c r="B17" s="9" t="s">
        <v>224</v>
      </c>
      <c r="C17" s="21">
        <v>7.9393267399999967</v>
      </c>
      <c r="D17" s="21">
        <v>402.52554532999761</v>
      </c>
      <c r="E17" s="21">
        <v>-394.5862185899976</v>
      </c>
      <c r="F17" s="136"/>
      <c r="G17" s="137">
        <v>9.3195680899999829</v>
      </c>
      <c r="H17" s="137">
        <v>572.63719775999937</v>
      </c>
      <c r="I17" s="137">
        <v>-563.31762966999941</v>
      </c>
      <c r="J17" s="105">
        <v>-42.76160776292226</v>
      </c>
      <c r="K17" s="135"/>
    </row>
    <row r="18" spans="1:11" ht="15.75" x14ac:dyDescent="0.25">
      <c r="A18" s="133"/>
      <c r="B18" s="9" t="s">
        <v>225</v>
      </c>
      <c r="C18" s="21">
        <v>16.010411300000005</v>
      </c>
      <c r="D18" s="21">
        <v>353.74953101000204</v>
      </c>
      <c r="E18" s="21">
        <v>-337.73911971000206</v>
      </c>
      <c r="F18" s="136"/>
      <c r="G18" s="137">
        <v>18.014974620000007</v>
      </c>
      <c r="H18" s="137">
        <v>440.06249689999851</v>
      </c>
      <c r="I18" s="137">
        <v>-422.04752227999847</v>
      </c>
      <c r="J18" s="105">
        <v>-24.962581368242851</v>
      </c>
      <c r="K18" s="135"/>
    </row>
    <row r="19" spans="1:11" ht="15.75" x14ac:dyDescent="0.25">
      <c r="A19" s="133"/>
      <c r="B19" s="9" t="s">
        <v>226</v>
      </c>
      <c r="C19" s="21">
        <v>14.149928750000004</v>
      </c>
      <c r="D19" s="21">
        <v>190.64070290000151</v>
      </c>
      <c r="E19" s="21">
        <v>-176.49077415000153</v>
      </c>
      <c r="F19" s="136"/>
      <c r="G19" s="137">
        <v>14.18518761</v>
      </c>
      <c r="H19" s="137">
        <v>245.37779996000074</v>
      </c>
      <c r="I19" s="137">
        <v>-231.19261235000079</v>
      </c>
      <c r="J19" s="105">
        <v>-30.99416298865998</v>
      </c>
      <c r="K19" s="135"/>
    </row>
    <row r="20" spans="1:11" ht="15.75" x14ac:dyDescent="0.25">
      <c r="A20" s="133"/>
      <c r="B20" s="9" t="s">
        <v>227</v>
      </c>
      <c r="C20" s="21">
        <v>6.0407940899999977</v>
      </c>
      <c r="D20" s="21">
        <v>143.60230771999977</v>
      </c>
      <c r="E20" s="21">
        <v>-137.56151362999975</v>
      </c>
      <c r="F20" s="136"/>
      <c r="G20" s="137">
        <v>4.9016624400000071</v>
      </c>
      <c r="H20" s="137">
        <v>173.29499062999992</v>
      </c>
      <c r="I20" s="137">
        <v>-168.39332818999992</v>
      </c>
      <c r="J20" s="105">
        <v>-22.413110866843724</v>
      </c>
      <c r="K20" s="135"/>
    </row>
    <row r="21" spans="1:11" ht="15.75" x14ac:dyDescent="0.25">
      <c r="A21" s="133"/>
      <c r="B21" s="9" t="s">
        <v>228</v>
      </c>
      <c r="C21" s="21">
        <v>11.262661749999989</v>
      </c>
      <c r="D21" s="21">
        <v>105.31094542999925</v>
      </c>
      <c r="E21" s="21">
        <v>-94.048283679999244</v>
      </c>
      <c r="F21" s="136"/>
      <c r="G21" s="137">
        <v>11.58273907999998</v>
      </c>
      <c r="H21" s="137">
        <v>177.43140171000022</v>
      </c>
      <c r="I21" s="137">
        <v>-165.84866263000023</v>
      </c>
      <c r="J21" s="105">
        <v>-76.344167209157064</v>
      </c>
      <c r="K21" s="135"/>
    </row>
    <row r="22" spans="1:11" ht="15.75" x14ac:dyDescent="0.25">
      <c r="A22" s="133"/>
      <c r="B22" s="9" t="s">
        <v>229</v>
      </c>
      <c r="C22" s="21">
        <v>16.82382269999999</v>
      </c>
      <c r="D22" s="21">
        <v>171.33394463000207</v>
      </c>
      <c r="E22" s="21">
        <v>-154.51012193000204</v>
      </c>
      <c r="F22" s="136"/>
      <c r="G22" s="137">
        <v>15.509378949999988</v>
      </c>
      <c r="H22" s="137">
        <v>181.14565993000051</v>
      </c>
      <c r="I22" s="137">
        <v>-165.63628098000052</v>
      </c>
      <c r="J22" s="105">
        <v>-7.2009256811272015</v>
      </c>
      <c r="K22" s="135"/>
    </row>
    <row r="23" spans="1:11" ht="15.75" x14ac:dyDescent="0.25">
      <c r="A23" s="133"/>
      <c r="B23" s="9" t="s">
        <v>230</v>
      </c>
      <c r="C23" s="21">
        <v>3.4520030499999987</v>
      </c>
      <c r="D23" s="21">
        <v>271.60885806999909</v>
      </c>
      <c r="E23" s="21">
        <v>-268.15685501999911</v>
      </c>
      <c r="F23" s="136"/>
      <c r="G23" s="137">
        <v>3.97225005</v>
      </c>
      <c r="H23" s="137">
        <v>150.71082933999989</v>
      </c>
      <c r="I23" s="137">
        <v>-146.73857928999988</v>
      </c>
      <c r="J23" s="105">
        <v>45.278825977036419</v>
      </c>
      <c r="K23" s="135"/>
    </row>
    <row r="24" spans="1:11" ht="15.75" x14ac:dyDescent="0.25">
      <c r="A24" s="133"/>
      <c r="B24" s="9" t="s">
        <v>231</v>
      </c>
      <c r="C24" s="21">
        <v>1.5083533500000001</v>
      </c>
      <c r="D24" s="21">
        <v>150.51598988000006</v>
      </c>
      <c r="E24" s="21">
        <v>-149.00763653000004</v>
      </c>
      <c r="F24" s="136"/>
      <c r="G24" s="137">
        <v>2.2229674300000006</v>
      </c>
      <c r="H24" s="137">
        <v>147.8577058499996</v>
      </c>
      <c r="I24" s="137">
        <v>-145.63473841999956</v>
      </c>
      <c r="J24" s="105">
        <v>2.263573994290824</v>
      </c>
      <c r="K24" s="135"/>
    </row>
    <row r="25" spans="1:11" ht="15.75" x14ac:dyDescent="0.25">
      <c r="A25" s="133"/>
      <c r="B25" s="9" t="s">
        <v>232</v>
      </c>
      <c r="C25" s="21">
        <v>1.1206857699999999</v>
      </c>
      <c r="D25" s="21">
        <v>123.30715392999993</v>
      </c>
      <c r="E25" s="21">
        <v>-122.18646815999993</v>
      </c>
      <c r="F25" s="136"/>
      <c r="G25" s="137">
        <v>2.3509134699999987</v>
      </c>
      <c r="H25" s="137">
        <v>139.56306132999995</v>
      </c>
      <c r="I25" s="137">
        <v>-137.21214785999996</v>
      </c>
      <c r="J25" s="105">
        <v>-12.297335315662195</v>
      </c>
      <c r="K25" s="135"/>
    </row>
    <row r="26" spans="1:11" ht="15.75" x14ac:dyDescent="0.25">
      <c r="A26" s="133"/>
      <c r="B26" s="9" t="s">
        <v>233</v>
      </c>
      <c r="C26" s="21">
        <v>0.65175145999999995</v>
      </c>
      <c r="D26" s="21">
        <v>129.67421200000069</v>
      </c>
      <c r="E26" s="21">
        <v>-129.02246054000068</v>
      </c>
      <c r="F26" s="136"/>
      <c r="G26" s="137">
        <v>1.8544247499999995</v>
      </c>
      <c r="H26" s="137">
        <v>130.68966469999992</v>
      </c>
      <c r="I26" s="137">
        <v>-128.8352399499999</v>
      </c>
      <c r="J26" s="105">
        <v>0.14510697534150241</v>
      </c>
      <c r="K26" s="135"/>
    </row>
    <row r="27" spans="1:11" ht="15.75" x14ac:dyDescent="0.25">
      <c r="A27" s="133"/>
      <c r="B27" s="9" t="s">
        <v>234</v>
      </c>
      <c r="C27" s="21">
        <v>3.1413524799999992</v>
      </c>
      <c r="D27" s="21">
        <v>110.98348689999996</v>
      </c>
      <c r="E27" s="21">
        <v>-107.84213441999995</v>
      </c>
      <c r="F27" s="136"/>
      <c r="G27" s="137">
        <v>1.3895138500000002</v>
      </c>
      <c r="H27" s="137">
        <v>126.01356064000018</v>
      </c>
      <c r="I27" s="137">
        <v>-124.62404679000021</v>
      </c>
      <c r="J27" s="105">
        <v>-15.561554359302399</v>
      </c>
      <c r="K27" s="135"/>
    </row>
    <row r="28" spans="1:11" ht="15.75" x14ac:dyDescent="0.25">
      <c r="A28" s="133"/>
      <c r="B28" s="9" t="s">
        <v>235</v>
      </c>
      <c r="C28" s="21">
        <v>11.697759550000008</v>
      </c>
      <c r="D28" s="21">
        <v>100.32265846999987</v>
      </c>
      <c r="E28" s="21">
        <v>-88.624898919999836</v>
      </c>
      <c r="F28" s="136"/>
      <c r="G28" s="137">
        <v>14.526802110000004</v>
      </c>
      <c r="H28" s="137">
        <v>137.90216927999998</v>
      </c>
      <c r="I28" s="137">
        <v>-123.37536716999996</v>
      </c>
      <c r="J28" s="105">
        <v>-39.210728219130345</v>
      </c>
      <c r="K28" s="135"/>
    </row>
    <row r="29" spans="1:11" ht="15.75" x14ac:dyDescent="0.25">
      <c r="A29" s="133"/>
      <c r="B29" s="9" t="s">
        <v>236</v>
      </c>
      <c r="C29" s="21">
        <v>15.664013070000005</v>
      </c>
      <c r="D29" s="21">
        <v>131.54078191999932</v>
      </c>
      <c r="E29" s="21">
        <v>-115.87676884999932</v>
      </c>
      <c r="F29" s="136"/>
      <c r="G29" s="137">
        <v>14.425117509999964</v>
      </c>
      <c r="H29" s="137">
        <v>127.39705448999993</v>
      </c>
      <c r="I29" s="137">
        <v>-112.97193697999995</v>
      </c>
      <c r="J29" s="105">
        <v>2.5068285030967918</v>
      </c>
      <c r="K29" s="135"/>
    </row>
    <row r="30" spans="1:11" ht="15.75" x14ac:dyDescent="0.25">
      <c r="A30" s="133"/>
      <c r="B30" s="9" t="s">
        <v>237</v>
      </c>
      <c r="C30" s="21">
        <v>1.4125077299999995</v>
      </c>
      <c r="D30" s="21">
        <v>129.85840585999989</v>
      </c>
      <c r="E30" s="21">
        <v>-128.44589812999988</v>
      </c>
      <c r="F30" s="136"/>
      <c r="G30" s="137">
        <v>1.8650878200000012</v>
      </c>
      <c r="H30" s="137">
        <v>102.06051911000002</v>
      </c>
      <c r="I30" s="137">
        <v>-100.19543129</v>
      </c>
      <c r="J30" s="105">
        <v>21.994059172997193</v>
      </c>
      <c r="K30" s="135"/>
    </row>
    <row r="31" spans="1:11" ht="15.75" x14ac:dyDescent="0.25">
      <c r="A31" s="133"/>
      <c r="B31" s="9" t="s">
        <v>238</v>
      </c>
      <c r="C31" s="21">
        <v>26.162010269999996</v>
      </c>
      <c r="D31" s="21">
        <v>105.43751174999996</v>
      </c>
      <c r="E31" s="21">
        <v>-79.275501479999974</v>
      </c>
      <c r="F31" s="136"/>
      <c r="G31" s="137">
        <v>30.507074829999922</v>
      </c>
      <c r="H31" s="137">
        <v>114.33026206</v>
      </c>
      <c r="I31" s="137">
        <v>-83.823187230000073</v>
      </c>
      <c r="J31" s="105">
        <v>-5.7365587919332439</v>
      </c>
      <c r="K31" s="135"/>
    </row>
    <row r="32" spans="1:11" ht="15.75" x14ac:dyDescent="0.25">
      <c r="A32" s="133"/>
      <c r="B32" s="9" t="s">
        <v>239</v>
      </c>
      <c r="C32" s="21">
        <v>5.9779055399999974</v>
      </c>
      <c r="D32" s="21">
        <v>60.52525131999991</v>
      </c>
      <c r="E32" s="21">
        <v>-54.547345779999915</v>
      </c>
      <c r="F32" s="136"/>
      <c r="G32" s="137">
        <v>1.3050727100000001</v>
      </c>
      <c r="H32" s="137">
        <v>82.942550029999595</v>
      </c>
      <c r="I32" s="137">
        <v>-81.637477319999604</v>
      </c>
      <c r="J32" s="105">
        <v>-49.663519191675199</v>
      </c>
      <c r="K32" s="135"/>
    </row>
    <row r="33" spans="1:11" ht="15.75" x14ac:dyDescent="0.25">
      <c r="A33" s="133"/>
      <c r="B33" s="9" t="s">
        <v>240</v>
      </c>
      <c r="C33" s="21">
        <v>1.2525964799999996</v>
      </c>
      <c r="D33" s="21">
        <v>68.341904559999961</v>
      </c>
      <c r="E33" s="21">
        <v>-67.089308079999952</v>
      </c>
      <c r="F33" s="136"/>
      <c r="G33" s="137">
        <v>1.19771088</v>
      </c>
      <c r="H33" s="137">
        <v>68.637564070000053</v>
      </c>
      <c r="I33" s="137">
        <v>-67.439853190000036</v>
      </c>
      <c r="J33" s="105">
        <v>-0.52250518008336577</v>
      </c>
      <c r="K33" s="135"/>
    </row>
    <row r="34" spans="1:11" ht="15.75" x14ac:dyDescent="0.25">
      <c r="A34" s="133"/>
      <c r="B34" s="9" t="s">
        <v>241</v>
      </c>
      <c r="C34" s="21">
        <v>1.9295177699999995</v>
      </c>
      <c r="D34" s="21">
        <v>53.373984249999957</v>
      </c>
      <c r="E34" s="21">
        <v>-51.444466479999953</v>
      </c>
      <c r="F34" s="136"/>
      <c r="G34" s="137">
        <v>2.5901896799999995</v>
      </c>
      <c r="H34" s="137">
        <v>64.525067490000083</v>
      </c>
      <c r="I34" s="137">
        <v>-61.934877810000074</v>
      </c>
      <c r="J34" s="105">
        <v>-20.39171955273067</v>
      </c>
      <c r="K34" s="135"/>
    </row>
    <row r="35" spans="1:11" ht="15.75" x14ac:dyDescent="0.25">
      <c r="A35" s="133"/>
      <c r="B35" s="9" t="s">
        <v>242</v>
      </c>
      <c r="C35" s="21">
        <v>9.8413900000000002E-3</v>
      </c>
      <c r="D35" s="21">
        <v>54.518853809999953</v>
      </c>
      <c r="E35" s="21">
        <v>-54.509012419999948</v>
      </c>
      <c r="F35" s="136"/>
      <c r="G35" s="137">
        <v>0.20152109000000001</v>
      </c>
      <c r="H35" s="137">
        <v>53.229403999999953</v>
      </c>
      <c r="I35" s="137">
        <v>-53.027882909999953</v>
      </c>
      <c r="J35" s="105">
        <v>2.7172194913158143</v>
      </c>
      <c r="K35" s="135"/>
    </row>
    <row r="36" spans="1:11" ht="15.75" x14ac:dyDescent="0.25">
      <c r="A36" s="133"/>
      <c r="B36" s="9" t="s">
        <v>243</v>
      </c>
      <c r="C36" s="21">
        <v>1.0484715600000001</v>
      </c>
      <c r="D36" s="21">
        <v>24.259882299999994</v>
      </c>
      <c r="E36" s="21">
        <v>-23.211410739999991</v>
      </c>
      <c r="F36" s="136"/>
      <c r="G36" s="137">
        <v>7.1626800000000004E-2</v>
      </c>
      <c r="H36" s="137">
        <v>41.073302569999989</v>
      </c>
      <c r="I36" s="137">
        <v>-41.001675769999984</v>
      </c>
      <c r="J36" s="105">
        <v>-76.644479860684257</v>
      </c>
      <c r="K36" s="135"/>
    </row>
    <row r="37" spans="1:11" ht="15.75" x14ac:dyDescent="0.25">
      <c r="A37" s="133"/>
      <c r="B37" s="9" t="s">
        <v>244</v>
      </c>
      <c r="C37" s="21">
        <v>1.2581162300000002</v>
      </c>
      <c r="D37" s="21">
        <v>38.034966739999973</v>
      </c>
      <c r="E37" s="21">
        <v>-36.776850509999974</v>
      </c>
      <c r="F37" s="136"/>
      <c r="G37" s="137">
        <v>0.85431517999999984</v>
      </c>
      <c r="H37" s="137">
        <v>38.366619849999992</v>
      </c>
      <c r="I37" s="137">
        <v>-37.512304669999992</v>
      </c>
      <c r="J37" s="105">
        <v>-1.9997747218730488</v>
      </c>
      <c r="K37" s="135"/>
    </row>
    <row r="38" spans="1:11" ht="15.75" x14ac:dyDescent="0.25">
      <c r="A38" s="133"/>
      <c r="B38" s="9" t="s">
        <v>245</v>
      </c>
      <c r="C38" s="21">
        <v>1.09663825</v>
      </c>
      <c r="D38" s="21">
        <v>34.907332479999937</v>
      </c>
      <c r="E38" s="21">
        <v>-33.810694229999939</v>
      </c>
      <c r="F38" s="136"/>
      <c r="G38" s="137">
        <v>0.55323540000000004</v>
      </c>
      <c r="H38" s="137">
        <v>33.265863879999984</v>
      </c>
      <c r="I38" s="137">
        <v>-32.712628479999985</v>
      </c>
      <c r="J38" s="105">
        <v>3.2476876769529595</v>
      </c>
      <c r="K38" s="135"/>
    </row>
    <row r="39" spans="1:11" ht="15.75" x14ac:dyDescent="0.25">
      <c r="A39" s="133"/>
      <c r="B39" s="9" t="s">
        <v>246</v>
      </c>
      <c r="C39" s="21">
        <v>5.710102999999999E-2</v>
      </c>
      <c r="D39" s="21">
        <v>31.545847970000025</v>
      </c>
      <c r="E39" s="21">
        <v>-31.488746940000023</v>
      </c>
      <c r="F39" s="136"/>
      <c r="G39" s="137">
        <v>0.13791673000000002</v>
      </c>
      <c r="H39" s="137">
        <v>32.441174729999943</v>
      </c>
      <c r="I39" s="137">
        <v>-32.303257999999943</v>
      </c>
      <c r="J39" s="105">
        <v>-2.5866734600520136</v>
      </c>
      <c r="K39" s="135"/>
    </row>
    <row r="40" spans="1:11" ht="15.75" x14ac:dyDescent="0.25">
      <c r="A40" s="133"/>
      <c r="B40" s="9" t="s">
        <v>247</v>
      </c>
      <c r="C40" s="21">
        <v>1.31645214</v>
      </c>
      <c r="D40" s="21">
        <v>26.810497219999963</v>
      </c>
      <c r="E40" s="21">
        <v>-25.49404507999996</v>
      </c>
      <c r="F40" s="136"/>
      <c r="G40" s="137">
        <v>0.8389669700000002</v>
      </c>
      <c r="H40" s="137">
        <v>31.628838929999954</v>
      </c>
      <c r="I40" s="137">
        <v>-30.789871959999957</v>
      </c>
      <c r="J40" s="105">
        <v>-20.772799543508171</v>
      </c>
      <c r="K40" s="135"/>
    </row>
    <row r="41" spans="1:11" ht="15.75" x14ac:dyDescent="0.25">
      <c r="A41" s="133"/>
      <c r="B41" s="9" t="s">
        <v>248</v>
      </c>
      <c r="C41" s="21">
        <v>2.5305619999999997E-2</v>
      </c>
      <c r="D41" s="21">
        <v>36.649925570000079</v>
      </c>
      <c r="E41" s="21">
        <v>-36.624619950000074</v>
      </c>
      <c r="F41" s="136"/>
      <c r="G41" s="137">
        <v>0.2583453</v>
      </c>
      <c r="H41" s="137">
        <v>30.169084980000108</v>
      </c>
      <c r="I41" s="137">
        <v>-29.910739680000109</v>
      </c>
      <c r="J41" s="105">
        <v>18.331603929722007</v>
      </c>
      <c r="K41" s="135"/>
    </row>
    <row r="42" spans="1:11" ht="15.75" x14ac:dyDescent="0.25">
      <c r="A42" s="133"/>
      <c r="B42" s="9" t="s">
        <v>249</v>
      </c>
      <c r="C42" s="21">
        <v>0.90370576999999908</v>
      </c>
      <c r="D42" s="21">
        <v>1.0000000000000001E-5</v>
      </c>
      <c r="E42" s="21">
        <v>0.90369576999999912</v>
      </c>
      <c r="F42" s="136"/>
      <c r="G42" s="137">
        <v>1.0806158699999997</v>
      </c>
      <c r="H42" s="137">
        <v>28.420836269999999</v>
      </c>
      <c r="I42" s="137">
        <v>-27.3402204</v>
      </c>
      <c r="J42" s="105">
        <v>3125.378817475269</v>
      </c>
      <c r="K42" s="135"/>
    </row>
    <row r="43" spans="1:11" ht="15.75" x14ac:dyDescent="0.25">
      <c r="A43" s="133"/>
      <c r="B43" s="9" t="s">
        <v>250</v>
      </c>
      <c r="C43" s="21">
        <v>21.064190309999983</v>
      </c>
      <c r="D43" s="21">
        <v>42.51813394999995</v>
      </c>
      <c r="E43" s="21">
        <v>-21.453943639999974</v>
      </c>
      <c r="F43" s="136"/>
      <c r="G43" s="137">
        <v>20.731132149999979</v>
      </c>
      <c r="H43" s="137">
        <v>46.912817389999994</v>
      </c>
      <c r="I43" s="137">
        <v>-26.181685240000014</v>
      </c>
      <c r="J43" s="105">
        <v>-22.036701873241448</v>
      </c>
      <c r="K43" s="135"/>
    </row>
    <row r="44" spans="1:11" ht="15.75" x14ac:dyDescent="0.25">
      <c r="A44" s="133"/>
      <c r="B44" s="9" t="s">
        <v>2</v>
      </c>
      <c r="C44" s="21">
        <v>365.58857732000001</v>
      </c>
      <c r="D44" s="21">
        <v>522.63239652013999</v>
      </c>
      <c r="E44" s="21">
        <v>-157.0438192001393</v>
      </c>
      <c r="F44" s="136"/>
      <c r="G44" s="137">
        <v>435.69052060001206</v>
      </c>
      <c r="H44" s="137">
        <v>605.69944450011826</v>
      </c>
      <c r="I44" s="137">
        <v>-170.00892390010722</v>
      </c>
      <c r="J44" s="105">
        <v>-8.2557242723732891</v>
      </c>
      <c r="K44" s="135"/>
    </row>
    <row r="45" spans="1:11" x14ac:dyDescent="0.25">
      <c r="A45" s="133"/>
      <c r="B45" s="134"/>
      <c r="C45" s="134"/>
      <c r="D45" s="134"/>
      <c r="E45" s="134"/>
      <c r="F45" s="134"/>
      <c r="G45" s="134"/>
      <c r="H45" s="134"/>
      <c r="I45" s="134"/>
      <c r="J45" s="134"/>
      <c r="K45" s="135"/>
    </row>
    <row r="46" spans="1:11" x14ac:dyDescent="0.25">
      <c r="A46" s="133"/>
      <c r="B46" s="141" t="s">
        <v>118</v>
      </c>
      <c r="C46" s="134"/>
      <c r="D46" s="134"/>
      <c r="E46" s="134"/>
      <c r="F46" s="134"/>
      <c r="G46" s="134"/>
      <c r="H46" s="134"/>
      <c r="I46" s="134"/>
      <c r="J46" s="134"/>
      <c r="K46" s="135"/>
    </row>
    <row r="47" spans="1:11" x14ac:dyDescent="0.25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40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67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70" workbookViewId="0">
      <selection activeCell="G16" sqref="G16"/>
    </sheetView>
  </sheetViews>
  <sheetFormatPr baseColWidth="10" defaultColWidth="11.5703125" defaultRowHeight="15" x14ac:dyDescent="0.25"/>
  <cols>
    <col min="1" max="1" width="2.7109375" style="99" customWidth="1"/>
    <col min="2" max="2" width="38.7109375" style="99" bestFit="1" customWidth="1"/>
    <col min="3" max="4" width="14.42578125" style="99" customWidth="1"/>
    <col min="5" max="5" width="11.5703125" style="99"/>
    <col min="6" max="6" width="4.28515625" style="99" customWidth="1"/>
    <col min="7" max="8" width="14.42578125" style="99" customWidth="1"/>
    <col min="9" max="9" width="11.5703125" style="99"/>
    <col min="10" max="10" width="14.140625" style="99" customWidth="1"/>
    <col min="11" max="11" width="1" style="99" customWidth="1"/>
    <col min="12" max="16384" width="11.5703125" style="99"/>
  </cols>
  <sheetData>
    <row r="1" spans="1:11" x14ac:dyDescent="0.25">
      <c r="A1" s="144"/>
      <c r="B1" s="145"/>
      <c r="C1" s="145"/>
      <c r="D1" s="145"/>
      <c r="E1" s="145"/>
      <c r="F1" s="145"/>
      <c r="G1" s="145"/>
      <c r="H1" s="145"/>
      <c r="I1" s="145"/>
      <c r="J1" s="145"/>
      <c r="K1" s="146"/>
    </row>
    <row r="2" spans="1:11" x14ac:dyDescent="0.25">
      <c r="A2" s="147"/>
      <c r="B2" s="148"/>
      <c r="C2" s="148"/>
      <c r="D2" s="148"/>
      <c r="E2" s="148"/>
      <c r="F2" s="148"/>
      <c r="G2" s="148"/>
      <c r="H2" s="148"/>
      <c r="I2" s="148"/>
      <c r="J2" s="148"/>
      <c r="K2" s="149"/>
    </row>
    <row r="3" spans="1:11" x14ac:dyDescent="0.25">
      <c r="A3" s="147"/>
      <c r="B3" s="148"/>
      <c r="C3" s="148"/>
      <c r="D3" s="148"/>
      <c r="E3" s="148"/>
      <c r="F3" s="148"/>
      <c r="G3" s="148"/>
      <c r="H3" s="148"/>
      <c r="I3" s="148"/>
      <c r="J3" s="148"/>
      <c r="K3" s="149"/>
    </row>
    <row r="4" spans="1:11" x14ac:dyDescent="0.25">
      <c r="A4" s="147"/>
      <c r="B4" s="148"/>
      <c r="C4" s="148"/>
      <c r="D4" s="148"/>
      <c r="E4" s="148"/>
      <c r="F4" s="148"/>
      <c r="G4" s="148"/>
      <c r="H4" s="148"/>
      <c r="I4" s="148"/>
      <c r="J4" s="148"/>
      <c r="K4" s="149"/>
    </row>
    <row r="5" spans="1:11" x14ac:dyDescent="0.25">
      <c r="A5" s="147"/>
      <c r="B5" s="148"/>
      <c r="C5" s="148"/>
      <c r="D5" s="148"/>
      <c r="E5" s="148"/>
      <c r="F5" s="148"/>
      <c r="G5" s="148"/>
      <c r="H5" s="148"/>
      <c r="I5" s="148"/>
      <c r="J5" s="148"/>
      <c r="K5" s="149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91" t="s">
        <v>177</v>
      </c>
      <c r="D7" s="191"/>
      <c r="E7" s="191"/>
      <c r="F7" s="191"/>
      <c r="G7" s="191"/>
      <c r="H7" s="191"/>
      <c r="I7" s="191"/>
      <c r="J7" s="191"/>
      <c r="K7" s="135"/>
    </row>
    <row r="8" spans="1:11" ht="15.75" x14ac:dyDescent="0.25">
      <c r="A8" s="133"/>
      <c r="B8" s="134"/>
      <c r="C8" s="191" t="s">
        <v>159</v>
      </c>
      <c r="D8" s="191"/>
      <c r="E8" s="191"/>
      <c r="F8" s="191"/>
      <c r="G8" s="191"/>
      <c r="H8" s="191"/>
      <c r="I8" s="191"/>
      <c r="J8" s="191"/>
      <c r="K8" s="135"/>
    </row>
    <row r="9" spans="1:11" ht="15.75" x14ac:dyDescent="0.25">
      <c r="A9" s="133"/>
      <c r="B9" s="134"/>
      <c r="C9" s="128"/>
      <c r="D9" s="142"/>
      <c r="E9" s="128"/>
      <c r="F9" s="128"/>
      <c r="G9" s="128"/>
      <c r="H9" s="128"/>
      <c r="I9" s="128"/>
      <c r="J9" s="129"/>
      <c r="K9" s="135"/>
    </row>
    <row r="10" spans="1:11" ht="15.75" x14ac:dyDescent="0.25">
      <c r="A10" s="133"/>
      <c r="B10" s="134"/>
      <c r="C10" s="195" t="s">
        <v>453</v>
      </c>
      <c r="D10" s="195"/>
      <c r="E10" s="195"/>
      <c r="F10" s="201"/>
      <c r="G10" s="195" t="s">
        <v>454</v>
      </c>
      <c r="H10" s="195"/>
      <c r="I10" s="195"/>
      <c r="J10" s="201" t="s">
        <v>181</v>
      </c>
      <c r="K10" s="135"/>
    </row>
    <row r="11" spans="1:11" ht="15.75" x14ac:dyDescent="0.25">
      <c r="A11" s="133"/>
      <c r="B11" s="134"/>
      <c r="C11" s="128" t="s">
        <v>155</v>
      </c>
      <c r="D11" s="128" t="s">
        <v>156</v>
      </c>
      <c r="E11" s="128" t="s">
        <v>157</v>
      </c>
      <c r="F11" s="201"/>
      <c r="G11" s="128" t="s">
        <v>155</v>
      </c>
      <c r="H11" s="128" t="s">
        <v>156</v>
      </c>
      <c r="I11" s="128" t="s">
        <v>157</v>
      </c>
      <c r="J11" s="201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997.44881367000028</v>
      </c>
      <c r="D13" s="117">
        <v>8704.3970056401176</v>
      </c>
      <c r="E13" s="117">
        <v>-7706.9481919701175</v>
      </c>
      <c r="F13" s="143"/>
      <c r="G13" s="117">
        <v>1076.537181320012</v>
      </c>
      <c r="H13" s="117">
        <v>9306.1299466701057</v>
      </c>
      <c r="I13" s="117">
        <v>-8229.592765350093</v>
      </c>
      <c r="J13" s="162">
        <v>-6.7814725149511146</v>
      </c>
      <c r="K13" s="135"/>
    </row>
    <row r="14" spans="1:11" ht="15.75" x14ac:dyDescent="0.25">
      <c r="A14" s="133"/>
      <c r="B14" s="9" t="s">
        <v>190</v>
      </c>
      <c r="C14" s="21">
        <v>26.506807769999956</v>
      </c>
      <c r="D14" s="21">
        <v>1435.3519737999998</v>
      </c>
      <c r="E14" s="21">
        <v>-1408.8451660299995</v>
      </c>
      <c r="F14" s="136"/>
      <c r="G14" s="21">
        <v>27.112653849999969</v>
      </c>
      <c r="H14" s="21">
        <v>1624.4291157400319</v>
      </c>
      <c r="I14" s="21">
        <v>-1597.3164618900321</v>
      </c>
      <c r="J14" s="105">
        <v>-13.37771533767107</v>
      </c>
      <c r="K14" s="135"/>
    </row>
    <row r="15" spans="1:11" ht="15.75" x14ac:dyDescent="0.25">
      <c r="A15" s="133"/>
      <c r="B15" s="9" t="s">
        <v>191</v>
      </c>
      <c r="C15" s="21">
        <v>18.321591429999994</v>
      </c>
      <c r="D15" s="21">
        <v>758.69343438000135</v>
      </c>
      <c r="E15" s="21">
        <v>-740.37184295000145</v>
      </c>
      <c r="F15" s="136"/>
      <c r="G15" s="21">
        <v>54.435713060000076</v>
      </c>
      <c r="H15" s="21">
        <v>936.58446250999066</v>
      </c>
      <c r="I15" s="21">
        <v>-882.14874944999076</v>
      </c>
      <c r="J15" s="105">
        <v>-19.149419018297763</v>
      </c>
      <c r="K15" s="135"/>
    </row>
    <row r="16" spans="1:11" ht="15.75" x14ac:dyDescent="0.25">
      <c r="A16" s="133"/>
      <c r="B16" s="9" t="s">
        <v>192</v>
      </c>
      <c r="C16" s="21">
        <v>4.4961196800000005</v>
      </c>
      <c r="D16" s="21">
        <v>1175.95029529</v>
      </c>
      <c r="E16" s="21">
        <v>-1171.45417561</v>
      </c>
      <c r="F16" s="136"/>
      <c r="G16" s="21">
        <v>6.3215104499999972</v>
      </c>
      <c r="H16" s="21">
        <v>881.02529680000066</v>
      </c>
      <c r="I16" s="21">
        <v>-874.70378635000066</v>
      </c>
      <c r="J16" s="105">
        <v>25.331796619827262</v>
      </c>
      <c r="K16" s="135"/>
    </row>
    <row r="17" spans="1:11" ht="15.75" x14ac:dyDescent="0.25">
      <c r="A17" s="133"/>
      <c r="B17" s="9" t="s">
        <v>89</v>
      </c>
      <c r="C17" s="21">
        <v>61.942450829999977</v>
      </c>
      <c r="D17" s="21">
        <v>798.56058388000054</v>
      </c>
      <c r="E17" s="21">
        <v>-736.61813305000067</v>
      </c>
      <c r="F17" s="136"/>
      <c r="G17" s="21">
        <v>68.098568400000076</v>
      </c>
      <c r="H17" s="21">
        <v>927.54958492000083</v>
      </c>
      <c r="I17" s="21">
        <v>-859.45101652000073</v>
      </c>
      <c r="J17" s="105">
        <v>-16.675245688210929</v>
      </c>
      <c r="K17" s="135"/>
    </row>
    <row r="18" spans="1:11" ht="15.75" x14ac:dyDescent="0.25">
      <c r="A18" s="133"/>
      <c r="B18" s="9" t="s">
        <v>193</v>
      </c>
      <c r="C18" s="21">
        <v>84.442530749999975</v>
      </c>
      <c r="D18" s="21">
        <v>789.15285693000556</v>
      </c>
      <c r="E18" s="21">
        <v>-704.7103261800055</v>
      </c>
      <c r="F18" s="136"/>
      <c r="G18" s="21">
        <v>84.684204840000149</v>
      </c>
      <c r="H18" s="21">
        <v>932.88232606999952</v>
      </c>
      <c r="I18" s="21">
        <v>-848.19812122999929</v>
      </c>
      <c r="J18" s="105">
        <v>-20.361244857556194</v>
      </c>
      <c r="K18" s="135"/>
    </row>
    <row r="19" spans="1:11" ht="15.75" x14ac:dyDescent="0.25">
      <c r="A19" s="133"/>
      <c r="B19" s="9" t="s">
        <v>194</v>
      </c>
      <c r="C19" s="21">
        <v>66.892603010000087</v>
      </c>
      <c r="D19" s="21">
        <v>627.82752139000468</v>
      </c>
      <c r="E19" s="21">
        <v>-560.93491838000455</v>
      </c>
      <c r="F19" s="136"/>
      <c r="G19" s="21">
        <v>39.898385159999918</v>
      </c>
      <c r="H19" s="21">
        <v>641.25146775999895</v>
      </c>
      <c r="I19" s="21">
        <v>-601.35308259999886</v>
      </c>
      <c r="J19" s="105">
        <v>-7.205499763987433</v>
      </c>
      <c r="K19" s="135"/>
    </row>
    <row r="20" spans="1:11" ht="15.75" x14ac:dyDescent="0.25">
      <c r="A20" s="133"/>
      <c r="B20" s="9" t="s">
        <v>195</v>
      </c>
      <c r="C20" s="21">
        <v>100.3741736800001</v>
      </c>
      <c r="D20" s="21">
        <v>416.01662924999857</v>
      </c>
      <c r="E20" s="21">
        <v>-315.6424555699985</v>
      </c>
      <c r="F20" s="136"/>
      <c r="G20" s="21">
        <v>91.896813599999902</v>
      </c>
      <c r="H20" s="21">
        <v>457.81095934000274</v>
      </c>
      <c r="I20" s="21">
        <v>-365.91414574000282</v>
      </c>
      <c r="J20" s="105">
        <v>-15.926783385087372</v>
      </c>
      <c r="K20" s="135"/>
    </row>
    <row r="21" spans="1:11" ht="15.75" x14ac:dyDescent="0.25">
      <c r="A21" s="133"/>
      <c r="B21" s="9" t="s">
        <v>196</v>
      </c>
      <c r="C21" s="21">
        <v>13.514748400000007</v>
      </c>
      <c r="D21" s="21">
        <v>257.30916041999944</v>
      </c>
      <c r="E21" s="21">
        <v>-243.79441201999944</v>
      </c>
      <c r="F21" s="136"/>
      <c r="G21" s="21">
        <v>6.9141296799999958</v>
      </c>
      <c r="H21" s="21">
        <v>366.10549066000004</v>
      </c>
      <c r="I21" s="21">
        <v>-359.19136098000001</v>
      </c>
      <c r="J21" s="105">
        <v>-47.333713682713153</v>
      </c>
      <c r="K21" s="135"/>
    </row>
    <row r="22" spans="1:11" ht="15.75" x14ac:dyDescent="0.25">
      <c r="A22" s="133"/>
      <c r="B22" s="9" t="s">
        <v>197</v>
      </c>
      <c r="C22" s="21">
        <v>23.320620069999993</v>
      </c>
      <c r="D22" s="21">
        <v>310.66346216999892</v>
      </c>
      <c r="E22" s="21">
        <v>-287.34284209999896</v>
      </c>
      <c r="F22" s="136"/>
      <c r="G22" s="21">
        <v>24.404151740000014</v>
      </c>
      <c r="H22" s="21">
        <v>335.35111530999643</v>
      </c>
      <c r="I22" s="21">
        <v>-310.9469635699964</v>
      </c>
      <c r="J22" s="105">
        <v>-8.2146196151922535</v>
      </c>
      <c r="K22" s="135"/>
    </row>
    <row r="23" spans="1:11" ht="15.75" x14ac:dyDescent="0.25">
      <c r="A23" s="133"/>
      <c r="B23" s="9" t="s">
        <v>198</v>
      </c>
      <c r="C23" s="21">
        <v>10.947659230000006</v>
      </c>
      <c r="D23" s="21">
        <v>257.36894757999943</v>
      </c>
      <c r="E23" s="21">
        <v>-246.4212883499994</v>
      </c>
      <c r="F23" s="136"/>
      <c r="G23" s="21">
        <v>16.851992060000008</v>
      </c>
      <c r="H23" s="21">
        <v>288.9026959999988</v>
      </c>
      <c r="I23" s="21">
        <v>-272.05070393999881</v>
      </c>
      <c r="J23" s="105">
        <v>-10.400649944495544</v>
      </c>
      <c r="K23" s="135"/>
    </row>
    <row r="24" spans="1:11" ht="15.75" x14ac:dyDescent="0.25">
      <c r="A24" s="133"/>
      <c r="B24" s="9" t="s">
        <v>199</v>
      </c>
      <c r="C24" s="21">
        <v>20.653120059999999</v>
      </c>
      <c r="D24" s="21">
        <v>330.95471933000158</v>
      </c>
      <c r="E24" s="21">
        <v>-310.30159927000159</v>
      </c>
      <c r="F24" s="136"/>
      <c r="G24" s="21">
        <v>20.472181579999976</v>
      </c>
      <c r="H24" s="21">
        <v>252.3574690799999</v>
      </c>
      <c r="I24" s="21">
        <v>-231.88528749999989</v>
      </c>
      <c r="J24" s="105">
        <v>25.270998265712961</v>
      </c>
      <c r="K24" s="135"/>
    </row>
    <row r="25" spans="1:11" ht="15.75" x14ac:dyDescent="0.25">
      <c r="A25" s="133"/>
      <c r="B25" s="9" t="s">
        <v>200</v>
      </c>
      <c r="C25" s="21">
        <v>22.375848630000029</v>
      </c>
      <c r="D25" s="21">
        <v>130.9509556700003</v>
      </c>
      <c r="E25" s="21">
        <v>-108.57510704000026</v>
      </c>
      <c r="F25" s="136"/>
      <c r="G25" s="21">
        <v>25.681407039999975</v>
      </c>
      <c r="H25" s="21">
        <v>189.13688929999896</v>
      </c>
      <c r="I25" s="21">
        <v>-163.45548225999897</v>
      </c>
      <c r="J25" s="105">
        <v>-50.546001487965533</v>
      </c>
      <c r="K25" s="135"/>
    </row>
    <row r="26" spans="1:11" ht="15.75" x14ac:dyDescent="0.25">
      <c r="A26" s="133"/>
      <c r="B26" s="9" t="s">
        <v>201</v>
      </c>
      <c r="C26" s="21">
        <v>79.093621609999289</v>
      </c>
      <c r="D26" s="21">
        <v>229.46344215000039</v>
      </c>
      <c r="E26" s="21">
        <v>-150.36982054000114</v>
      </c>
      <c r="F26" s="136"/>
      <c r="G26" s="21">
        <v>89.167333250000254</v>
      </c>
      <c r="H26" s="21">
        <v>251.48796313000247</v>
      </c>
      <c r="I26" s="21">
        <v>-162.3206298800022</v>
      </c>
      <c r="J26" s="105">
        <v>-7.9476116265111418</v>
      </c>
      <c r="K26" s="135"/>
    </row>
    <row r="27" spans="1:11" ht="15.75" x14ac:dyDescent="0.25">
      <c r="A27" s="133"/>
      <c r="B27" s="9" t="s">
        <v>202</v>
      </c>
      <c r="C27" s="21">
        <v>20.076306700000004</v>
      </c>
      <c r="D27" s="21">
        <v>159.44600846000137</v>
      </c>
      <c r="E27" s="21">
        <v>-139.36970176000136</v>
      </c>
      <c r="F27" s="136"/>
      <c r="G27" s="21">
        <v>21.66695822999997</v>
      </c>
      <c r="H27" s="21">
        <v>178.65450762999916</v>
      </c>
      <c r="I27" s="21">
        <v>-156.98754939999921</v>
      </c>
      <c r="J27" s="105">
        <v>-12.641088714056581</v>
      </c>
      <c r="K27" s="135"/>
    </row>
    <row r="28" spans="1:11" ht="15.75" x14ac:dyDescent="0.25">
      <c r="A28" s="133"/>
      <c r="B28" s="9" t="s">
        <v>203</v>
      </c>
      <c r="C28" s="21">
        <v>44.39409806000004</v>
      </c>
      <c r="D28" s="21">
        <v>138.26007458999953</v>
      </c>
      <c r="E28" s="21">
        <v>-93.865976529999514</v>
      </c>
      <c r="F28" s="136"/>
      <c r="G28" s="21">
        <v>46.836742719999826</v>
      </c>
      <c r="H28" s="21">
        <v>168.22623584000038</v>
      </c>
      <c r="I28" s="21">
        <v>-121.38949312000058</v>
      </c>
      <c r="J28" s="105">
        <v>-29.322143770809816</v>
      </c>
      <c r="K28" s="135"/>
    </row>
    <row r="29" spans="1:11" ht="15.75" x14ac:dyDescent="0.25">
      <c r="A29" s="133"/>
      <c r="B29" s="9" t="s">
        <v>204</v>
      </c>
      <c r="C29" s="21">
        <v>21.458758919999973</v>
      </c>
      <c r="D29" s="21">
        <v>109.0603298799998</v>
      </c>
      <c r="E29" s="21">
        <v>-87.601570959999847</v>
      </c>
      <c r="F29" s="136"/>
      <c r="G29" s="21">
        <v>26.383337169999919</v>
      </c>
      <c r="H29" s="21">
        <v>122.64370692999822</v>
      </c>
      <c r="I29" s="21">
        <v>-96.260369759998312</v>
      </c>
      <c r="J29" s="105">
        <v>-9.8842962576004556</v>
      </c>
      <c r="K29" s="135"/>
    </row>
    <row r="30" spans="1:11" ht="15.75" x14ac:dyDescent="0.25">
      <c r="A30" s="133"/>
      <c r="B30" s="9" t="s">
        <v>205</v>
      </c>
      <c r="C30" s="21">
        <v>4.4609373499999991</v>
      </c>
      <c r="D30" s="21">
        <v>71.20449238000009</v>
      </c>
      <c r="E30" s="21">
        <v>-66.743555030000081</v>
      </c>
      <c r="F30" s="136"/>
      <c r="G30" s="21">
        <v>5.1529823399999977</v>
      </c>
      <c r="H30" s="21">
        <v>81.236589550000303</v>
      </c>
      <c r="I30" s="21">
        <v>-76.083607210000309</v>
      </c>
      <c r="J30" s="105">
        <v>-13.993938704346863</v>
      </c>
      <c r="K30" s="135"/>
    </row>
    <row r="31" spans="1:11" ht="15.75" x14ac:dyDescent="0.25">
      <c r="A31" s="133"/>
      <c r="B31" s="9" t="s">
        <v>73</v>
      </c>
      <c r="C31" s="21">
        <v>0.3433581</v>
      </c>
      <c r="D31" s="21">
        <v>39.055878850000099</v>
      </c>
      <c r="E31" s="21">
        <v>-38.712520750000095</v>
      </c>
      <c r="F31" s="136"/>
      <c r="G31" s="21">
        <v>9.8083105899999925</v>
      </c>
      <c r="H31" s="21">
        <v>77.862964220000208</v>
      </c>
      <c r="I31" s="21">
        <v>-68.054653630000217</v>
      </c>
      <c r="J31" s="105">
        <v>-75.794942596188463</v>
      </c>
      <c r="K31" s="135"/>
    </row>
    <row r="32" spans="1:11" ht="15.75" x14ac:dyDescent="0.25">
      <c r="A32" s="133"/>
      <c r="B32" s="9" t="s">
        <v>206</v>
      </c>
      <c r="C32" s="21">
        <v>16.649428079999993</v>
      </c>
      <c r="D32" s="21">
        <v>76.913557090000296</v>
      </c>
      <c r="E32" s="21">
        <v>-60.264129010000303</v>
      </c>
      <c r="F32" s="136"/>
      <c r="G32" s="21">
        <v>18.794698339999961</v>
      </c>
      <c r="H32" s="21">
        <v>77.563653959999968</v>
      </c>
      <c r="I32" s="21">
        <v>-58.768955620000021</v>
      </c>
      <c r="J32" s="105">
        <v>2.4810337667904747</v>
      </c>
      <c r="K32" s="135"/>
    </row>
    <row r="33" spans="1:11" ht="15.75" x14ac:dyDescent="0.25">
      <c r="A33" s="133"/>
      <c r="B33" s="9" t="s">
        <v>207</v>
      </c>
      <c r="C33" s="21">
        <v>24.663699860000026</v>
      </c>
      <c r="D33" s="21">
        <v>92.53284074000004</v>
      </c>
      <c r="E33" s="21">
        <v>-67.869140879999989</v>
      </c>
      <c r="F33" s="136"/>
      <c r="G33" s="21">
        <v>23.658811160000038</v>
      </c>
      <c r="H33" s="21">
        <v>77.017865420000163</v>
      </c>
      <c r="I33" s="21">
        <v>-53.359054260000143</v>
      </c>
      <c r="J33" s="105">
        <v>21.379505371454833</v>
      </c>
      <c r="K33" s="135"/>
    </row>
    <row r="34" spans="1:11" ht="15.75" x14ac:dyDescent="0.25">
      <c r="A34" s="133"/>
      <c r="B34" s="9" t="s">
        <v>208</v>
      </c>
      <c r="C34" s="21">
        <v>12.545522579999973</v>
      </c>
      <c r="D34" s="21">
        <v>20.388869870000001</v>
      </c>
      <c r="E34" s="21">
        <v>-7.8433472900000272</v>
      </c>
      <c r="F34" s="136"/>
      <c r="G34" s="21">
        <v>13.549725799999974</v>
      </c>
      <c r="H34" s="21">
        <v>44.313996179999954</v>
      </c>
      <c r="I34" s="21">
        <v>-30.764270379999981</v>
      </c>
      <c r="J34" s="105">
        <v>-292.23394352591356</v>
      </c>
      <c r="K34" s="135"/>
    </row>
    <row r="35" spans="1:11" ht="15.75" x14ac:dyDescent="0.25">
      <c r="A35" s="133"/>
      <c r="B35" s="9" t="s">
        <v>209</v>
      </c>
      <c r="C35" s="21">
        <v>1.3123380399999998</v>
      </c>
      <c r="D35" s="21">
        <v>36.750981090000018</v>
      </c>
      <c r="E35" s="21">
        <v>-35.43864305000001</v>
      </c>
      <c r="F35" s="136"/>
      <c r="G35" s="21">
        <v>2.1668649100000006</v>
      </c>
      <c r="H35" s="21">
        <v>30.818579280000002</v>
      </c>
      <c r="I35" s="21">
        <v>-28.651714369999997</v>
      </c>
      <c r="J35" s="105">
        <v>19.151209233447254</v>
      </c>
      <c r="K35" s="135"/>
    </row>
    <row r="36" spans="1:11" ht="15.75" x14ac:dyDescent="0.25">
      <c r="A36" s="133"/>
      <c r="B36" s="9" t="s">
        <v>210</v>
      </c>
      <c r="C36" s="21">
        <v>4.383437139999999</v>
      </c>
      <c r="D36" s="21">
        <v>39.840093030000091</v>
      </c>
      <c r="E36" s="21">
        <v>-35.456655890000093</v>
      </c>
      <c r="F36" s="136"/>
      <c r="G36" s="21">
        <v>5.6750585000000022</v>
      </c>
      <c r="H36" s="21">
        <v>32.444714389999902</v>
      </c>
      <c r="I36" s="21">
        <v>-26.769655889999903</v>
      </c>
      <c r="J36" s="105">
        <v>24.500336486753117</v>
      </c>
      <c r="K36" s="135"/>
    </row>
    <row r="37" spans="1:11" ht="15.75" x14ac:dyDescent="0.25">
      <c r="A37" s="133"/>
      <c r="B37" s="9" t="s">
        <v>119</v>
      </c>
      <c r="C37" s="21">
        <v>0.71987331999999993</v>
      </c>
      <c r="D37" s="21">
        <v>75.723693819999937</v>
      </c>
      <c r="E37" s="21">
        <v>-75.003820499999946</v>
      </c>
      <c r="F37" s="136"/>
      <c r="G37" s="21">
        <v>1.3003633900000002</v>
      </c>
      <c r="H37" s="21">
        <v>27.958536980000055</v>
      </c>
      <c r="I37" s="21">
        <v>-26.658173590000057</v>
      </c>
      <c r="J37" s="105">
        <v>64.457579077588349</v>
      </c>
      <c r="K37" s="135"/>
    </row>
    <row r="38" spans="1:11" ht="15.75" x14ac:dyDescent="0.25">
      <c r="A38" s="133"/>
      <c r="B38" s="9" t="s">
        <v>211</v>
      </c>
      <c r="C38" s="21">
        <v>0.23267915999999991</v>
      </c>
      <c r="D38" s="21">
        <v>8.48344159</v>
      </c>
      <c r="E38" s="21">
        <v>-8.25076243</v>
      </c>
      <c r="F38" s="136"/>
      <c r="G38" s="21">
        <v>1.04737228</v>
      </c>
      <c r="H38" s="21">
        <v>8.763676439999994</v>
      </c>
      <c r="I38" s="21">
        <v>-7.7163041599999938</v>
      </c>
      <c r="J38" s="105">
        <v>6.477683420585489</v>
      </c>
      <c r="K38" s="135"/>
    </row>
    <row r="39" spans="1:11" ht="15.75" x14ac:dyDescent="0.25">
      <c r="A39" s="133"/>
      <c r="B39" s="9" t="s">
        <v>74</v>
      </c>
      <c r="C39" s="21">
        <v>0.70145840000000004</v>
      </c>
      <c r="D39" s="21">
        <v>12.258929060000007</v>
      </c>
      <c r="E39" s="21">
        <v>-11.557470660000005</v>
      </c>
      <c r="F39" s="136"/>
      <c r="G39" s="21">
        <v>1.2567763399999998</v>
      </c>
      <c r="H39" s="21">
        <v>8.9332564800000007</v>
      </c>
      <c r="I39" s="21">
        <v>-7.6764801399999998</v>
      </c>
      <c r="J39" s="105">
        <v>33.579929676412469</v>
      </c>
      <c r="K39" s="135"/>
    </row>
    <row r="40" spans="1:11" ht="15.75" x14ac:dyDescent="0.25">
      <c r="A40" s="133"/>
      <c r="B40" s="9" t="s">
        <v>212</v>
      </c>
      <c r="C40" s="21">
        <v>0.91718226999999952</v>
      </c>
      <c r="D40" s="21">
        <v>4.842961510000003</v>
      </c>
      <c r="E40" s="21">
        <v>-3.9257792400000029</v>
      </c>
      <c r="F40" s="136"/>
      <c r="G40" s="21">
        <v>0.47967295999999993</v>
      </c>
      <c r="H40" s="21">
        <v>6.0483171000000047</v>
      </c>
      <c r="I40" s="21">
        <v>-5.5686441400000053</v>
      </c>
      <c r="J40" s="105">
        <v>-41.848122361562055</v>
      </c>
      <c r="K40" s="135"/>
    </row>
    <row r="41" spans="1:11" ht="15.75" x14ac:dyDescent="0.25">
      <c r="A41" s="133"/>
      <c r="B41" s="9" t="s">
        <v>213</v>
      </c>
      <c r="C41" s="21">
        <v>1.1617441399999995</v>
      </c>
      <c r="D41" s="21">
        <v>2.3089992299999991</v>
      </c>
      <c r="E41" s="21">
        <v>-1.1472550899999996</v>
      </c>
      <c r="F41" s="136"/>
      <c r="G41" s="21">
        <v>1.5289672800000009</v>
      </c>
      <c r="H41" s="21">
        <v>2.0494356500000008</v>
      </c>
      <c r="I41" s="21">
        <v>-0.52046837000000012</v>
      </c>
      <c r="J41" s="105">
        <v>54.633596787964535</v>
      </c>
      <c r="K41" s="135"/>
    </row>
    <row r="42" spans="1:11" ht="15.75" x14ac:dyDescent="0.25">
      <c r="A42" s="133"/>
      <c r="B42" s="9" t="s">
        <v>214</v>
      </c>
      <c r="C42" s="21">
        <v>0.13645740999999997</v>
      </c>
      <c r="D42" s="21">
        <v>0.41128155</v>
      </c>
      <c r="E42" s="21">
        <v>-0.27482413999999999</v>
      </c>
      <c r="F42" s="136"/>
      <c r="G42" s="21">
        <v>0</v>
      </c>
      <c r="H42" s="21">
        <v>0.4452455099999999</v>
      </c>
      <c r="I42" s="21">
        <v>-0.4452455099999999</v>
      </c>
      <c r="J42" s="105">
        <v>-62.011062783640433</v>
      </c>
      <c r="K42" s="135"/>
    </row>
    <row r="43" spans="1:11" ht="15.75" x14ac:dyDescent="0.25">
      <c r="A43" s="133"/>
      <c r="B43" s="9" t="s">
        <v>215</v>
      </c>
      <c r="C43" s="21">
        <v>0.16586608</v>
      </c>
      <c r="D43" s="21">
        <v>0.39410906000000001</v>
      </c>
      <c r="E43" s="21">
        <v>-0.22824298000000001</v>
      </c>
      <c r="F43" s="136"/>
      <c r="G43" s="21">
        <v>0.13365718000000001</v>
      </c>
      <c r="H43" s="21">
        <v>0.39220345000000018</v>
      </c>
      <c r="I43" s="21">
        <v>-0.25854627000000019</v>
      </c>
      <c r="J43" s="105">
        <v>-13.276767592151216</v>
      </c>
      <c r="K43" s="135"/>
    </row>
    <row r="44" spans="1:11" ht="15.75" x14ac:dyDescent="0.25">
      <c r="A44" s="133"/>
      <c r="B44" s="9" t="s">
        <v>216</v>
      </c>
      <c r="C44" s="21">
        <v>1.4E-5</v>
      </c>
      <c r="D44" s="21">
        <v>7.61125E-3</v>
      </c>
      <c r="E44" s="21">
        <v>-7.5972499999999998E-3</v>
      </c>
      <c r="F44" s="136"/>
      <c r="G44" s="21">
        <v>0</v>
      </c>
      <c r="H44" s="21">
        <v>1.732556E-2</v>
      </c>
      <c r="I44" s="21">
        <v>-1.732556E-2</v>
      </c>
      <c r="J44" s="105">
        <v>-128.05041297838034</v>
      </c>
      <c r="K44" s="135"/>
    </row>
    <row r="45" spans="1:11" ht="15.75" x14ac:dyDescent="0.25">
      <c r="A45" s="133"/>
      <c r="B45" s="9" t="s">
        <v>217</v>
      </c>
      <c r="C45" s="21">
        <v>0</v>
      </c>
      <c r="D45" s="21">
        <v>0</v>
      </c>
      <c r="E45" s="21">
        <v>0</v>
      </c>
      <c r="F45" s="136"/>
      <c r="G45" s="21">
        <v>0</v>
      </c>
      <c r="H45" s="21">
        <v>1.5735079999999999E-2</v>
      </c>
      <c r="I45" s="21">
        <v>-1.5735079999999999E-2</v>
      </c>
      <c r="J45" s="105" t="e">
        <v>#DIV/0!</v>
      </c>
      <c r="K45" s="135"/>
    </row>
    <row r="46" spans="1:11" ht="15.75" x14ac:dyDescent="0.25">
      <c r="A46" s="133"/>
      <c r="B46" s="9" t="s">
        <v>218</v>
      </c>
      <c r="C46" s="21">
        <v>2.4238999999999999E-4</v>
      </c>
      <c r="D46" s="21">
        <v>8.2335999999999998E-4</v>
      </c>
      <c r="E46" s="21">
        <v>-5.8096999999999999E-4</v>
      </c>
      <c r="F46" s="136"/>
      <c r="G46" s="21">
        <v>0</v>
      </c>
      <c r="H46" s="21">
        <v>4.6974499999999997E-3</v>
      </c>
      <c r="I46" s="21">
        <v>-4.6974499999999997E-3</v>
      </c>
      <c r="J46" s="105">
        <v>0</v>
      </c>
      <c r="K46" s="135"/>
    </row>
    <row r="47" spans="1:11" ht="15.75" x14ac:dyDescent="0.25">
      <c r="A47" s="133"/>
      <c r="B47" s="9" t="s">
        <v>219</v>
      </c>
      <c r="C47" s="21">
        <v>8.4460000000000004E-4</v>
      </c>
      <c r="D47" s="21">
        <v>0</v>
      </c>
      <c r="E47" s="21">
        <v>8.4460000000000004E-4</v>
      </c>
      <c r="F47" s="136"/>
      <c r="G47" s="21">
        <v>0</v>
      </c>
      <c r="H47" s="21">
        <v>7.2057999999999985E-4</v>
      </c>
      <c r="I47" s="21">
        <v>-7.2057999999999985E-4</v>
      </c>
      <c r="J47" s="105">
        <v>185.31612597679373</v>
      </c>
      <c r="K47" s="135"/>
    </row>
    <row r="48" spans="1:11" ht="15.75" x14ac:dyDescent="0.25">
      <c r="A48" s="133"/>
      <c r="B48" s="9" t="s">
        <v>220</v>
      </c>
      <c r="C48" s="21">
        <v>0</v>
      </c>
      <c r="D48" s="21">
        <v>2.234E-5</v>
      </c>
      <c r="E48" s="21">
        <v>-2.234E-5</v>
      </c>
      <c r="F48" s="136"/>
      <c r="G48" s="21">
        <v>4.8000000000000001E-4</v>
      </c>
      <c r="H48" s="21">
        <v>1.1999999999999999E-3</v>
      </c>
      <c r="I48" s="21">
        <v>-7.2000000000000005E-4</v>
      </c>
      <c r="J48" s="105">
        <v>-3122.9185317815577</v>
      </c>
      <c r="K48" s="135"/>
    </row>
    <row r="49" spans="1:11" ht="15.75" x14ac:dyDescent="0.25">
      <c r="A49" s="133"/>
      <c r="B49" s="9" t="s">
        <v>221</v>
      </c>
      <c r="C49" s="21">
        <v>0</v>
      </c>
      <c r="D49" s="21">
        <v>3.1999999999999999E-5</v>
      </c>
      <c r="E49" s="21">
        <v>-3.1999999999999999E-5</v>
      </c>
      <c r="F49" s="136"/>
      <c r="G49" s="21">
        <v>0</v>
      </c>
      <c r="H49" s="21">
        <v>3.2177000000000009E-4</v>
      </c>
      <c r="I49" s="21">
        <v>-3.2177000000000009E-4</v>
      </c>
      <c r="J49" s="105"/>
      <c r="K49" s="135"/>
    </row>
    <row r="50" spans="1:11" ht="15.75" x14ac:dyDescent="0.25">
      <c r="A50" s="133"/>
      <c r="B50" s="9" t="s">
        <v>2</v>
      </c>
      <c r="C50" s="21">
        <v>310.2426719200007</v>
      </c>
      <c r="D50" s="21">
        <v>298.24799265010915</v>
      </c>
      <c r="E50" s="21">
        <v>11.994679269892913</v>
      </c>
      <c r="F50" s="136"/>
      <c r="G50" s="21">
        <v>341.15735742001209</v>
      </c>
      <c r="H50" s="21">
        <v>275.84162460008338</v>
      </c>
      <c r="I50" s="21">
        <v>65.315732819926779</v>
      </c>
      <c r="J50" s="105">
        <v>-444.53921901748276</v>
      </c>
      <c r="K50" s="135"/>
    </row>
    <row r="51" spans="1:11" x14ac:dyDescent="0.25">
      <c r="A51" s="133"/>
      <c r="B51" s="141"/>
      <c r="C51" s="134"/>
      <c r="D51" s="134"/>
      <c r="E51" s="134"/>
      <c r="F51" s="134"/>
      <c r="G51" s="134"/>
      <c r="H51" s="134"/>
      <c r="I51" s="134"/>
      <c r="J51" s="134"/>
      <c r="K51" s="135"/>
    </row>
    <row r="52" spans="1:11" x14ac:dyDescent="0.25">
      <c r="A52" s="138"/>
      <c r="B52" s="154" t="s">
        <v>118</v>
      </c>
      <c r="C52" s="139"/>
      <c r="D52" s="139"/>
      <c r="E52" s="139"/>
      <c r="F52" s="139"/>
      <c r="G52" s="139"/>
      <c r="H52" s="139"/>
      <c r="I52" s="139"/>
      <c r="J52" s="139"/>
      <c r="K52" s="140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3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101"/>
  <sheetViews>
    <sheetView zoomScaleNormal="100" zoomScaleSheetLayoutView="70" workbookViewId="0">
      <selection activeCell="G16" sqref="G1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15" x14ac:dyDescent="0.25">
      <c r="A1" s="11"/>
      <c r="B1" s="12"/>
      <c r="C1" s="12"/>
      <c r="D1" s="12"/>
      <c r="E1" s="13"/>
      <c r="F1" s="23"/>
    </row>
    <row r="2" spans="1:15" x14ac:dyDescent="0.25">
      <c r="A2" s="14"/>
      <c r="B2" s="8"/>
      <c r="C2" s="8"/>
      <c r="D2" s="8"/>
      <c r="E2" s="15"/>
      <c r="F2" s="23"/>
    </row>
    <row r="3" spans="1:15" x14ac:dyDescent="0.25">
      <c r="A3" s="14"/>
      <c r="B3" s="8"/>
      <c r="C3" s="8"/>
      <c r="D3" s="8"/>
      <c r="E3" s="15"/>
      <c r="F3" s="23"/>
    </row>
    <row r="4" spans="1:15" x14ac:dyDescent="0.25">
      <c r="A4" s="14"/>
      <c r="B4" s="8"/>
      <c r="C4" s="8"/>
      <c r="D4" s="8"/>
      <c r="E4" s="16"/>
    </row>
    <row r="5" spans="1:15" x14ac:dyDescent="0.25">
      <c r="A5" s="14"/>
      <c r="B5" s="8"/>
      <c r="C5" s="8"/>
      <c r="D5" s="8"/>
      <c r="E5" s="16"/>
    </row>
    <row r="6" spans="1:15" x14ac:dyDescent="0.25">
      <c r="A6" s="14"/>
      <c r="B6" s="8"/>
      <c r="C6" s="8"/>
      <c r="D6" s="8"/>
      <c r="E6" s="112"/>
    </row>
    <row r="7" spans="1:15" x14ac:dyDescent="0.25">
      <c r="A7" s="14"/>
      <c r="B7" s="8"/>
      <c r="C7" s="202" t="s">
        <v>132</v>
      </c>
      <c r="D7" s="203"/>
      <c r="E7" s="112"/>
    </row>
    <row r="8" spans="1:15" x14ac:dyDescent="0.25">
      <c r="A8" s="14"/>
      <c r="B8" s="8"/>
      <c r="C8" s="203"/>
      <c r="D8" s="203"/>
      <c r="E8" s="112"/>
    </row>
    <row r="9" spans="1:15" x14ac:dyDescent="0.25">
      <c r="A9" s="14"/>
      <c r="B9" s="8"/>
      <c r="C9" s="106"/>
      <c r="D9" s="106"/>
      <c r="E9" s="112"/>
      <c r="J9" s="20"/>
      <c r="K9" s="20"/>
      <c r="L9" s="20"/>
      <c r="M9" s="20"/>
      <c r="N9" s="20"/>
      <c r="O9" s="20"/>
    </row>
    <row r="10" spans="1:15" ht="189" x14ac:dyDescent="0.25">
      <c r="A10" s="14"/>
      <c r="B10" s="108" t="s">
        <v>123</v>
      </c>
      <c r="C10" s="109" t="s">
        <v>124</v>
      </c>
      <c r="D10" s="110" t="s">
        <v>125</v>
      </c>
      <c r="E10" s="16"/>
      <c r="J10" s="20"/>
      <c r="K10" s="20"/>
      <c r="L10" s="20"/>
      <c r="M10" s="20"/>
      <c r="N10" s="20"/>
      <c r="O10" s="20"/>
    </row>
    <row r="11" spans="1:15" ht="252" x14ac:dyDescent="0.25">
      <c r="A11" s="14"/>
      <c r="B11" s="108" t="s">
        <v>126</v>
      </c>
      <c r="C11" s="109" t="s">
        <v>127</v>
      </c>
      <c r="D11" s="110" t="s">
        <v>128</v>
      </c>
      <c r="E11" s="16"/>
      <c r="J11" s="20"/>
      <c r="K11" s="168"/>
      <c r="L11" s="168"/>
      <c r="M11" s="168"/>
      <c r="N11" s="168"/>
      <c r="O11" s="168"/>
    </row>
    <row r="12" spans="1:15" ht="173.25" x14ac:dyDescent="0.25">
      <c r="A12" s="14"/>
      <c r="B12" s="111" t="s">
        <v>129</v>
      </c>
      <c r="C12" s="109" t="s">
        <v>130</v>
      </c>
      <c r="D12" s="110" t="s">
        <v>131</v>
      </c>
      <c r="E12" s="16"/>
      <c r="J12" s="20"/>
      <c r="K12" s="168"/>
      <c r="L12" s="182"/>
      <c r="M12" s="183"/>
      <c r="N12" s="168"/>
      <c r="O12" s="168"/>
    </row>
    <row r="13" spans="1:15" x14ac:dyDescent="0.25">
      <c r="A13" s="14"/>
      <c r="B13" s="8"/>
      <c r="C13" s="106"/>
      <c r="D13" s="106"/>
      <c r="E13" s="16"/>
      <c r="J13" s="20"/>
      <c r="K13" s="168"/>
      <c r="L13" s="182"/>
      <c r="M13" s="183"/>
      <c r="N13" s="168"/>
      <c r="O13" s="168"/>
    </row>
    <row r="14" spans="1:15" x14ac:dyDescent="0.25">
      <c r="A14" s="17"/>
      <c r="B14" s="18" t="s">
        <v>20</v>
      </c>
      <c r="C14" s="18"/>
      <c r="D14" s="18"/>
      <c r="E14" s="19"/>
      <c r="J14" s="20"/>
      <c r="K14" s="168"/>
      <c r="L14" s="182"/>
      <c r="M14" s="183"/>
      <c r="N14" s="168"/>
      <c r="O14" s="168"/>
    </row>
    <row r="15" spans="1:15" x14ac:dyDescent="0.25">
      <c r="B15" s="20"/>
      <c r="C15" s="20"/>
      <c r="D15" s="20"/>
      <c r="J15" s="20"/>
      <c r="K15" s="168"/>
      <c r="L15" s="182"/>
      <c r="M15" s="183"/>
      <c r="N15" s="184"/>
      <c r="O15" s="168"/>
    </row>
    <row r="16" spans="1:15" x14ac:dyDescent="0.25">
      <c r="B16" s="20"/>
      <c r="C16" s="20"/>
      <c r="D16" s="20"/>
      <c r="J16" s="20"/>
      <c r="K16" s="168"/>
      <c r="L16" s="182"/>
      <c r="M16" s="183"/>
      <c r="N16" s="184"/>
      <c r="O16" s="168"/>
    </row>
    <row r="17" spans="10:15" x14ac:dyDescent="0.25">
      <c r="J17" s="20"/>
      <c r="K17" s="168"/>
      <c r="L17" s="182"/>
      <c r="M17" s="183"/>
      <c r="N17" s="184"/>
      <c r="O17" s="168"/>
    </row>
    <row r="18" spans="10:15" x14ac:dyDescent="0.25">
      <c r="J18" s="20"/>
      <c r="K18" s="168"/>
      <c r="L18" s="182"/>
      <c r="M18" s="183"/>
      <c r="N18" s="184"/>
      <c r="O18" s="168"/>
    </row>
    <row r="19" spans="10:15" x14ac:dyDescent="0.25">
      <c r="J19" s="20"/>
      <c r="K19" s="168"/>
      <c r="L19" s="182"/>
      <c r="M19" s="183"/>
      <c r="N19" s="184"/>
      <c r="O19" s="168"/>
    </row>
    <row r="20" spans="10:15" x14ac:dyDescent="0.25">
      <c r="J20" s="20"/>
      <c r="K20" s="168"/>
      <c r="L20" s="182"/>
      <c r="M20" s="183"/>
      <c r="N20" s="184"/>
      <c r="O20" s="168"/>
    </row>
    <row r="21" spans="10:15" x14ac:dyDescent="0.25">
      <c r="J21" s="20"/>
      <c r="K21" s="168"/>
      <c r="L21" s="182"/>
      <c r="M21" s="183"/>
      <c r="N21" s="184"/>
      <c r="O21" s="168"/>
    </row>
    <row r="22" spans="10:15" x14ac:dyDescent="0.25">
      <c r="J22" s="20"/>
      <c r="K22" s="168"/>
      <c r="L22" s="182"/>
      <c r="M22" s="183"/>
      <c r="N22" s="184"/>
      <c r="O22" s="168"/>
    </row>
    <row r="23" spans="10:15" x14ac:dyDescent="0.25">
      <c r="J23" s="20"/>
      <c r="K23" s="168"/>
      <c r="L23" s="182"/>
      <c r="M23" s="183"/>
      <c r="N23" s="184"/>
      <c r="O23" s="168"/>
    </row>
    <row r="24" spans="10:15" x14ac:dyDescent="0.25">
      <c r="J24" s="20"/>
      <c r="K24" s="168"/>
      <c r="L24" s="182"/>
      <c r="M24" s="183"/>
      <c r="N24" s="184"/>
      <c r="O24" s="168"/>
    </row>
    <row r="25" spans="10:15" x14ac:dyDescent="0.25">
      <c r="J25" s="20"/>
      <c r="K25" s="168"/>
      <c r="L25" s="182"/>
      <c r="M25" s="183"/>
      <c r="N25" s="184"/>
      <c r="O25" s="168"/>
    </row>
    <row r="26" spans="10:15" x14ac:dyDescent="0.25">
      <c r="J26" s="20"/>
      <c r="K26" s="168"/>
      <c r="L26" s="182"/>
      <c r="M26" s="183"/>
      <c r="N26" s="184"/>
      <c r="O26" s="168"/>
    </row>
    <row r="27" spans="10:15" x14ac:dyDescent="0.25">
      <c r="J27" s="20"/>
      <c r="K27" s="168"/>
      <c r="L27" s="182"/>
      <c r="M27" s="183"/>
      <c r="N27" s="184"/>
      <c r="O27" s="168"/>
    </row>
    <row r="28" spans="10:15" x14ac:dyDescent="0.25">
      <c r="J28" s="20"/>
      <c r="K28" s="168"/>
      <c r="L28" s="182"/>
      <c r="M28" s="183"/>
      <c r="N28" s="184"/>
      <c r="O28" s="168"/>
    </row>
    <row r="29" spans="10:15" x14ac:dyDescent="0.25">
      <c r="J29" s="20"/>
      <c r="K29" s="168"/>
      <c r="L29" s="182"/>
      <c r="M29" s="183"/>
      <c r="N29" s="184"/>
      <c r="O29" s="168"/>
    </row>
    <row r="30" spans="10:15" x14ac:dyDescent="0.25">
      <c r="J30" s="20"/>
      <c r="K30" s="168"/>
      <c r="L30" s="182"/>
      <c r="M30" s="183"/>
      <c r="N30" s="184"/>
      <c r="O30" s="168"/>
    </row>
    <row r="31" spans="10:15" x14ac:dyDescent="0.25">
      <c r="J31" s="20"/>
      <c r="K31" s="168"/>
      <c r="L31" s="182"/>
      <c r="M31" s="183"/>
      <c r="N31" s="184"/>
      <c r="O31" s="168"/>
    </row>
    <row r="32" spans="10:15" x14ac:dyDescent="0.25">
      <c r="J32" s="20"/>
      <c r="K32" s="168"/>
      <c r="L32" s="182"/>
      <c r="M32" s="183"/>
      <c r="N32" s="184"/>
      <c r="O32" s="168"/>
    </row>
    <row r="33" spans="10:15" x14ac:dyDescent="0.25">
      <c r="J33" s="20"/>
      <c r="K33" s="168"/>
      <c r="L33" s="182"/>
      <c r="M33" s="183"/>
      <c r="N33" s="184"/>
      <c r="O33" s="168"/>
    </row>
    <row r="34" spans="10:15" x14ac:dyDescent="0.25">
      <c r="J34" s="20"/>
      <c r="K34" s="168"/>
      <c r="L34" s="182"/>
      <c r="M34" s="183"/>
      <c r="N34" s="184"/>
      <c r="O34" s="168"/>
    </row>
    <row r="35" spans="10:15" x14ac:dyDescent="0.25">
      <c r="J35" s="20"/>
      <c r="K35" s="168"/>
      <c r="L35" s="182"/>
      <c r="M35" s="183"/>
      <c r="N35" s="184"/>
      <c r="O35" s="168"/>
    </row>
    <row r="36" spans="10:15" x14ac:dyDescent="0.25">
      <c r="J36" s="20"/>
      <c r="K36" s="168"/>
      <c r="L36" s="182"/>
      <c r="M36" s="183"/>
      <c r="N36" s="184"/>
      <c r="O36" s="168"/>
    </row>
    <row r="37" spans="10:15" x14ac:dyDescent="0.25">
      <c r="J37" s="20"/>
      <c r="K37" s="168"/>
      <c r="L37" s="182"/>
      <c r="M37" s="183"/>
      <c r="N37" s="184"/>
      <c r="O37" s="168"/>
    </row>
    <row r="38" spans="10:15" x14ac:dyDescent="0.25">
      <c r="J38" s="20"/>
      <c r="K38" s="168"/>
      <c r="L38" s="182"/>
      <c r="M38" s="183"/>
      <c r="N38" s="184"/>
      <c r="O38" s="168"/>
    </row>
    <row r="39" spans="10:15" x14ac:dyDescent="0.25">
      <c r="J39" s="20"/>
      <c r="K39" s="168"/>
      <c r="L39" s="182"/>
      <c r="M39" s="183"/>
      <c r="N39" s="184"/>
      <c r="O39" s="168"/>
    </row>
    <row r="40" spans="10:15" x14ac:dyDescent="0.25">
      <c r="J40" s="20"/>
      <c r="K40" s="168"/>
      <c r="L40" s="182"/>
      <c r="M40" s="183"/>
      <c r="N40" s="184"/>
      <c r="O40" s="168"/>
    </row>
    <row r="41" spans="10:15" x14ac:dyDescent="0.25">
      <c r="J41" s="20"/>
      <c r="K41" s="168"/>
      <c r="L41" s="182"/>
      <c r="M41" s="183"/>
      <c r="N41" s="184"/>
      <c r="O41" s="168"/>
    </row>
    <row r="42" spans="10:15" x14ac:dyDescent="0.25">
      <c r="J42" s="20"/>
      <c r="K42" s="168"/>
      <c r="L42" s="182"/>
      <c r="M42" s="183"/>
      <c r="N42" s="184"/>
      <c r="O42" s="168"/>
    </row>
    <row r="43" spans="10:15" x14ac:dyDescent="0.25">
      <c r="J43" s="20"/>
      <c r="K43" s="168"/>
      <c r="L43" s="182"/>
      <c r="M43" s="183"/>
      <c r="N43" s="184"/>
      <c r="O43" s="168"/>
    </row>
    <row r="44" spans="10:15" x14ac:dyDescent="0.25">
      <c r="J44" s="20"/>
      <c r="K44" s="168"/>
      <c r="L44" s="182"/>
      <c r="M44" s="183"/>
      <c r="N44" s="184"/>
      <c r="O44" s="168"/>
    </row>
    <row r="45" spans="10:15" x14ac:dyDescent="0.25">
      <c r="J45" s="20"/>
      <c r="K45" s="168"/>
      <c r="L45" s="182"/>
      <c r="M45" s="183"/>
      <c r="N45" s="184"/>
      <c r="O45" s="168"/>
    </row>
    <row r="46" spans="10:15" x14ac:dyDescent="0.25">
      <c r="J46" s="20"/>
      <c r="K46" s="168"/>
      <c r="L46" s="182"/>
      <c r="M46" s="183"/>
      <c r="N46" s="184"/>
      <c r="O46" s="168"/>
    </row>
    <row r="47" spans="10:15" x14ac:dyDescent="0.25">
      <c r="J47" s="20"/>
      <c r="K47" s="168"/>
      <c r="L47" s="182"/>
      <c r="M47" s="183"/>
      <c r="N47" s="184"/>
      <c r="O47" s="168"/>
    </row>
    <row r="48" spans="10:15" x14ac:dyDescent="0.25">
      <c r="J48" s="20"/>
      <c r="K48" s="168"/>
      <c r="L48" s="182"/>
      <c r="M48" s="183"/>
      <c r="N48" s="184"/>
      <c r="O48" s="168"/>
    </row>
    <row r="49" spans="10:15" x14ac:dyDescent="0.25">
      <c r="J49" s="20"/>
      <c r="K49" s="168"/>
      <c r="L49" s="182"/>
      <c r="M49" s="183"/>
      <c r="N49" s="184"/>
      <c r="O49" s="168"/>
    </row>
    <row r="50" spans="10:15" x14ac:dyDescent="0.25">
      <c r="J50" s="20"/>
      <c r="K50" s="168"/>
      <c r="L50" s="182"/>
      <c r="M50" s="183"/>
      <c r="N50" s="184"/>
      <c r="O50" s="168"/>
    </row>
    <row r="51" spans="10:15" x14ac:dyDescent="0.25">
      <c r="J51" s="20"/>
      <c r="K51" s="168"/>
      <c r="L51" s="182"/>
      <c r="M51" s="183"/>
      <c r="N51" s="184"/>
      <c r="O51" s="168"/>
    </row>
    <row r="52" spans="10:15" x14ac:dyDescent="0.25">
      <c r="J52" s="20"/>
      <c r="K52" s="168"/>
      <c r="L52" s="182"/>
      <c r="M52" s="183"/>
      <c r="N52" s="184"/>
      <c r="O52" s="168"/>
    </row>
    <row r="53" spans="10:15" x14ac:dyDescent="0.25">
      <c r="J53" s="20"/>
      <c r="K53" s="168"/>
      <c r="L53" s="182"/>
      <c r="M53" s="183"/>
      <c r="N53" s="184"/>
      <c r="O53" s="168"/>
    </row>
    <row r="54" spans="10:15" x14ac:dyDescent="0.25">
      <c r="J54" s="20"/>
      <c r="K54" s="168"/>
      <c r="L54" s="182"/>
      <c r="M54" s="183"/>
      <c r="N54" s="184"/>
      <c r="O54" s="168"/>
    </row>
    <row r="55" spans="10:15" x14ac:dyDescent="0.25">
      <c r="J55" s="20"/>
      <c r="K55" s="168"/>
      <c r="L55" s="182"/>
      <c r="M55" s="183"/>
      <c r="N55" s="184"/>
      <c r="O55" s="168"/>
    </row>
    <row r="56" spans="10:15" x14ac:dyDescent="0.25">
      <c r="J56" s="20"/>
      <c r="K56" s="168"/>
      <c r="L56" s="182"/>
      <c r="M56" s="183"/>
      <c r="N56" s="184"/>
      <c r="O56" s="168"/>
    </row>
    <row r="57" spans="10:15" x14ac:dyDescent="0.25">
      <c r="J57" s="20"/>
      <c r="K57" s="168"/>
      <c r="L57" s="182"/>
      <c r="M57" s="183"/>
      <c r="N57" s="184"/>
      <c r="O57" s="168"/>
    </row>
    <row r="58" spans="10:15" x14ac:dyDescent="0.25">
      <c r="J58" s="20"/>
      <c r="K58" s="168"/>
      <c r="L58" s="182"/>
      <c r="M58" s="183"/>
      <c r="N58" s="184"/>
      <c r="O58" s="168"/>
    </row>
    <row r="59" spans="10:15" x14ac:dyDescent="0.25">
      <c r="J59" s="20"/>
      <c r="K59" s="168"/>
      <c r="L59" s="182"/>
      <c r="M59" s="183"/>
      <c r="N59" s="184"/>
      <c r="O59" s="168"/>
    </row>
    <row r="60" spans="10:15" x14ac:dyDescent="0.25">
      <c r="J60" s="20"/>
      <c r="K60" s="168"/>
      <c r="L60" s="182"/>
      <c r="M60" s="183"/>
      <c r="N60" s="184"/>
      <c r="O60" s="168"/>
    </row>
    <row r="61" spans="10:15" x14ac:dyDescent="0.25">
      <c r="J61" s="20"/>
      <c r="K61" s="168"/>
      <c r="L61" s="182"/>
      <c r="M61" s="183"/>
      <c r="N61" s="184"/>
      <c r="O61" s="168"/>
    </row>
    <row r="62" spans="10:15" x14ac:dyDescent="0.25">
      <c r="J62" s="20"/>
      <c r="K62" s="168"/>
      <c r="L62" s="182"/>
      <c r="M62" s="183"/>
      <c r="N62" s="184"/>
      <c r="O62" s="168"/>
    </row>
    <row r="63" spans="10:15" x14ac:dyDescent="0.25">
      <c r="J63" s="20"/>
      <c r="K63" s="168"/>
      <c r="L63" s="182"/>
      <c r="M63" s="183"/>
      <c r="N63" s="184"/>
      <c r="O63" s="168"/>
    </row>
    <row r="64" spans="10:15" x14ac:dyDescent="0.25">
      <c r="J64" s="20"/>
      <c r="K64" s="168"/>
      <c r="L64" s="182"/>
      <c r="M64" s="183"/>
      <c r="N64" s="184"/>
      <c r="O64" s="168"/>
    </row>
    <row r="65" spans="10:15" x14ac:dyDescent="0.25">
      <c r="J65" s="20"/>
      <c r="K65" s="168"/>
      <c r="L65" s="182"/>
      <c r="M65" s="183"/>
      <c r="N65" s="184"/>
      <c r="O65" s="168"/>
    </row>
    <row r="66" spans="10:15" x14ac:dyDescent="0.25">
      <c r="J66" s="20"/>
      <c r="K66" s="168"/>
      <c r="L66" s="182"/>
      <c r="M66" s="183"/>
      <c r="N66" s="184"/>
      <c r="O66" s="168"/>
    </row>
    <row r="67" spans="10:15" x14ac:dyDescent="0.25">
      <c r="J67" s="20"/>
      <c r="K67" s="168"/>
      <c r="L67" s="182"/>
      <c r="M67" s="183"/>
      <c r="N67" s="184"/>
      <c r="O67" s="168"/>
    </row>
    <row r="68" spans="10:15" x14ac:dyDescent="0.25">
      <c r="J68" s="20"/>
      <c r="K68" s="168"/>
      <c r="L68" s="182"/>
      <c r="M68" s="183"/>
      <c r="N68" s="184"/>
      <c r="O68" s="168"/>
    </row>
    <row r="69" spans="10:15" x14ac:dyDescent="0.25">
      <c r="J69" s="20"/>
      <c r="K69" s="168"/>
      <c r="L69" s="182"/>
      <c r="M69" s="183"/>
      <c r="N69" s="184"/>
      <c r="O69" s="168"/>
    </row>
    <row r="70" spans="10:15" x14ac:dyDescent="0.25">
      <c r="J70" s="20"/>
      <c r="K70" s="168"/>
      <c r="L70" s="182"/>
      <c r="M70" s="183"/>
      <c r="N70" s="184"/>
      <c r="O70" s="168"/>
    </row>
    <row r="71" spans="10:15" x14ac:dyDescent="0.25">
      <c r="J71" s="20"/>
      <c r="K71" s="168"/>
      <c r="L71" s="182"/>
      <c r="M71" s="183"/>
      <c r="N71" s="184"/>
      <c r="O71" s="168"/>
    </row>
    <row r="72" spans="10:15" x14ac:dyDescent="0.25">
      <c r="J72" s="20"/>
      <c r="K72" s="168"/>
      <c r="L72" s="185"/>
      <c r="M72" s="183"/>
      <c r="N72" s="184"/>
      <c r="O72" s="168"/>
    </row>
    <row r="73" spans="10:15" x14ac:dyDescent="0.25">
      <c r="J73" s="20"/>
      <c r="K73" s="168"/>
      <c r="L73" s="185"/>
      <c r="M73" s="183"/>
      <c r="N73" s="184"/>
      <c r="O73" s="168"/>
    </row>
    <row r="74" spans="10:15" x14ac:dyDescent="0.25">
      <c r="J74" s="20"/>
      <c r="K74" s="168"/>
      <c r="L74" s="185"/>
      <c r="M74" s="183"/>
      <c r="N74" s="184"/>
      <c r="O74" s="168"/>
    </row>
    <row r="75" spans="10:15" x14ac:dyDescent="0.25">
      <c r="J75" s="20"/>
      <c r="K75" s="168"/>
      <c r="L75" s="185"/>
      <c r="M75" s="183"/>
      <c r="N75" s="184"/>
      <c r="O75" s="168"/>
    </row>
    <row r="76" spans="10:15" x14ac:dyDescent="0.25">
      <c r="J76" s="20"/>
      <c r="K76" s="168"/>
      <c r="L76" s="185"/>
      <c r="M76" s="183"/>
      <c r="N76" s="184"/>
      <c r="O76" s="168"/>
    </row>
    <row r="77" spans="10:15" x14ac:dyDescent="0.25">
      <c r="J77" s="20"/>
      <c r="K77" s="168"/>
      <c r="L77" s="185"/>
      <c r="M77" s="183"/>
      <c r="N77" s="184"/>
      <c r="O77" s="168"/>
    </row>
    <row r="78" spans="10:15" x14ac:dyDescent="0.25">
      <c r="J78" s="20"/>
      <c r="K78" s="168"/>
      <c r="L78" s="185"/>
      <c r="M78" s="183"/>
      <c r="N78" s="184"/>
      <c r="O78" s="168"/>
    </row>
    <row r="79" spans="10:15" x14ac:dyDescent="0.25">
      <c r="J79" s="20"/>
      <c r="K79" s="168"/>
      <c r="L79" s="185"/>
      <c r="M79" s="183"/>
      <c r="N79" s="184"/>
      <c r="O79" s="168"/>
    </row>
    <row r="80" spans="10:15" x14ac:dyDescent="0.25">
      <c r="J80" s="20"/>
      <c r="K80" s="168"/>
      <c r="L80" s="185"/>
      <c r="M80" s="183"/>
      <c r="N80" s="184"/>
      <c r="O80" s="168"/>
    </row>
    <row r="81" spans="10:15" x14ac:dyDescent="0.25">
      <c r="J81" s="20"/>
      <c r="K81" s="168"/>
      <c r="L81" s="185"/>
      <c r="M81" s="183"/>
      <c r="N81" s="184"/>
      <c r="O81" s="168"/>
    </row>
    <row r="82" spans="10:15" x14ac:dyDescent="0.25">
      <c r="J82" s="20"/>
      <c r="K82" s="168"/>
      <c r="L82" s="185"/>
      <c r="M82" s="183"/>
      <c r="N82" s="184"/>
      <c r="O82" s="168"/>
    </row>
    <row r="83" spans="10:15" x14ac:dyDescent="0.25">
      <c r="J83" s="20"/>
      <c r="K83" s="168"/>
      <c r="L83" s="185"/>
      <c r="M83" s="183"/>
      <c r="N83" s="184"/>
      <c r="O83" s="168"/>
    </row>
    <row r="84" spans="10:15" x14ac:dyDescent="0.25">
      <c r="J84" s="20"/>
      <c r="K84" s="168"/>
      <c r="L84" s="185"/>
      <c r="M84" s="183"/>
      <c r="N84" s="184"/>
      <c r="O84" s="168"/>
    </row>
    <row r="85" spans="10:15" x14ac:dyDescent="0.25">
      <c r="J85" s="20"/>
      <c r="K85" s="168"/>
      <c r="L85" s="185"/>
      <c r="M85" s="183"/>
      <c r="N85" s="184"/>
      <c r="O85" s="168"/>
    </row>
    <row r="86" spans="10:15" x14ac:dyDescent="0.25">
      <c r="J86" s="20"/>
      <c r="K86" s="168"/>
      <c r="L86" s="185"/>
      <c r="M86" s="183"/>
      <c r="N86" s="184"/>
      <c r="O86" s="20"/>
    </row>
    <row r="87" spans="10:15" x14ac:dyDescent="0.25">
      <c r="J87" s="20"/>
      <c r="K87" s="168"/>
      <c r="L87" s="185"/>
      <c r="M87" s="183"/>
      <c r="N87" s="184"/>
      <c r="O87" s="20"/>
    </row>
    <row r="88" spans="10:15" x14ac:dyDescent="0.25">
      <c r="J88" s="39"/>
      <c r="K88" s="168"/>
      <c r="L88" s="185"/>
      <c r="M88" s="183"/>
      <c r="N88" s="184"/>
      <c r="O88" s="39"/>
    </row>
    <row r="89" spans="10:15" x14ac:dyDescent="0.25">
      <c r="J89" s="39"/>
      <c r="K89" s="168"/>
      <c r="L89" s="185"/>
      <c r="M89" s="183"/>
      <c r="N89" s="184"/>
      <c r="O89" s="39"/>
    </row>
    <row r="90" spans="10:15" x14ac:dyDescent="0.25">
      <c r="J90" s="39"/>
      <c r="K90" s="168"/>
      <c r="L90" s="185"/>
      <c r="M90" s="183"/>
      <c r="N90" s="184"/>
      <c r="O90" s="39"/>
    </row>
    <row r="91" spans="10:15" x14ac:dyDescent="0.25">
      <c r="J91" s="39"/>
      <c r="K91" s="168"/>
      <c r="L91" s="185"/>
      <c r="M91" s="183"/>
      <c r="N91" s="184"/>
      <c r="O91" s="39"/>
    </row>
    <row r="92" spans="10:15" x14ac:dyDescent="0.25">
      <c r="J92" s="39"/>
      <c r="K92" s="168"/>
      <c r="L92" s="185"/>
      <c r="M92" s="183"/>
      <c r="N92" s="184"/>
      <c r="O92" s="39"/>
    </row>
    <row r="93" spans="10:15" x14ac:dyDescent="0.25">
      <c r="J93" s="39"/>
      <c r="K93" s="168"/>
      <c r="L93" s="185"/>
      <c r="M93" s="183"/>
      <c r="N93" s="184"/>
      <c r="O93" s="39"/>
    </row>
    <row r="94" spans="10:15" x14ac:dyDescent="0.25">
      <c r="J94" s="39"/>
      <c r="K94" s="39"/>
      <c r="L94" s="185"/>
      <c r="M94" s="183"/>
      <c r="N94" s="184"/>
      <c r="O94" s="39"/>
    </row>
    <row r="95" spans="10:15" x14ac:dyDescent="0.25">
      <c r="J95" s="39"/>
      <c r="K95" s="39"/>
      <c r="L95" s="185"/>
      <c r="M95" s="183"/>
      <c r="N95" s="184"/>
      <c r="O95" s="39"/>
    </row>
    <row r="96" spans="10:15" x14ac:dyDescent="0.25">
      <c r="J96" s="39"/>
      <c r="K96" s="39"/>
      <c r="L96" s="185"/>
      <c r="M96" s="39"/>
      <c r="N96" s="186"/>
      <c r="O96" s="39"/>
    </row>
    <row r="97" spans="10:15" x14ac:dyDescent="0.25">
      <c r="J97" s="39"/>
      <c r="K97" s="39"/>
      <c r="L97" s="39"/>
      <c r="M97" s="39"/>
      <c r="N97" s="186"/>
      <c r="O97" s="39"/>
    </row>
    <row r="98" spans="10:15" x14ac:dyDescent="0.25">
      <c r="J98" s="39"/>
      <c r="K98" s="39"/>
      <c r="L98" s="39"/>
      <c r="M98" s="39"/>
      <c r="N98" s="186"/>
      <c r="O98" s="39"/>
    </row>
    <row r="99" spans="10:15" x14ac:dyDescent="0.25">
      <c r="J99" s="39"/>
      <c r="K99" s="39"/>
      <c r="L99" s="39"/>
      <c r="M99" s="39"/>
      <c r="N99" s="39"/>
      <c r="O99" s="39"/>
    </row>
    <row r="100" spans="10:15" x14ac:dyDescent="0.25">
      <c r="J100" s="39"/>
      <c r="K100" s="39"/>
      <c r="L100" s="39"/>
      <c r="M100" s="39"/>
      <c r="N100" s="39"/>
      <c r="O100" s="39"/>
    </row>
    <row r="101" spans="10:15" x14ac:dyDescent="0.25">
      <c r="J101" s="39"/>
      <c r="K101" s="39"/>
      <c r="L101" s="39"/>
      <c r="M101" s="39"/>
      <c r="N101" s="39"/>
      <c r="O101" s="39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2018-07-30T16:16:52Z</dcterms:modified>
</cp:coreProperties>
</file>