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0.xml" ContentType="application/vnd.openxmlformats-officedocument.drawingml.chart+xml"/>
  <Override PartName="/xl/drawings/drawing15.xml" ContentType="application/vnd.openxmlformats-officedocument.drawing+xml"/>
  <Override PartName="/xl/charts/chart11.xml" ContentType="application/vnd.openxmlformats-officedocument.drawingml.chart+xml"/>
  <Override PartName="/xl/drawings/drawing16.xml" ContentType="application/vnd.openxmlformats-officedocument.drawing+xml"/>
  <Override PartName="/xl/charts/chart12.xml" ContentType="application/vnd.openxmlformats-officedocument.drawingml.chart+xml"/>
  <Override PartName="/xl/drawings/drawing17.xml" ContentType="application/vnd.openxmlformats-officedocument.drawing+xml"/>
  <Override PartName="/xl/charts/chart13.xml" ContentType="application/vnd.openxmlformats-officedocument.drawingml.chart+xml"/>
  <Override PartName="/xl/drawings/drawing18.xml" ContentType="application/vnd.openxmlformats-officedocument.drawing+xml"/>
  <Override PartName="/xl/charts/chart1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210" windowWidth="7995" windowHeight="4725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Empleo" sheetId="56" r:id="rId9"/>
    <sheet name="Empleo AC" sheetId="76" r:id="rId10"/>
    <sheet name="Resumen ventas minoristas" sheetId="57" r:id="rId11"/>
    <sheet name="Resumen sin combustibles" sheetId="49" r:id="rId12"/>
    <sheet name="Resumen empleo ciudades" sheetId="58" r:id="rId13"/>
    <sheet name="Total comercio minorista" sheetId="70" r:id="rId14"/>
    <sheet name="Ventas trimestral empalmada" sheetId="60" r:id="rId15"/>
    <sheet name="Empleo trimestral empalmada" sheetId="61" r:id="rId16"/>
    <sheet name="Bogotá anual" sheetId="50" r:id="rId17"/>
    <sheet name="Bogotá Acumulado" sheetId="52" r:id="rId18"/>
  </sheets>
  <externalReferences>
    <externalReference r:id="rId19"/>
    <externalReference r:id="rId20"/>
    <externalReference r:id="rId21"/>
  </externalReferences>
  <definedNames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1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1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1">#REF!</definedName>
    <definedName name="_C" localSheetId="0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1" hidden="1">#REF!</definedName>
    <definedName name="_xlnm._FilterDatabase" localSheetId="11" hidden="1">'Resumen sin combustibles'!#REF!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1" hidden="1">#REF!</definedName>
    <definedName name="_Order1" hidden="1">255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1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1">'[1]ipc indice 2'!$L$1:$L$311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1">'[1]ipc indice 2'!$P$1:$P$311</definedName>
    <definedName name="AÑO" localSheetId="0">#REF!</definedName>
    <definedName name="_xlnm.Print_Area" localSheetId="17">'Bogotá Acumulado'!$A$1:$L$38</definedName>
    <definedName name="_xlnm.Print_Area" localSheetId="16">'Bogotá anual'!$A$1:$L$37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8">Empleo!$A$1:$I$43</definedName>
    <definedName name="_xlnm.Print_Area" localSheetId="9">'Empleo AC'!$A$1:$I$45</definedName>
    <definedName name="_xlnm.Print_Area" localSheetId="15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2">'Resumen empleo ciudades'!$A$1:$I$40</definedName>
    <definedName name="_xlnm.Print_Area" localSheetId="11">'Resumen sin combustibles'!$A$1:$I$40</definedName>
    <definedName name="_xlnm.Print_Area" localSheetId="10">'Resumen ventas minoristas'!$A$1:$I$40</definedName>
    <definedName name="_xlnm.Print_Area" localSheetId="13">'Total comercio minorista'!$A$1:$K$35</definedName>
    <definedName name="_xlnm.Print_Area" localSheetId="14">'Ventas trimestral empalmada'!$A$1:$L$37</definedName>
    <definedName name="BASE" localSheetId="0">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9">[3]BASE!#REF!</definedName>
    <definedName name="_xlnm.Database" localSheetId="0">[2]BASE!#REF!</definedName>
    <definedName name="_xlnm.Database" localSheetId="11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1">'[1]ipc indice 2'!$H$1:$H$311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1">'[1]ipc indice 2'!$T$1:$T$311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1">'[1]ipc indice 2'!$I$1:$I$311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1">'[1]ipc indice 2'!$U$1:$U$311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1">'[1]ipc indice 2'!$J$1:$J$311</definedName>
    <definedName name="FENALCE">#N/A</definedName>
    <definedName name="HTML_CodePage" hidden="1">9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1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1">'[1]ipc indice 2'!$O$1:$O$311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1">'[1]ipc indice 2'!$N$1:$N$311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1">'[1]ipc indice 2'!$K$1:$K$311</definedName>
    <definedName name="MARZO">#N/A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1">'[1]ipc indice 2'!$M$1:$M$311</definedName>
    <definedName name="MES" localSheetId="0">#REF!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1">'[1]ipc indice 2'!$S$1:$S$311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1">#REF!</definedName>
    <definedName name="RESUMEN">#N/A</definedName>
    <definedName name="s" localSheetId="0">#REF!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1">'[1]ipc indice 2'!$Q$1:$Q$311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9">[3]BASE!#REF!</definedName>
    <definedName name="sss" localSheetId="0">[2]BASE!#REF!</definedName>
    <definedName name="sss" localSheetId="11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calcChain.xml><?xml version="1.0" encoding="utf-8"?>
<calcChain xmlns="http://schemas.openxmlformats.org/spreadsheetml/2006/main">
  <c r="E11" i="78" l="1"/>
  <c r="R48" i="52"/>
  <c r="R45" i="52"/>
  <c r="R46" i="52"/>
  <c r="R47" i="52"/>
  <c r="R44" i="52"/>
  <c r="R41" i="52"/>
  <c r="R42" i="52"/>
  <c r="R43" i="52"/>
  <c r="R40" i="52"/>
  <c r="R37" i="52"/>
  <c r="R38" i="52"/>
  <c r="R39" i="52"/>
  <c r="R36" i="52"/>
  <c r="Q48" i="52"/>
  <c r="Q45" i="52"/>
  <c r="Q46" i="52"/>
  <c r="Q47" i="52"/>
  <c r="Q44" i="52"/>
  <c r="Q41" i="52"/>
  <c r="Q42" i="52"/>
  <c r="Q43" i="52"/>
  <c r="Q40" i="52"/>
  <c r="Q37" i="52"/>
  <c r="Q38" i="52"/>
  <c r="Q39" i="52"/>
  <c r="Q36" i="52"/>
  <c r="K14" i="60"/>
  <c r="E15" i="45" l="1"/>
  <c r="H15" i="45"/>
  <c r="M52" i="76"/>
  <c r="N52" i="76"/>
  <c r="H15" i="76"/>
  <c r="E15" i="76"/>
  <c r="M37" i="56"/>
  <c r="N37" i="56"/>
  <c r="H15" i="56"/>
  <c r="E15" i="56"/>
  <c r="M53" i="75"/>
  <c r="N53" i="75"/>
  <c r="H15" i="75"/>
  <c r="E15" i="75"/>
  <c r="H15" i="3"/>
  <c r="E15" i="3"/>
  <c r="M39" i="3"/>
  <c r="N39" i="3"/>
  <c r="L31" i="74"/>
  <c r="M31" i="74"/>
  <c r="H15" i="74"/>
  <c r="E15" i="74"/>
  <c r="L45" i="45"/>
  <c r="M45" i="45"/>
  <c r="O45" i="78"/>
  <c r="P45" i="78"/>
  <c r="H15" i="78"/>
  <c r="E15" i="78"/>
  <c r="O46" i="79"/>
  <c r="P46" i="79"/>
  <c r="E14" i="79"/>
  <c r="E15" i="79"/>
  <c r="H15" i="79"/>
  <c r="N30" i="77"/>
  <c r="N45" i="77"/>
  <c r="O45" i="77"/>
  <c r="E15" i="77"/>
  <c r="H15" i="77"/>
  <c r="K15" i="60" l="1"/>
  <c r="E14" i="76"/>
  <c r="E13" i="76"/>
  <c r="H14" i="76"/>
  <c r="H13" i="76"/>
  <c r="H14" i="56"/>
  <c r="H13" i="56"/>
  <c r="E14" i="56"/>
  <c r="E13" i="56"/>
  <c r="H14" i="3"/>
  <c r="H13" i="3"/>
  <c r="E14" i="3"/>
  <c r="E13" i="3"/>
  <c r="M30" i="74"/>
  <c r="E14" i="74"/>
  <c r="E13" i="74"/>
  <c r="H14" i="74"/>
  <c r="H13" i="74"/>
  <c r="E14" i="45"/>
  <c r="E13" i="45"/>
  <c r="H14" i="45"/>
  <c r="H13" i="45"/>
  <c r="O32" i="78"/>
  <c r="O33" i="78"/>
  <c r="O43" i="78"/>
  <c r="O44" i="78"/>
  <c r="H13" i="78"/>
  <c r="H14" i="78"/>
  <c r="P43" i="79"/>
  <c r="P44" i="79"/>
  <c r="P45" i="79"/>
  <c r="E13" i="79"/>
  <c r="H14" i="79"/>
  <c r="H13" i="79"/>
  <c r="N43" i="77"/>
  <c r="N44" i="77"/>
  <c r="O42" i="77"/>
  <c r="O43" i="77"/>
  <c r="O44" i="77"/>
  <c r="O34" i="77"/>
  <c r="O33" i="77"/>
  <c r="O32" i="77"/>
  <c r="H13" i="77"/>
  <c r="H14" i="77"/>
  <c r="E13" i="77"/>
  <c r="E14" i="77"/>
  <c r="P44" i="78" l="1"/>
  <c r="N31" i="77"/>
  <c r="N32" i="77"/>
  <c r="N33" i="77"/>
  <c r="N34" i="77"/>
  <c r="N35" i="77"/>
  <c r="N36" i="77"/>
  <c r="N37" i="77"/>
  <c r="N38" i="77"/>
  <c r="N39" i="77"/>
  <c r="N40" i="77"/>
  <c r="N41" i="77"/>
  <c r="N42" i="77"/>
  <c r="M51" i="76" l="1"/>
  <c r="N51" i="76"/>
  <c r="M36" i="56"/>
  <c r="N36" i="56"/>
  <c r="M35" i="56"/>
  <c r="N35" i="56"/>
  <c r="M52" i="75"/>
  <c r="N52" i="75"/>
  <c r="H14" i="75"/>
  <c r="E14" i="75"/>
  <c r="M38" i="3"/>
  <c r="N38" i="3"/>
  <c r="L30" i="74"/>
  <c r="L44" i="45"/>
  <c r="M44" i="45"/>
  <c r="L43" i="45"/>
  <c r="E14" i="78"/>
  <c r="O45" i="79"/>
  <c r="K16" i="60" l="1"/>
  <c r="P43" i="78" l="1"/>
  <c r="O43" i="79"/>
  <c r="O44" i="79"/>
  <c r="P31" i="79"/>
  <c r="O41" i="79"/>
  <c r="O32" i="79"/>
  <c r="O31" i="79"/>
  <c r="N50" i="76"/>
  <c r="M50" i="76"/>
  <c r="M39" i="76"/>
  <c r="N39" i="76"/>
  <c r="M40" i="76"/>
  <c r="N40" i="76"/>
  <c r="M41" i="76"/>
  <c r="N41" i="76"/>
  <c r="M42" i="76"/>
  <c r="N42" i="76"/>
  <c r="M43" i="76"/>
  <c r="N43" i="76"/>
  <c r="M44" i="76"/>
  <c r="N44" i="76"/>
  <c r="M45" i="76"/>
  <c r="N45" i="76"/>
  <c r="M46" i="76"/>
  <c r="N46" i="76"/>
  <c r="M47" i="76"/>
  <c r="N47" i="76"/>
  <c r="M48" i="76"/>
  <c r="N48" i="76"/>
  <c r="M49" i="76"/>
  <c r="N49" i="76"/>
  <c r="N38" i="76"/>
  <c r="M38" i="76"/>
  <c r="M24" i="56"/>
  <c r="N24" i="56"/>
  <c r="M25" i="56"/>
  <c r="N25" i="56"/>
  <c r="M26" i="56"/>
  <c r="N26" i="56"/>
  <c r="M27" i="56"/>
  <c r="N27" i="56"/>
  <c r="M28" i="56"/>
  <c r="N28" i="56"/>
  <c r="M29" i="56"/>
  <c r="N29" i="56"/>
  <c r="M30" i="56"/>
  <c r="N30" i="56"/>
  <c r="M31" i="56"/>
  <c r="N31" i="56"/>
  <c r="M32" i="56"/>
  <c r="N32" i="56"/>
  <c r="M33" i="56"/>
  <c r="N33" i="56"/>
  <c r="M34" i="56"/>
  <c r="N34" i="56"/>
  <c r="N23" i="56"/>
  <c r="M23" i="56"/>
  <c r="N51" i="75" l="1"/>
  <c r="M51" i="75"/>
  <c r="M48" i="75"/>
  <c r="N48" i="75"/>
  <c r="M49" i="75"/>
  <c r="N49" i="75"/>
  <c r="M50" i="75"/>
  <c r="N50" i="75"/>
  <c r="M40" i="75"/>
  <c r="N40" i="75"/>
  <c r="M41" i="75"/>
  <c r="N41" i="75"/>
  <c r="M42" i="75"/>
  <c r="N42" i="75"/>
  <c r="M43" i="75"/>
  <c r="N43" i="75"/>
  <c r="M44" i="75"/>
  <c r="N44" i="75"/>
  <c r="M45" i="75"/>
  <c r="N45" i="75"/>
  <c r="M46" i="75"/>
  <c r="N46" i="75"/>
  <c r="M47" i="75"/>
  <c r="N47" i="75"/>
  <c r="N39" i="75"/>
  <c r="M39" i="75"/>
  <c r="N27" i="75"/>
  <c r="N37" i="3"/>
  <c r="M37" i="3"/>
  <c r="M26" i="3"/>
  <c r="N26" i="3"/>
  <c r="M27" i="3"/>
  <c r="N27" i="3"/>
  <c r="M28" i="3"/>
  <c r="N28" i="3"/>
  <c r="M29" i="3"/>
  <c r="N29" i="3"/>
  <c r="M30" i="3"/>
  <c r="N30" i="3"/>
  <c r="M31" i="3"/>
  <c r="N31" i="3"/>
  <c r="M32" i="3"/>
  <c r="N32" i="3"/>
  <c r="M33" i="3"/>
  <c r="N33" i="3"/>
  <c r="M34" i="3"/>
  <c r="N34" i="3"/>
  <c r="M35" i="3"/>
  <c r="N35" i="3"/>
  <c r="M36" i="3"/>
  <c r="N36" i="3"/>
  <c r="N25" i="3"/>
  <c r="M25" i="3"/>
  <c r="M18" i="74" l="1"/>
  <c r="M19" i="74"/>
  <c r="M20" i="74"/>
  <c r="M21" i="74"/>
  <c r="M22" i="74"/>
  <c r="M23" i="74"/>
  <c r="M24" i="74"/>
  <c r="L25" i="74"/>
  <c r="M25" i="74"/>
  <c r="L26" i="74"/>
  <c r="M26" i="74"/>
  <c r="L27" i="74"/>
  <c r="M27" i="74"/>
  <c r="L28" i="74"/>
  <c r="M28" i="74"/>
  <c r="M17" i="74"/>
  <c r="M29" i="74"/>
  <c r="L29" i="74"/>
  <c r="L32" i="45"/>
  <c r="M32" i="45"/>
  <c r="L33" i="45"/>
  <c r="M33" i="45"/>
  <c r="L34" i="45"/>
  <c r="M34" i="45"/>
  <c r="L35" i="45"/>
  <c r="M35" i="45"/>
  <c r="L36" i="45"/>
  <c r="M36" i="45"/>
  <c r="L37" i="45"/>
  <c r="M37" i="45"/>
  <c r="L38" i="45"/>
  <c r="M38" i="45"/>
  <c r="L39" i="45"/>
  <c r="M39" i="45"/>
  <c r="L40" i="45"/>
  <c r="M40" i="45"/>
  <c r="L41" i="45"/>
  <c r="M41" i="45"/>
  <c r="L42" i="45"/>
  <c r="M42" i="45"/>
  <c r="M31" i="45"/>
  <c r="L31" i="45"/>
  <c r="M43" i="45"/>
  <c r="H11" i="78"/>
  <c r="H11" i="45" s="1"/>
  <c r="E11" i="45"/>
  <c r="H11" i="79"/>
  <c r="E11" i="79"/>
  <c r="R33" i="52" l="1"/>
  <c r="R34" i="52"/>
  <c r="R35" i="52"/>
  <c r="R32" i="52"/>
  <c r="Q33" i="52"/>
  <c r="Q34" i="52"/>
  <c r="Q35" i="52"/>
  <c r="Q32" i="52"/>
  <c r="K16" i="61" l="1"/>
  <c r="P18" i="70"/>
  <c r="Q18" i="70"/>
  <c r="R18" i="70"/>
  <c r="S18" i="70"/>
  <c r="T18" i="70"/>
  <c r="U18" i="70"/>
  <c r="V18" i="70"/>
  <c r="O18" i="70"/>
  <c r="P17" i="70"/>
  <c r="Q17" i="70"/>
  <c r="R17" i="70"/>
  <c r="S17" i="70"/>
  <c r="T17" i="70"/>
  <c r="U17" i="70"/>
  <c r="V17" i="70"/>
  <c r="O17" i="70"/>
  <c r="A37" i="50" l="1"/>
  <c r="A38" i="61"/>
  <c r="A37" i="60"/>
  <c r="A38" i="52" s="1"/>
  <c r="A40" i="58"/>
  <c r="A40" i="49"/>
  <c r="A40" i="57"/>
  <c r="A44" i="76"/>
  <c r="A42" i="56"/>
  <c r="A42" i="75"/>
  <c r="A42" i="3"/>
  <c r="A45" i="74"/>
  <c r="A44" i="45"/>
  <c r="A44" i="78"/>
  <c r="A44" i="79"/>
  <c r="K15" i="61" l="1"/>
  <c r="K14" i="61"/>
  <c r="K13" i="61"/>
  <c r="J13" i="61"/>
  <c r="K13" i="60"/>
  <c r="J13" i="60"/>
  <c r="N9" i="60"/>
  <c r="N8" i="60"/>
  <c r="N7" i="60"/>
  <c r="N6" i="60"/>
  <c r="N37" i="76"/>
  <c r="M37" i="76"/>
  <c r="N36" i="76"/>
  <c r="M36" i="76"/>
  <c r="N35" i="76"/>
  <c r="M35" i="76"/>
  <c r="N34" i="76"/>
  <c r="M34" i="76"/>
  <c r="N33" i="76"/>
  <c r="M33" i="76"/>
  <c r="N32" i="76"/>
  <c r="M32" i="76"/>
  <c r="N31" i="76"/>
  <c r="M31" i="76"/>
  <c r="N30" i="76"/>
  <c r="M30" i="76"/>
  <c r="N29" i="76"/>
  <c r="M29" i="76"/>
  <c r="N28" i="76"/>
  <c r="M28" i="76"/>
  <c r="N27" i="76"/>
  <c r="M27" i="76"/>
  <c r="N26" i="76"/>
  <c r="M26" i="76"/>
  <c r="N22" i="56"/>
  <c r="M22" i="56"/>
  <c r="N21" i="56"/>
  <c r="M21" i="56"/>
  <c r="N20" i="56"/>
  <c r="M20" i="56"/>
  <c r="N19" i="56"/>
  <c r="M19" i="56"/>
  <c r="N18" i="56"/>
  <c r="M18" i="56"/>
  <c r="N17" i="56"/>
  <c r="M17" i="56"/>
  <c r="N16" i="56"/>
  <c r="M16" i="56"/>
  <c r="N15" i="56"/>
  <c r="M15" i="56"/>
  <c r="N14" i="56"/>
  <c r="M14" i="56"/>
  <c r="N13" i="56"/>
  <c r="M13" i="56"/>
  <c r="N12" i="56"/>
  <c r="M12" i="56"/>
  <c r="N11" i="56"/>
  <c r="M11" i="56"/>
  <c r="N38" i="75"/>
  <c r="M38" i="75"/>
  <c r="N37" i="75"/>
  <c r="M37" i="75"/>
  <c r="N36" i="75"/>
  <c r="M36" i="75"/>
  <c r="N35" i="75"/>
  <c r="M35" i="75"/>
  <c r="N34" i="75"/>
  <c r="M34" i="75"/>
  <c r="N33" i="75"/>
  <c r="M33" i="75"/>
  <c r="N32" i="75"/>
  <c r="M32" i="75"/>
  <c r="N31" i="75"/>
  <c r="M31" i="75"/>
  <c r="N30" i="75"/>
  <c r="M30" i="75"/>
  <c r="N29" i="75"/>
  <c r="M29" i="75"/>
  <c r="N28" i="75"/>
  <c r="M28" i="75"/>
  <c r="M27" i="75"/>
  <c r="H13" i="75"/>
  <c r="E13" i="75"/>
  <c r="N24" i="3"/>
  <c r="M24" i="3"/>
  <c r="N23" i="3"/>
  <c r="M23" i="3"/>
  <c r="N22" i="3"/>
  <c r="M22" i="3"/>
  <c r="N21" i="3"/>
  <c r="M21" i="3"/>
  <c r="N20" i="3"/>
  <c r="M20" i="3"/>
  <c r="N19" i="3"/>
  <c r="M19" i="3"/>
  <c r="N18" i="3"/>
  <c r="M18" i="3"/>
  <c r="N17" i="3"/>
  <c r="M17" i="3"/>
  <c r="N16" i="3"/>
  <c r="M16" i="3"/>
  <c r="N15" i="3"/>
  <c r="M15" i="3"/>
  <c r="N14" i="3"/>
  <c r="M14" i="3"/>
  <c r="N13" i="3"/>
  <c r="M13" i="3"/>
  <c r="M16" i="74"/>
  <c r="M15" i="74"/>
  <c r="M14" i="74"/>
  <c r="M13" i="74"/>
  <c r="M12" i="74"/>
  <c r="M11" i="74"/>
  <c r="M10" i="74"/>
  <c r="L10" i="74"/>
  <c r="M9" i="74"/>
  <c r="L9" i="74"/>
  <c r="M8" i="74"/>
  <c r="L8" i="74"/>
  <c r="M7" i="74"/>
  <c r="L7" i="74"/>
  <c r="M6" i="74"/>
  <c r="L6" i="74"/>
  <c r="M5" i="74"/>
  <c r="L5" i="74"/>
  <c r="M30" i="45"/>
  <c r="L30" i="45"/>
  <c r="M29" i="45"/>
  <c r="L29" i="45"/>
  <c r="M28" i="45"/>
  <c r="L28" i="45"/>
  <c r="M27" i="45"/>
  <c r="L27" i="45"/>
  <c r="M26" i="45"/>
  <c r="M25" i="45"/>
  <c r="M24" i="45"/>
  <c r="M23" i="45"/>
  <c r="M22" i="45"/>
  <c r="M21" i="45"/>
  <c r="M20" i="45"/>
  <c r="M19" i="45"/>
  <c r="P42" i="78"/>
  <c r="E13" i="78"/>
  <c r="P41" i="79"/>
  <c r="O40" i="79"/>
  <c r="O39" i="79"/>
  <c r="P37" i="79"/>
  <c r="O37" i="79"/>
  <c r="P35" i="79"/>
  <c r="O33" i="79" l="1"/>
  <c r="O42" i="78"/>
  <c r="P40" i="78"/>
  <c r="P32" i="78"/>
  <c r="P39" i="78"/>
  <c r="P37" i="78"/>
  <c r="P35" i="78"/>
  <c r="P33" i="78"/>
  <c r="P31" i="78"/>
  <c r="P41" i="78"/>
  <c r="P38" i="78"/>
  <c r="P36" i="78"/>
  <c r="P34" i="78"/>
  <c r="P30" i="78"/>
  <c r="O40" i="78"/>
  <c r="O38" i="78"/>
  <c r="O36" i="78"/>
  <c r="O34" i="78"/>
  <c r="O30" i="78"/>
  <c r="O41" i="78"/>
  <c r="O39" i="78"/>
  <c r="O37" i="78"/>
  <c r="O35" i="78"/>
  <c r="O31" i="78"/>
  <c r="O42" i="79"/>
  <c r="P39" i="79"/>
  <c r="P34" i="79"/>
  <c r="P36" i="79"/>
  <c r="P38" i="79"/>
  <c r="P40" i="79"/>
  <c r="P42" i="79"/>
  <c r="P32" i="79"/>
  <c r="P33" i="79"/>
  <c r="O38" i="77"/>
  <c r="O36" i="77"/>
  <c r="O30" i="77"/>
  <c r="O41" i="77"/>
  <c r="O40" i="77"/>
  <c r="O39" i="77"/>
  <c r="O37" i="77"/>
  <c r="O35" i="77"/>
  <c r="O31" i="77"/>
  <c r="O38" i="79"/>
  <c r="O34" i="79"/>
  <c r="O36" i="79"/>
  <c r="O35" i="79"/>
</calcChain>
</file>

<file path=xl/sharedStrings.xml><?xml version="1.0" encoding="utf-8"?>
<sst xmlns="http://schemas.openxmlformats.org/spreadsheetml/2006/main" count="748" uniqueCount="130">
  <si>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</si>
  <si>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</si>
  <si>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</si>
  <si>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</si>
  <si>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</si>
  <si>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</si>
  <si>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</si>
  <si>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</si>
  <si>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</si>
  <si>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</si>
  <si>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</si>
  <si>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</si>
  <si>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</si>
  <si>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</si>
  <si>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</si>
  <si>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</si>
  <si>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</si>
  <si>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</si>
  <si>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</si>
  <si>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</si>
  <si>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</si>
  <si>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</si>
  <si>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</si>
  <si>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</si>
  <si>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</si>
  <si>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</si>
  <si>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</si>
  <si>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</si>
  <si>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</si>
  <si>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</si>
  <si>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</si>
  <si>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</si>
  <si>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</si>
  <si>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</si>
  <si>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</si>
  <si>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</si>
  <si>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</si>
  <si>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% Cambio
   '14/'13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</si>
  <si>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</si>
  <si>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</si>
  <si>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</si>
  <si>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</si>
  <si>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</si>
  <si>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</si>
  <si>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</si>
  <si>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</si>
  <si>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</si>
  <si>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</si>
  <si>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</si>
  <si>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</si>
  <si>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>% Cambio 
  '14/'13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</si>
  <si>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</si>
  <si>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</si>
  <si>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</si>
  <si>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</si>
  <si>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</si>
  <si>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</si>
  <si>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</si>
  <si>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</si>
  <si>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</si>
  <si>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</si>
  <si>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</si>
  <si>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</si>
  <si>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</si>
  <si>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</si>
  <si>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</si>
  <si>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</si>
  <si>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</si>
  <si>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</si>
  <si>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</si>
  <si>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</si>
  <si>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</si>
  <si>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Comercio minorista en Bogotá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</si>
  <si>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</si>
  <si>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</si>
  <si>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</si>
  <si>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</si>
  <si>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</si>
  <si>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</si>
  <si>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</si>
  <si>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</si>
  <si>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</si>
  <si>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</si>
  <si>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</si>
  <si>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</si>
  <si>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</si>
  <si>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</si>
  <si>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</si>
  <si>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</si>
  <si>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</si>
  <si>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</si>
  <si>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Ventas del comercio excepto combustibles por ciudades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</si>
  <si>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</si>
  <si>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</si>
  <si>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</si>
  <si>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</si>
  <si>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</si>
  <si>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</si>
  <si>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</si>
  <si>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</si>
  <si>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</si>
  <si>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</si>
  <si>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</si>
  <si>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</si>
  <si>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</si>
  <si>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Índice ventas nominales comercio minorista* Bogotá y Colombia
Promedio móvil 12 meses 2015-2016</t>
  </si>
  <si>
    <t>Índice ventas reales comercio minorista* Bogotá y Colombia
Promedio móvil 12 meses 2015-2016</t>
  </si>
  <si>
    <t>Indice 2015-2016</t>
  </si>
  <si>
    <t>Bogotá 
 Cambio   '16/'15 (p.p)</t>
  </si>
  <si>
    <t>Colombia
 Cambio   '16/'15 (p.p)</t>
  </si>
  <si>
    <t>Variación año corrido %, 2015 - 2016</t>
  </si>
  <si>
    <t>Variación anual %, 2015-2016</t>
  </si>
  <si>
    <t>Colombia 
 Cambio   '16/'15 (p.p)</t>
  </si>
  <si>
    <t>Ventas reales del comercio minorista sin combustibles. Bogotá y Colombia
Variación año corrido %, 2015-2016</t>
  </si>
  <si>
    <t>Variación % anual,  2015 - 2016</t>
  </si>
  <si>
    <t xml:space="preserve"> Variación año corrido %, 2015 - 2016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</si>
  <si>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2016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</si>
  <si>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2016</t>
    </r>
  </si>
  <si>
    <t>Índice de personal ocupado en el comercio minorista* Bogotá y Colombia
Promedio móvil 12 meses 2015-2016</t>
  </si>
  <si>
    <t>Ventas reales del comercio minorista. Bogotá y Colombia
Variación anual %, 2015 - 2016</t>
  </si>
  <si>
    <t>Bogotá
 Cambio   '16/'15 (p.p)</t>
  </si>
  <si>
    <t>Fuente: Departamento Administrativo Nacional de Estadística, DANE, marzo 2016.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</si>
  <si>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 trimestre de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</si>
  <si>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 trimestre 2016</t>
    </r>
  </si>
  <si>
    <t>Fuente: Departamento Administrativo Nacional de Estadistica, DANE, marzo 2016.</t>
  </si>
  <si>
    <r>
      <t xml:space="preserve">Porcentaje, </t>
    </r>
    <r>
      <rPr>
        <b/>
        <sz val="12"/>
        <color rgb="FF53722D"/>
        <rFont val="Calibri"/>
        <family val="2"/>
        <scheme val="minor"/>
      </rPr>
      <t>I trimestre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</si>
  <si>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</si>
  <si>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 trimestre 2016</t>
    </r>
  </si>
  <si>
    <t>2011 - 2016</t>
  </si>
  <si>
    <t xml:space="preserve"> Variación acumulada anual ( %), 2013 - 2016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</si>
</sst>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</numFmts>
  <fonts count="35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b/>
      <sz val="12"/>
      <color rgb="FFFF0000"/>
      <name val="Calibri"/>
      <family val="2"/>
      <scheme val="minor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/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32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</cellStyleXfs>
  <cellXfs count="301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0" fontId="3" fillId="2" borderId="11" xfId="2" applyFont="1" applyFill="1" applyBorder="1" applyAlignment="1">
      <alignment horizontal="center"/>
    </xf>
    <xf numFmtId="0" fontId="3" fillId="2" borderId="11" xfId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168" fontId="19" fillId="2" borderId="0" xfId="30" applyNumberFormat="1" applyFont="1" applyFill="1"/>
    <xf numFmtId="164" fontId="19" fillId="2" borderId="0" xfId="1" applyNumberFormat="1" applyFont="1" applyFill="1" applyBorder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2" fillId="0" borderId="8" xfId="30" applyNumberFormat="1" applyFont="1" applyFill="1" applyBorder="1"/>
    <xf numFmtId="167" fontId="2" fillId="2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1" fillId="2" borderId="0" xfId="0" applyNumberFormat="1" applyFont="1" applyFill="1" applyBorder="1" applyAlignment="1">
      <alignment horizontal="center" vertical="center" wrapText="1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3" fontId="5" fillId="2" borderId="0" xfId="1" applyNumberFormat="1" applyFont="1" applyFill="1" applyBorder="1"/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2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2" xfId="1" applyFont="1" applyFill="1" applyBorder="1"/>
    <xf numFmtId="170" fontId="16" fillId="2" borderId="0" xfId="3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0" fontId="2" fillId="2" borderId="4" xfId="1" applyFont="1" applyFill="1" applyBorder="1" applyAlignment="1">
      <alignment horizontal="center"/>
    </xf>
    <xf numFmtId="167" fontId="2" fillId="2" borderId="0" xfId="1" applyNumberFormat="1" applyFont="1" applyFill="1" applyBorder="1"/>
    <xf numFmtId="167" fontId="1" fillId="2" borderId="0" xfId="0" applyNumberFormat="1" applyFont="1" applyFill="1" applyBorder="1" applyAlignment="1">
      <alignment horizontal="left" vertical="center"/>
    </xf>
    <xf numFmtId="167" fontId="2" fillId="2" borderId="0" xfId="30" applyNumberFormat="1" applyFont="1" applyFill="1" applyBorder="1"/>
    <xf numFmtId="167" fontId="5" fillId="2" borderId="0" xfId="30" applyNumberFormat="1" applyFont="1" applyFill="1" applyBorder="1" applyAlignment="1">
      <alignment horizont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170" fontId="5" fillId="2" borderId="0" xfId="31" applyNumberFormat="1" applyFont="1" applyFill="1" applyBorder="1"/>
    <xf numFmtId="167" fontId="5" fillId="2" borderId="0" xfId="31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19" fillId="2" borderId="0" xfId="30" applyNumberFormat="1" applyFont="1" applyFill="1" applyBorder="1" applyAlignment="1">
      <alignment horizontal="center"/>
    </xf>
    <xf numFmtId="167" fontId="19" fillId="2" borderId="0" xfId="1" applyNumberFormat="1" applyFont="1" applyFill="1" applyBorder="1"/>
    <xf numFmtId="167" fontId="19" fillId="2" borderId="0" xfId="30" applyNumberFormat="1" applyFont="1" applyFill="1" applyBorder="1"/>
    <xf numFmtId="167" fontId="31" fillId="2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/>
    </xf>
    <xf numFmtId="167" fontId="19" fillId="0" borderId="0" xfId="30" applyNumberFormat="1" applyFont="1" applyFill="1" applyBorder="1"/>
    <xf numFmtId="167" fontId="1" fillId="0" borderId="0" xfId="0" applyNumberFormat="1" applyFont="1" applyFill="1" applyBorder="1" applyAlignment="1">
      <alignment horizontal="center" vertical="center" wrapText="1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67" fontId="5" fillId="0" borderId="0" xfId="1" applyNumberFormat="1" applyFont="1" applyFill="1" applyBorder="1"/>
    <xf numFmtId="0" fontId="5" fillId="0" borderId="0" xfId="1" applyFont="1" applyFill="1" applyBorder="1"/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168" fontId="30" fillId="2" borderId="0" xfId="30" applyNumberFormat="1" applyFont="1" applyFill="1" applyBorder="1"/>
    <xf numFmtId="168" fontId="30" fillId="2" borderId="0" xfId="30" applyNumberFormat="1" applyFont="1" applyFill="1"/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4" xfId="1" applyFont="1" applyFill="1" applyBorder="1"/>
    <xf numFmtId="0" fontId="25" fillId="2" borderId="12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0" fontId="5" fillId="2" borderId="4" xfId="1" applyFont="1" applyFill="1" applyBorder="1" applyAlignment="1">
      <alignment horizontal="center" vertical="center"/>
    </xf>
    <xf numFmtId="167" fontId="32" fillId="2" borderId="0" xfId="0" applyNumberFormat="1" applyFont="1" applyFill="1"/>
    <xf numFmtId="0" fontId="17" fillId="2" borderId="0" xfId="0" applyFont="1" applyFill="1" applyBorder="1" applyAlignment="1">
      <alignment horizontal="center" vertical="center" readingOrder="1"/>
    </xf>
    <xf numFmtId="164" fontId="2" fillId="2" borderId="10" xfId="2" applyNumberFormat="1" applyFont="1" applyFill="1" applyBorder="1"/>
    <xf numFmtId="167" fontId="2" fillId="2" borderId="9" xfId="1" applyNumberFormat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167" fontId="2" fillId="2" borderId="0" xfId="1" applyNumberFormat="1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4" xfId="1" applyNumberFormat="1" applyFont="1" applyFill="1" applyBorder="1" applyAlignment="1">
      <alignment horizontal="center"/>
    </xf>
    <xf numFmtId="164" fontId="2" fillId="2" borderId="8" xfId="30" applyNumberFormat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" fillId="2" borderId="0" xfId="1" applyFont="1" applyFill="1" applyBorder="1" applyAlignment="1"/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167" fontId="5" fillId="2" borderId="0" xfId="1" applyNumberFormat="1" applyFont="1" applyFill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1" applyFont="1" applyFill="1" applyBorder="1" applyAlignment="1"/>
    <xf numFmtId="2" fontId="5" fillId="2" borderId="0" xfId="1" applyNumberFormat="1" applyFont="1" applyFill="1" applyAlignment="1">
      <alignment horizontal="center"/>
    </xf>
    <xf numFmtId="0" fontId="5" fillId="2" borderId="0" xfId="1" applyFont="1" applyFill="1" applyAlignment="1">
      <alignment horizontal="left"/>
    </xf>
    <xf numFmtId="0" fontId="5" fillId="2" borderId="0" xfId="1" applyFont="1" applyFill="1" applyBorder="1" applyAlignment="1">
      <alignment horizontal="left"/>
    </xf>
    <xf numFmtId="2" fontId="29" fillId="2" borderId="0" xfId="0" applyNumberFormat="1" applyFont="1" applyFill="1"/>
    <xf numFmtId="0" fontId="5" fillId="2" borderId="0" xfId="1" applyFont="1" applyFill="1" applyBorder="1" applyAlignment="1">
      <alignment horizontal="center"/>
    </xf>
    <xf numFmtId="167" fontId="0" fillId="2" borderId="0" xfId="0" applyNumberFormat="1" applyFill="1"/>
    <xf numFmtId="0" fontId="5" fillId="2" borderId="0" xfId="1" applyFont="1" applyFill="1" applyAlignment="1">
      <alignment vertic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33" fillId="2" borderId="0" xfId="0" applyNumberFormat="1" applyFont="1" applyFill="1"/>
    <xf numFmtId="167" fontId="34" fillId="0" borderId="0" xfId="0" applyNumberFormat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0" borderId="0" xfId="1" applyFont="1" applyFill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15" fillId="2" borderId="5" xfId="2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wrapText="1"/>
    </xf>
    <xf numFmtId="167" fontId="21" fillId="2" borderId="0" xfId="0" applyNumberFormat="1" applyFont="1" applyFill="1"/>
    <xf numFmtId="167" fontId="5" fillId="4" borderId="8" xfId="30" applyNumberFormat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Millares" xfId="30" builtinId="3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2332724993"/>
          <c:y val="6.5452064393590151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109,6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nominales'!$J$33:$K$45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'Indice ventas nominales'!$N$33:$N$45</c:f>
              <c:numCache>
                <c:formatCode>0.0</c:formatCode>
                <c:ptCount val="13"/>
                <c:pt idx="0">
                  <c:v>107.06526908343461</c:v>
                </c:pt>
                <c:pt idx="1">
                  <c:v>107.12659464259627</c:v>
                </c:pt>
                <c:pt idx="2">
                  <c:v>107.08663813551863</c:v>
                </c:pt>
                <c:pt idx="3">
                  <c:v>107.49217897018791</c:v>
                </c:pt>
                <c:pt idx="4">
                  <c:v>107.95474322089359</c:v>
                </c:pt>
                <c:pt idx="5">
                  <c:v>108.43881283970411</c:v>
                </c:pt>
                <c:pt idx="6">
                  <c:v>108.62359605360113</c:v>
                </c:pt>
                <c:pt idx="7">
                  <c:v>108.81252140636457</c:v>
                </c:pt>
                <c:pt idx="8">
                  <c:v>108.82270465152425</c:v>
                </c:pt>
                <c:pt idx="9">
                  <c:v>108.81116789600183</c:v>
                </c:pt>
                <c:pt idx="10">
                  <c:v>109.35100117338807</c:v>
                </c:pt>
                <c:pt idx="11">
                  <c:v>110.12504370905332</c:v>
                </c:pt>
                <c:pt idx="12">
                  <c:v>110.11021241255565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6838407494145202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117,8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nominales'!$J$33:$K$45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'Indice ventas nominales'!$O$33:$O$45</c:f>
              <c:numCache>
                <c:formatCode>0.0</c:formatCode>
                <c:ptCount val="13"/>
                <c:pt idx="0">
                  <c:v>110.23655542239624</c:v>
                </c:pt>
                <c:pt idx="1">
                  <c:v>110.37688846640002</c:v>
                </c:pt>
                <c:pt idx="2">
                  <c:v>110.85113859527279</c:v>
                </c:pt>
                <c:pt idx="3">
                  <c:v>111.59984251783919</c:v>
                </c:pt>
                <c:pt idx="4">
                  <c:v>112.34695617268621</c:v>
                </c:pt>
                <c:pt idx="5">
                  <c:v>113.22376201409939</c:v>
                </c:pt>
                <c:pt idx="6">
                  <c:v>113.914072007176</c:v>
                </c:pt>
                <c:pt idx="7">
                  <c:v>114.44869762897729</c:v>
                </c:pt>
                <c:pt idx="8">
                  <c:v>115.02611372288567</c:v>
                </c:pt>
                <c:pt idx="9">
                  <c:v>115.90144538255292</c:v>
                </c:pt>
                <c:pt idx="10">
                  <c:v>116.78007672295627</c:v>
                </c:pt>
                <c:pt idx="11">
                  <c:v>117.84800344723577</c:v>
                </c:pt>
                <c:pt idx="12">
                  <c:v>118.31317366929859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01984"/>
        <c:axId val="81938688"/>
      </c:lineChart>
      <c:catAx>
        <c:axId val="101801984"/>
        <c:scaling>
          <c:orientation val="minMax"/>
        </c:scaling>
        <c:delete val="0"/>
        <c:axPos val="b"/>
        <c:majorTickMark val="out"/>
        <c:minorTickMark val="none"/>
        <c:tickLblPos val="low"/>
        <c:crossAx val="81938688"/>
        <c:crosses val="autoZero"/>
        <c:auto val="1"/>
        <c:lblAlgn val="ctr"/>
        <c:lblOffset val="100"/>
        <c:noMultiLvlLbl val="0"/>
      </c:catAx>
      <c:valAx>
        <c:axId val="81938688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01801984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607174103237096E-2"/>
          <c:y val="5.140055409740448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111,1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reales'!$K$34:$L$46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'Indice ventas reales'!$P$34:$P$46</c:f>
              <c:numCache>
                <c:formatCode>0.00</c:formatCode>
                <c:ptCount val="13"/>
                <c:pt idx="0">
                  <c:v>108.64855639155822</c:v>
                </c:pt>
                <c:pt idx="1">
                  <c:v>108.56340705577934</c:v>
                </c:pt>
                <c:pt idx="2">
                  <c:v>108.81224165418105</c:v>
                </c:pt>
                <c:pt idx="3">
                  <c:v>109.29200728752487</c:v>
                </c:pt>
                <c:pt idx="4">
                  <c:v>109.71959508489515</c:v>
                </c:pt>
                <c:pt idx="5">
                  <c:v>110.21892775131579</c:v>
                </c:pt>
                <c:pt idx="6">
                  <c:v>110.46228572235863</c:v>
                </c:pt>
                <c:pt idx="7">
                  <c:v>110.48376188251778</c:v>
                </c:pt>
                <c:pt idx="8">
                  <c:v>110.45382410047743</c:v>
                </c:pt>
                <c:pt idx="9">
                  <c:v>110.4867241712313</c:v>
                </c:pt>
                <c:pt idx="10" formatCode="0.0">
                  <c:v>110.67531737535772</c:v>
                </c:pt>
                <c:pt idx="11" formatCode="0.0">
                  <c:v>111.05602181127053</c:v>
                </c:pt>
                <c:pt idx="12" formatCode="0.0">
                  <c:v>110.79874290015495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/>
              <c:tx>
                <c:rich>
                  <a:bodyPr/>
                  <a:lstStyle/>
                  <a:p>
                    <a:r>
                      <a:rPr lang="en-US"/>
                      <a:t>103,2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reales'!$K$34:$L$46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'Indice ventas reales'!$O$34:$O$46</c:f>
              <c:numCache>
                <c:formatCode>0.00</c:formatCode>
                <c:ptCount val="13"/>
                <c:pt idx="0">
                  <c:v>105.79051139070356</c:v>
                </c:pt>
                <c:pt idx="1">
                  <c:v>105.61040588759751</c:v>
                </c:pt>
                <c:pt idx="2">
                  <c:v>105.31397809289473</c:v>
                </c:pt>
                <c:pt idx="3">
                  <c:v>105.41023741459684</c:v>
                </c:pt>
                <c:pt idx="4">
                  <c:v>105.51230527254484</c:v>
                </c:pt>
                <c:pt idx="5">
                  <c:v>105.57331725204305</c:v>
                </c:pt>
                <c:pt idx="6">
                  <c:v>105.31498926217392</c:v>
                </c:pt>
                <c:pt idx="7">
                  <c:v>104.99338908444294</c:v>
                </c:pt>
                <c:pt idx="8">
                  <c:v>104.40417686094122</c:v>
                </c:pt>
                <c:pt idx="9">
                  <c:v>103.61358631107286</c:v>
                </c:pt>
                <c:pt idx="10" formatCode="0.0">
                  <c:v>103.52504987890443</c:v>
                </c:pt>
                <c:pt idx="11" formatCode="0.0">
                  <c:v>103.64329331197136</c:v>
                </c:pt>
                <c:pt idx="12" formatCode="0.0">
                  <c:v>102.9837084196587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393596928"/>
        <c:axId val="81942720"/>
      </c:lineChart>
      <c:catAx>
        <c:axId val="393596928"/>
        <c:scaling>
          <c:orientation val="minMax"/>
        </c:scaling>
        <c:delete val="0"/>
        <c:axPos val="b"/>
        <c:majorTickMark val="out"/>
        <c:minorTickMark val="none"/>
        <c:tickLblPos val="nextTo"/>
        <c:crossAx val="81942720"/>
        <c:crosses val="autoZero"/>
        <c:auto val="1"/>
        <c:lblAlgn val="ctr"/>
        <c:lblOffset val="100"/>
        <c:noMultiLvlLbl val="0"/>
      </c:catAx>
      <c:valAx>
        <c:axId val="81942720"/>
        <c:scaling>
          <c:orientation val="minMax"/>
          <c:max val="112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393596928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2.3476246091248164E-2"/>
          <c:w val="0.43915454560033357"/>
          <c:h val="0.10605658742417963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73928258967"/>
          <c:y val="5.1400554097404488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71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106,3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ocupado'!$K$33:$L$45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'Indice personal ocupado'!$O$33:$O$45</c:f>
              <c:numCache>
                <c:formatCode>General</c:formatCode>
                <c:ptCount val="13"/>
                <c:pt idx="0" formatCode="0.0">
                  <c:v>104.22469335311229</c:v>
                </c:pt>
                <c:pt idx="1">
                  <c:v>104.45803450721318</c:v>
                </c:pt>
                <c:pt idx="2">
                  <c:v>104.76390505821081</c:v>
                </c:pt>
                <c:pt idx="3">
                  <c:v>105.04288544497723</c:v>
                </c:pt>
                <c:pt idx="4">
                  <c:v>105.2683188534396</c:v>
                </c:pt>
                <c:pt idx="5">
                  <c:v>105.50879117346169</c:v>
                </c:pt>
                <c:pt idx="6">
                  <c:v>105.7630333901072</c:v>
                </c:pt>
                <c:pt idx="7">
                  <c:v>105.85406833357507</c:v>
                </c:pt>
                <c:pt idx="8" formatCode="0.0">
                  <c:v>105.94706796874323</c:v>
                </c:pt>
                <c:pt idx="9" formatCode="0.0">
                  <c:v>106.13148439587133</c:v>
                </c:pt>
                <c:pt idx="10" formatCode="0.0">
                  <c:v>106.22592336090509</c:v>
                </c:pt>
                <c:pt idx="11" formatCode="0.0">
                  <c:v>106.37957210448222</c:v>
                </c:pt>
                <c:pt idx="12" formatCode="0.0">
                  <c:v>106.59784712670968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-4.784688995215313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108,9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ocupado'!$K$33:$L$45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'Indice personal ocupado'!$P$33:$P$45</c:f>
              <c:numCache>
                <c:formatCode>General</c:formatCode>
                <c:ptCount val="13"/>
                <c:pt idx="0">
                  <c:v>105.35021266282241</c:v>
                </c:pt>
                <c:pt idx="1">
                  <c:v>105.88219982744835</c:v>
                </c:pt>
                <c:pt idx="2">
                  <c:v>106.43464928008829</c:v>
                </c:pt>
                <c:pt idx="3">
                  <c:v>106.97379514106552</c:v>
                </c:pt>
                <c:pt idx="4">
                  <c:v>107.54348213723797</c:v>
                </c:pt>
                <c:pt idx="5">
                  <c:v>108.12806800609034</c:v>
                </c:pt>
                <c:pt idx="6">
                  <c:v>108.65193450254328</c:v>
                </c:pt>
                <c:pt idx="7">
                  <c:v>109.05185675650512</c:v>
                </c:pt>
                <c:pt idx="8">
                  <c:v>109.32335428382203</c:v>
                </c:pt>
                <c:pt idx="9" formatCode="0.0">
                  <c:v>109.27508479380397</c:v>
                </c:pt>
                <c:pt idx="10" formatCode="0.0">
                  <c:v>109.54536057360222</c:v>
                </c:pt>
                <c:pt idx="11" formatCode="0.0">
                  <c:v>109.82761428007343</c:v>
                </c:pt>
                <c:pt idx="12" formatCode="0.0">
                  <c:v>110.06859488107686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9668480"/>
        <c:axId val="102280000"/>
      </c:lineChart>
      <c:catAx>
        <c:axId val="619668480"/>
        <c:scaling>
          <c:orientation val="minMax"/>
        </c:scaling>
        <c:delete val="0"/>
        <c:axPos val="b"/>
        <c:majorTickMark val="out"/>
        <c:minorTickMark val="none"/>
        <c:tickLblPos val="nextTo"/>
        <c:crossAx val="102280000"/>
        <c:crosses val="autoZero"/>
        <c:auto val="1"/>
        <c:lblAlgn val="ctr"/>
        <c:lblOffset val="100"/>
        <c:noMultiLvlLbl val="0"/>
      </c:catAx>
      <c:valAx>
        <c:axId val="10228000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61966848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1111111111111112E-2"/>
                  <c:y val="-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'!$J$33:$K$45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minorista '!$L$33:$L$45</c:f>
              <c:numCache>
                <c:formatCode>0.0</c:formatCode>
                <c:ptCount val="13"/>
                <c:pt idx="0">
                  <c:v>0.31553666733423746</c:v>
                </c:pt>
                <c:pt idx="1">
                  <c:v>-2.2601674121203064</c:v>
                </c:pt>
                <c:pt idx="2">
                  <c:v>-3.4262573083071235</c:v>
                </c:pt>
                <c:pt idx="3">
                  <c:v>1.1858016328249787</c:v>
                </c:pt>
                <c:pt idx="4">
                  <c:v>1.1773797768557026</c:v>
                </c:pt>
                <c:pt idx="5">
                  <c:v>0.6868163575230346</c:v>
                </c:pt>
                <c:pt idx="6">
                  <c:v>-3.0246129288883483</c:v>
                </c:pt>
                <c:pt idx="7">
                  <c:v>-3.6516826130121083</c:v>
                </c:pt>
                <c:pt idx="8">
                  <c:v>-6.2326333685231994</c:v>
                </c:pt>
                <c:pt idx="9">
                  <c:v>-6.4950227822829776</c:v>
                </c:pt>
                <c:pt idx="10">
                  <c:v>-1.0908275320467564</c:v>
                </c:pt>
                <c:pt idx="11">
                  <c:v>1.4975247572505346</c:v>
                </c:pt>
                <c:pt idx="12">
                  <c:v>-7.7469722183285183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5362E-3"/>
                  <c:y val="-4.629629629629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'!$J$33:$K$45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minorista '!$M$33:$M$45</c:f>
              <c:numCache>
                <c:formatCode>0.0</c:formatCode>
                <c:ptCount val="13"/>
                <c:pt idx="0">
                  <c:v>3.3093076372047272</c:v>
                </c:pt>
                <c:pt idx="1">
                  <c:v>-1.0546163794102761</c:v>
                </c:pt>
                <c:pt idx="2">
                  <c:v>2.8206833872334602</c:v>
                </c:pt>
                <c:pt idx="3">
                  <c:v>5.7160036849233231</c:v>
                </c:pt>
                <c:pt idx="4">
                  <c:v>4.7716906323532449</c:v>
                </c:pt>
                <c:pt idx="5">
                  <c:v>5.5632507238549005</c:v>
                </c:pt>
                <c:pt idx="6">
                  <c:v>2.7776209059625292</c:v>
                </c:pt>
                <c:pt idx="7">
                  <c:v>0.21207217941866507</c:v>
                </c:pt>
                <c:pt idx="8">
                  <c:v>-0.3530448804124704</c:v>
                </c:pt>
                <c:pt idx="9">
                  <c:v>0.25210827415584808</c:v>
                </c:pt>
                <c:pt idx="10">
                  <c:v>2.1832184723831274</c:v>
                </c:pt>
                <c:pt idx="11">
                  <c:v>4.6358574747582839</c:v>
                </c:pt>
                <c:pt idx="12">
                  <c:v>-2.8749909276230348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3265280"/>
        <c:axId val="102284608"/>
      </c:lineChart>
      <c:catAx>
        <c:axId val="623265280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02284608"/>
        <c:crosses val="autoZero"/>
        <c:auto val="1"/>
        <c:lblAlgn val="ctr"/>
        <c:lblOffset val="100"/>
        <c:noMultiLvlLbl val="0"/>
      </c:catAx>
      <c:valAx>
        <c:axId val="102284608"/>
        <c:scaling>
          <c:orientation val="minMax"/>
          <c:max val="12"/>
          <c:min val="-8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23265280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254474947499E-2"/>
                  <c:y val="-4.19404345290172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AC'!$J$19:$K$31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minorista AC'!$L$19:$L$31</c:f>
              <c:numCache>
                <c:formatCode>0.0</c:formatCode>
                <c:ptCount val="13"/>
                <c:pt idx="0">
                  <c:v>-0.32469274176690766</c:v>
                </c:pt>
                <c:pt idx="1">
                  <c:v>-0.67501972274229827</c:v>
                </c:pt>
                <c:pt idx="2">
                  <c:v>-1.2387158507286111</c:v>
                </c:pt>
                <c:pt idx="3">
                  <c:v>-1.846752515141814</c:v>
                </c:pt>
                <c:pt idx="4">
                  <c:v>-1.0954203660354933</c:v>
                </c:pt>
                <c:pt idx="5">
                  <c:v>0.1306262360399657</c:v>
                </c:pt>
                <c:pt idx="6">
                  <c:v>-0.2015538000077477</c:v>
                </c:pt>
                <c:pt idx="7">
                  <c:v>-0.56396842362955724</c:v>
                </c:pt>
                <c:pt idx="8">
                  <c:v>-1.1383855529253806</c:v>
                </c:pt>
                <c:pt idx="9">
                  <c:v>-1.7566151415407738</c:v>
                </c:pt>
                <c:pt idx="10">
                  <c:v>-1.0908275320467564</c:v>
                </c:pt>
                <c:pt idx="11">
                  <c:v>0.18552530383768584</c:v>
                </c:pt>
                <c:pt idx="12">
                  <c:v>-2.5681554482844926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012012012012E-2"/>
                  <c:y val="-1.85185185185186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AC'!$J$19:$K$31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minorista AC'!$M$19:$M$31</c:f>
              <c:numCache>
                <c:formatCode>0.0</c:formatCode>
                <c:ptCount val="13"/>
                <c:pt idx="0">
                  <c:v>4.578616303311561</c:v>
                </c:pt>
                <c:pt idx="1">
                  <c:v>3.1594948959543694</c:v>
                </c:pt>
                <c:pt idx="2">
                  <c:v>3.0885696966872196</c:v>
                </c:pt>
                <c:pt idx="3">
                  <c:v>3.5274277122865008</c:v>
                </c:pt>
                <c:pt idx="4">
                  <c:v>3.7153977249106318</c:v>
                </c:pt>
                <c:pt idx="5">
                  <c:v>3.9578936267218192</c:v>
                </c:pt>
                <c:pt idx="6">
                  <c:v>3.8242772267666765</c:v>
                </c:pt>
                <c:pt idx="7">
                  <c:v>3.4376639460345055</c:v>
                </c:pt>
                <c:pt idx="8">
                  <c:v>3.0611913415893475</c:v>
                </c:pt>
                <c:pt idx="9">
                  <c:v>2.7385296379303408</c:v>
                </c:pt>
                <c:pt idx="10">
                  <c:v>2.1832184723831274</c:v>
                </c:pt>
                <c:pt idx="11">
                  <c:v>3.3785248045199232</c:v>
                </c:pt>
                <c:pt idx="12">
                  <c:v>1.2094058688132312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23267328"/>
        <c:axId val="117272512"/>
      </c:lineChart>
      <c:catAx>
        <c:axId val="623267328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7272512"/>
        <c:crosses val="autoZero"/>
        <c:auto val="1"/>
        <c:lblAlgn val="ctr"/>
        <c:lblOffset val="100"/>
        <c:noMultiLvlLbl val="0"/>
      </c:catAx>
      <c:valAx>
        <c:axId val="11727251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2326732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combustibles'!$K$27:$L$39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sin combustibles'!$M$27:$M$39</c:f>
              <c:numCache>
                <c:formatCode>0.0</c:formatCode>
                <c:ptCount val="13"/>
                <c:pt idx="0">
                  <c:v>3.4524651304124188</c:v>
                </c:pt>
                <c:pt idx="1">
                  <c:v>2.450492741467114</c:v>
                </c:pt>
                <c:pt idx="2">
                  <c:v>4.0777008290732164</c:v>
                </c:pt>
                <c:pt idx="3">
                  <c:v>0.94958617559970371</c:v>
                </c:pt>
                <c:pt idx="4">
                  <c:v>4.8177453681711224</c:v>
                </c:pt>
                <c:pt idx="5">
                  <c:v>4.5806165383894593</c:v>
                </c:pt>
                <c:pt idx="6">
                  <c:v>3.9312228425460782</c:v>
                </c:pt>
                <c:pt idx="7">
                  <c:v>3.2096895386368507</c:v>
                </c:pt>
                <c:pt idx="8">
                  <c:v>0.37551925001377828</c:v>
                </c:pt>
                <c:pt idx="9">
                  <c:v>-1.8670506398644426</c:v>
                </c:pt>
                <c:pt idx="10">
                  <c:v>1.3724809852942998</c:v>
                </c:pt>
                <c:pt idx="11">
                  <c:v>3.1226348078407851</c:v>
                </c:pt>
                <c:pt idx="12">
                  <c:v>-5.8401216876315276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3.24085010207057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combustibles'!$K$27:$L$39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sin combustibles'!$N$27:$N$39</c:f>
              <c:numCache>
                <c:formatCode>0.0</c:formatCode>
                <c:ptCount val="13"/>
                <c:pt idx="0">
                  <c:v>4.2503936517127583</c:v>
                </c:pt>
                <c:pt idx="1">
                  <c:v>-0.381787570668779</c:v>
                </c:pt>
                <c:pt idx="2">
                  <c:v>2.7930160110574365</c:v>
                </c:pt>
                <c:pt idx="3">
                  <c:v>5.8615205644122925</c:v>
                </c:pt>
                <c:pt idx="4">
                  <c:v>4.7921267712704552</c:v>
                </c:pt>
                <c:pt idx="5">
                  <c:v>6.3282950176935637</c:v>
                </c:pt>
                <c:pt idx="6">
                  <c:v>2.8101270314123905</c:v>
                </c:pt>
                <c:pt idx="7">
                  <c:v>-0.67550560378126789</c:v>
                </c:pt>
                <c:pt idx="8">
                  <c:v>-0.79560141731450651</c:v>
                </c:pt>
                <c:pt idx="9">
                  <c:v>2.6138025772026729E-2</c:v>
                </c:pt>
                <c:pt idx="10">
                  <c:v>3.2873366536247728</c:v>
                </c:pt>
                <c:pt idx="11">
                  <c:v>5.4714430130689218</c:v>
                </c:pt>
                <c:pt idx="12">
                  <c:v>-3.6114168545879122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7867392"/>
        <c:axId val="117647040"/>
      </c:lineChart>
      <c:catAx>
        <c:axId val="1167867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17647040"/>
        <c:crosses val="autoZero"/>
        <c:auto val="1"/>
        <c:lblAlgn val="ctr"/>
        <c:lblOffset val="100"/>
        <c:noMultiLvlLbl val="0"/>
      </c:catAx>
      <c:valAx>
        <c:axId val="11764704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16786739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5155870081"/>
          <c:y val="6.6725891919431582E-2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3604111986001752E-2"/>
          <c:y val="6.62321135053537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3.64038216667316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AC'!$K$41:$L$53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sin combustibles AC'!$M$41:$M$53</c:f>
              <c:numCache>
                <c:formatCode>0.0</c:formatCode>
                <c:ptCount val="13"/>
                <c:pt idx="0">
                  <c:v>5.8404585723809133</c:v>
                </c:pt>
                <c:pt idx="1">
                  <c:v>5.0075241873553278</c:v>
                </c:pt>
                <c:pt idx="2">
                  <c:v>4.8107536338253265</c:v>
                </c:pt>
                <c:pt idx="3">
                  <c:v>4.1317026159717329</c:v>
                </c:pt>
                <c:pt idx="4">
                  <c:v>4.232253437179101</c:v>
                </c:pt>
                <c:pt idx="5">
                  <c:v>4.2794453506107111</c:v>
                </c:pt>
                <c:pt idx="6">
                  <c:v>4.2415889552293029</c:v>
                </c:pt>
                <c:pt idx="7">
                  <c:v>4.1351168751968759</c:v>
                </c:pt>
                <c:pt idx="8">
                  <c:v>3.7544357833682707</c:v>
                </c:pt>
                <c:pt idx="9">
                  <c:v>3.0506895771925668</c:v>
                </c:pt>
                <c:pt idx="10">
                  <c:v>1.3724809852942998</c:v>
                </c:pt>
                <c:pt idx="11">
                  <c:v>2.2230196366235022</c:v>
                </c:pt>
                <c:pt idx="12">
                  <c:v>-0.57078841953561721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0925907361509419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AC'!$K$41:$L$53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'Comercio sin combustibles AC'!$N$41:$N$53</c:f>
              <c:numCache>
                <c:formatCode>0.0</c:formatCode>
                <c:ptCount val="13"/>
                <c:pt idx="0">
                  <c:v>5.4966532198741591</c:v>
                </c:pt>
                <c:pt idx="1">
                  <c:v>4.0211099264555905</c:v>
                </c:pt>
                <c:pt idx="2">
                  <c:v>3.763386064637575</c:v>
                </c:pt>
                <c:pt idx="3">
                  <c:v>4.1175822519889271</c:v>
                </c:pt>
                <c:pt idx="4">
                  <c:v>4.2196457030659662</c:v>
                </c:pt>
                <c:pt idx="5">
                  <c:v>4.4981512385725786</c:v>
                </c:pt>
                <c:pt idx="6">
                  <c:v>4.3068732942424415</c:v>
                </c:pt>
                <c:pt idx="7">
                  <c:v>3.7712315181999134</c:v>
                </c:pt>
                <c:pt idx="8">
                  <c:v>3.3097487204481357</c:v>
                </c:pt>
                <c:pt idx="9">
                  <c:v>2.9188531261168604</c:v>
                </c:pt>
                <c:pt idx="10">
                  <c:v>3.2873366536247728</c:v>
                </c:pt>
                <c:pt idx="11">
                  <c:v>4.3520592234282507</c:v>
                </c:pt>
                <c:pt idx="12">
                  <c:v>1.5768001269566012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716736"/>
        <c:axId val="117651648"/>
      </c:lineChart>
      <c:catAx>
        <c:axId val="12337167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7651648"/>
        <c:crosses val="autoZero"/>
        <c:auto val="1"/>
        <c:lblAlgn val="ctr"/>
        <c:lblOffset val="100"/>
        <c:noMultiLvlLbl val="0"/>
      </c:catAx>
      <c:valAx>
        <c:axId val="117651648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3371673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Empleo!$K$25:$L$37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Empleo!$M$25:$M$37</c:f>
              <c:numCache>
                <c:formatCode>0.0</c:formatCode>
                <c:ptCount val="13"/>
                <c:pt idx="0">
                  <c:v>4.8502323146972337</c:v>
                </c:pt>
                <c:pt idx="1">
                  <c:v>2.7515772420102502</c:v>
                </c:pt>
                <c:pt idx="2">
                  <c:v>3.6179390463704664</c:v>
                </c:pt>
                <c:pt idx="3">
                  <c:v>3.2752757935559762</c:v>
                </c:pt>
                <c:pt idx="4">
                  <c:v>2.6360026129303771</c:v>
                </c:pt>
                <c:pt idx="5">
                  <c:v>2.8077708899176157</c:v>
                </c:pt>
                <c:pt idx="6">
                  <c:v>2.9610981475700626</c:v>
                </c:pt>
                <c:pt idx="7">
                  <c:v>1.0328938259614118</c:v>
                </c:pt>
                <c:pt idx="8">
                  <c:v>1.0502966592876639</c:v>
                </c:pt>
                <c:pt idx="9">
                  <c:v>2.0096121308100789</c:v>
                </c:pt>
                <c:pt idx="10">
                  <c:v>1.0807087109508284</c:v>
                </c:pt>
                <c:pt idx="11">
                  <c:v>1.7559907014687015</c:v>
                </c:pt>
                <c:pt idx="12">
                  <c:v>2.498516280755303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3333333333333332E-3"/>
                  <c:y val="-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Empleo!$K$25:$L$37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Empleo!$N$25:$N$37</c:f>
              <c:numCache>
                <c:formatCode>0.0</c:formatCode>
                <c:ptCount val="13"/>
                <c:pt idx="0">
                  <c:v>6.5287232301112832</c:v>
                </c:pt>
                <c:pt idx="1">
                  <c:v>4.4654243031242569</c:v>
                </c:pt>
                <c:pt idx="2">
                  <c:v>4.7990022538182489</c:v>
                </c:pt>
                <c:pt idx="3">
                  <c:v>4.8607817026420905</c:v>
                </c:pt>
                <c:pt idx="4">
                  <c:v>4.2680921200588546</c:v>
                </c:pt>
                <c:pt idx="5">
                  <c:v>4.6092881289399603</c:v>
                </c:pt>
                <c:pt idx="6">
                  <c:v>3.7260001716319859</c:v>
                </c:pt>
                <c:pt idx="7">
                  <c:v>3.2582855615438584</c:v>
                </c:pt>
                <c:pt idx="8">
                  <c:v>2.9586310989146001</c:v>
                </c:pt>
                <c:pt idx="9">
                  <c:v>3.3648728272375181</c:v>
                </c:pt>
                <c:pt idx="10">
                  <c:v>2.4152362363849758</c:v>
                </c:pt>
                <c:pt idx="11">
                  <c:v>3.2711193012830453</c:v>
                </c:pt>
                <c:pt idx="12">
                  <c:v>1.8431601083381242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2593152"/>
        <c:axId val="607701824"/>
      </c:lineChart>
      <c:catAx>
        <c:axId val="12525931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607701824"/>
        <c:crosses val="autoZero"/>
        <c:auto val="1"/>
        <c:lblAlgn val="ctr"/>
        <c:lblOffset val="100"/>
        <c:noMultiLvlLbl val="0"/>
      </c:catAx>
      <c:valAx>
        <c:axId val="607701824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25259315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AC'!$K$40:$L$52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'Empleo AC'!$M$40:$M$52</c:f>
              <c:numCache>
                <c:formatCode>0.0</c:formatCode>
                <c:ptCount val="13"/>
                <c:pt idx="0">
                  <c:v>4.6913819415708602</c:v>
                </c:pt>
                <c:pt idx="1">
                  <c:v>4.2007726671359435</c:v>
                </c:pt>
                <c:pt idx="2">
                  <c:v>4.0834084572422435</c:v>
                </c:pt>
                <c:pt idx="3">
                  <c:v>3.947106965038194</c:v>
                </c:pt>
                <c:pt idx="4">
                  <c:v>3.7572352306454837</c:v>
                </c:pt>
                <c:pt idx="5">
                  <c:v>3.6369765822272582</c:v>
                </c:pt>
                <c:pt idx="6">
                  <c:v>3.5608244304158987</c:v>
                </c:pt>
                <c:pt idx="7">
                  <c:v>3.2987614338864102</c:v>
                </c:pt>
                <c:pt idx="8">
                  <c:v>3.0866736954202834</c:v>
                </c:pt>
                <c:pt idx="9">
                  <c:v>2.9907597156515475</c:v>
                </c:pt>
                <c:pt idx="10">
                  <c:v>1.0807087109508284</c:v>
                </c:pt>
                <c:pt idx="11">
                  <c:v>1.4185690374403759</c:v>
                </c:pt>
                <c:pt idx="12">
                  <c:v>1.7783288362602789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AC'!$K$40:$L$52</c:f>
              <c:multiLvlStrCache>
                <c:ptCount val="13"/>
                <c:lvl>
                  <c:pt idx="0">
                    <c:v>Mar</c:v>
                  </c:pt>
                  <c:pt idx="1">
                    <c:v>Abr</c:v>
                  </c:pt>
                  <c:pt idx="2">
                    <c:v>May</c:v>
                  </c:pt>
                  <c:pt idx="3">
                    <c:v>Jun</c:v>
                  </c:pt>
                  <c:pt idx="4">
                    <c:v>Jul</c:v>
                  </c:pt>
                  <c:pt idx="5">
                    <c:v>Ago</c:v>
                  </c:pt>
                  <c:pt idx="6">
                    <c:v>Sep</c:v>
                  </c:pt>
                  <c:pt idx="7">
                    <c:v>Oct</c:v>
                  </c:pt>
                  <c:pt idx="8">
                    <c:v>Nov</c:v>
                  </c:pt>
                  <c:pt idx="9">
                    <c:v>Dic</c:v>
                  </c:pt>
                  <c:pt idx="10">
                    <c:v>Ene</c:v>
                  </c:pt>
                  <c:pt idx="11">
                    <c:v>Feb</c:v>
                  </c:pt>
                  <c:pt idx="12">
                    <c:v>Mar</c:v>
                  </c:pt>
                </c:lvl>
                <c:lvl>
                  <c:pt idx="0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'Empleo AC'!$N$40:$N$52</c:f>
              <c:numCache>
                <c:formatCode>0.0</c:formatCode>
                <c:ptCount val="13"/>
                <c:pt idx="0">
                  <c:v>5.5375555079937051</c:v>
                </c:pt>
                <c:pt idx="1">
                  <c:v>5.2683104150657112</c:v>
                </c:pt>
                <c:pt idx="2">
                  <c:v>5.1740832127366838</c:v>
                </c:pt>
                <c:pt idx="3">
                  <c:v>5.1215169193563721</c:v>
                </c:pt>
                <c:pt idx="4">
                  <c:v>4.9983054354121057</c:v>
                </c:pt>
                <c:pt idx="5">
                  <c:v>4.9490679201193331</c:v>
                </c:pt>
                <c:pt idx="6">
                  <c:v>4.810907377771918</c:v>
                </c:pt>
                <c:pt idx="7">
                  <c:v>4.6508824988733783</c:v>
                </c:pt>
                <c:pt idx="8">
                  <c:v>4.4899526709889868</c:v>
                </c:pt>
                <c:pt idx="9">
                  <c:v>4.3887124530069554</c:v>
                </c:pt>
                <c:pt idx="10" formatCode="0.00">
                  <c:v>2.4152362363849758</c:v>
                </c:pt>
                <c:pt idx="11" formatCode="0.00">
                  <c:v>2.8410103161507014</c:v>
                </c:pt>
                <c:pt idx="12" formatCode="0.00">
                  <c:v>2.5066568614343221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33718272"/>
        <c:axId val="607706432"/>
      </c:lineChart>
      <c:catAx>
        <c:axId val="1233718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607706432"/>
        <c:crosses val="autoZero"/>
        <c:auto val="1"/>
        <c:lblAlgn val="ctr"/>
        <c:lblOffset val="100"/>
        <c:noMultiLvlLbl val="0"/>
      </c:catAx>
      <c:valAx>
        <c:axId val="60770643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3371827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7.1757874015748027E-2"/>
          <c:y val="0.55067237647925593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0"/>
                  <c:y val="3.2702639570193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-5.3174145071948846</c:v>
                </c:pt>
                <c:pt idx="1">
                  <c:v>6.933689839572188</c:v>
                </c:pt>
                <c:pt idx="2">
                  <c:v>10.331756398587766</c:v>
                </c:pt>
                <c:pt idx="3">
                  <c:v>10.067716406951121</c:v>
                </c:pt>
                <c:pt idx="4">
                  <c:v>4.3848162149251912</c:v>
                </c:pt>
                <c:pt idx="5">
                  <c:v>6.0282703038690988</c:v>
                </c:pt>
                <c:pt idx="6">
                  <c:v>1.2457308924662458</c:v>
                </c:pt>
                <c:pt idx="7">
                  <c:v>-2.558693755262742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11856384"/>
        <c:axId val="607651520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1.080059403267179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-3.7308626455864746</c:v>
                </c:pt>
                <c:pt idx="1">
                  <c:v>0.86217424596446435</c:v>
                </c:pt>
                <c:pt idx="2">
                  <c:v>6.4261863969006905</c:v>
                </c:pt>
                <c:pt idx="3">
                  <c:v>8.769148526095627</c:v>
                </c:pt>
                <c:pt idx="4">
                  <c:v>3.678683127348048</c:v>
                </c:pt>
                <c:pt idx="5">
                  <c:v>1.5525427965731087</c:v>
                </c:pt>
                <c:pt idx="6">
                  <c:v>4.3451622641007992</c:v>
                </c:pt>
                <c:pt idx="7">
                  <c:v>1.8084262891913561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1856384"/>
        <c:axId val="607651520"/>
      </c:lineChart>
      <c:catAx>
        <c:axId val="611856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607651520"/>
        <c:crosses val="autoZero"/>
        <c:auto val="1"/>
        <c:lblAlgn val="ctr"/>
        <c:lblOffset val="100"/>
        <c:noMultiLvlLbl val="0"/>
      </c:catAx>
      <c:valAx>
        <c:axId val="607651520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611856384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9126312335957995"/>
          <c:y val="5.0323130253976704E-4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80489938803E-2"/>
          <c:y val="4.6770924467774901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0"/>
                  <c:y val="1.38888888888888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empalmada'!$M$14:$N$34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'Ventas trimestral empalmada'!$P$14:$P$34</c:f>
              <c:numCache>
                <c:formatCode>0.0</c:formatCode>
                <c:ptCount val="21"/>
                <c:pt idx="0">
                  <c:v>10.331756398587766</c:v>
                </c:pt>
                <c:pt idx="1">
                  <c:v>14.75149413485477</c:v>
                </c:pt>
                <c:pt idx="2">
                  <c:v>11.364727407769726</c:v>
                </c:pt>
                <c:pt idx="3">
                  <c:v>8.5231847161477035</c:v>
                </c:pt>
                <c:pt idx="4">
                  <c:v>10.067716406951121</c:v>
                </c:pt>
                <c:pt idx="5">
                  <c:v>4.1438049735789351</c:v>
                </c:pt>
                <c:pt idx="6">
                  <c:v>6.0325335502236621</c:v>
                </c:pt>
                <c:pt idx="7">
                  <c:v>4.4137894159949509</c:v>
                </c:pt>
                <c:pt idx="8">
                  <c:v>4.3848162149251912</c:v>
                </c:pt>
                <c:pt idx="9">
                  <c:v>5.6502532928064841</c:v>
                </c:pt>
                <c:pt idx="10">
                  <c:v>4.1268112329040596</c:v>
                </c:pt>
                <c:pt idx="11">
                  <c:v>5.6239038316285406</c:v>
                </c:pt>
                <c:pt idx="12">
                  <c:v>6.0282703038690988</c:v>
                </c:pt>
                <c:pt idx="13">
                  <c:v>3.5269850995901741</c:v>
                </c:pt>
                <c:pt idx="14">
                  <c:v>4.7318171581303581</c:v>
                </c:pt>
                <c:pt idx="15">
                  <c:v>6.881364254258826</c:v>
                </c:pt>
                <c:pt idx="16">
                  <c:v>1.2457308924662458</c:v>
                </c:pt>
                <c:pt idx="17">
                  <c:v>-1.522251718028389</c:v>
                </c:pt>
                <c:pt idx="18">
                  <c:v>-0.32515339710570412</c:v>
                </c:pt>
                <c:pt idx="19">
                  <c:v>-5.5579449594581494</c:v>
                </c:pt>
                <c:pt idx="20">
                  <c:v>-2.558693755262742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4204416"/>
        <c:axId val="607656128"/>
      </c:lineChart>
      <c:catAx>
        <c:axId val="614204416"/>
        <c:scaling>
          <c:orientation val="minMax"/>
        </c:scaling>
        <c:delete val="0"/>
        <c:axPos val="b"/>
        <c:majorTickMark val="out"/>
        <c:minorTickMark val="none"/>
        <c:tickLblPos val="low"/>
        <c:crossAx val="607656128"/>
        <c:crosses val="autoZero"/>
        <c:auto val="1"/>
        <c:lblAlgn val="ctr"/>
        <c:lblOffset val="100"/>
        <c:noMultiLvlLbl val="0"/>
      </c:catAx>
      <c:valAx>
        <c:axId val="60765612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14204416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0"/>
              <c:delete val="1"/>
            </c:dLbl>
            <c:dLbl>
              <c:idx val="1"/>
              <c:delete val="1"/>
            </c:dLbl>
            <c:dLbl>
              <c:idx val="2"/>
              <c:delete val="1"/>
            </c:dLbl>
            <c:dLbl>
              <c:idx val="3"/>
              <c:delete val="1"/>
            </c:dLbl>
            <c:dLbl>
              <c:idx val="4"/>
              <c:delete val="1"/>
            </c:dLbl>
            <c:dLbl>
              <c:idx val="5"/>
              <c:delete val="1"/>
            </c:dLbl>
            <c:dLbl>
              <c:idx val="6"/>
              <c:delete val="1"/>
            </c:dLbl>
            <c:dLbl>
              <c:idx val="7"/>
              <c:delete val="1"/>
            </c:dLbl>
            <c:dLbl>
              <c:idx val="8"/>
              <c:delete val="1"/>
            </c:dLbl>
            <c:dLbl>
              <c:idx val="9"/>
              <c:delete val="1"/>
            </c:dLbl>
            <c:dLbl>
              <c:idx val="10"/>
              <c:delete val="1"/>
            </c:dLbl>
            <c:dLbl>
              <c:idx val="11"/>
              <c:delete val="1"/>
            </c:dLbl>
            <c:dLbl>
              <c:idx val="12"/>
              <c:delete val="1"/>
            </c:dLbl>
            <c:dLbl>
              <c:idx val="13"/>
              <c:delete val="1"/>
            </c:dLbl>
            <c:dLbl>
              <c:idx val="14"/>
              <c:delete val="1"/>
            </c:dLbl>
            <c:dLbl>
              <c:idx val="15"/>
              <c:delete val="1"/>
            </c:dLbl>
            <c:dLbl>
              <c:idx val="16"/>
              <c:delete val="1"/>
            </c:dLbl>
            <c:dLbl>
              <c:idx val="17"/>
              <c:delete val="1"/>
            </c:dLbl>
            <c:dLbl>
              <c:idx val="18"/>
              <c:delete val="1"/>
            </c:dLbl>
            <c:dLbl>
              <c:idx val="19"/>
              <c:delete val="1"/>
            </c:dLbl>
            <c:dLbl>
              <c:idx val="21"/>
              <c:delete val="1"/>
            </c:dLbl>
            <c:dLbl>
              <c:idx val="22"/>
              <c:layout>
                <c:manualLayout>
                  <c:x val="1.1655011655011699E-2"/>
                  <c:y val="-0.10209288812902501"/>
                </c:manualLayout>
              </c:layout>
              <c:tx>
                <c:rich>
                  <a:bodyPr/>
                  <a:lstStyle/>
                  <a:p>
                    <a:r>
                      <a:rPr lang="en-US" b="0">
                        <a:solidFill>
                          <a:sysClr val="windowText" lastClr="000000"/>
                        </a:solidFill>
                      </a:rPr>
                      <a:t>3,6</a:t>
                    </a:r>
                    <a:endParaRPr lang="en-US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3"/>
              <c:delete val="1"/>
            </c:dLbl>
            <c:numFmt formatCode="#,##0.0" sourceLinked="0"/>
            <c:txPr>
              <a:bodyPr/>
              <a:lstStyle/>
              <a:p>
                <a:pPr>
                  <a:defRPr b="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'Empleo trimestral empalmada'!$M$17:$N$37</c:f>
              <c:multiLvlStrCache>
                <c:ptCount val="21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  <c:pt idx="13">
                    <c:v>II</c:v>
                  </c:pt>
                  <c:pt idx="14">
                    <c:v>III</c:v>
                  </c:pt>
                  <c:pt idx="15">
                    <c:v>IV</c:v>
                  </c:pt>
                  <c:pt idx="16">
                    <c:v>I</c:v>
                  </c:pt>
                  <c:pt idx="17">
                    <c:v>II</c:v>
                  </c:pt>
                  <c:pt idx="18">
                    <c:v>III</c:v>
                  </c:pt>
                  <c:pt idx="19">
                    <c:v>IV</c:v>
                  </c:pt>
                  <c:pt idx="20">
                    <c:v>I</c:v>
                  </c:pt>
                </c:lvl>
                <c:lvl>
                  <c:pt idx="0">
                    <c:v>2011</c:v>
                  </c:pt>
                  <c:pt idx="4">
                    <c:v>2012</c:v>
                  </c:pt>
                  <c:pt idx="8">
                    <c:v>2013</c:v>
                  </c:pt>
                  <c:pt idx="12">
                    <c:v>2014</c:v>
                  </c:pt>
                  <c:pt idx="16">
                    <c:v>2015</c:v>
                  </c:pt>
                  <c:pt idx="20">
                    <c:v>2016</c:v>
                  </c:pt>
                </c:lvl>
              </c:multiLvlStrCache>
            </c:multiLvlStrRef>
          </c:cat>
          <c:val>
            <c:numRef>
              <c:f>'Empleo trimestral empalmada'!$O$17:$O$37</c:f>
              <c:numCache>
                <c:formatCode>0.0</c:formatCode>
                <c:ptCount val="21"/>
                <c:pt idx="0">
                  <c:v>6.4261863969006905</c:v>
                </c:pt>
                <c:pt idx="1">
                  <c:v>8.3776878703654578</c:v>
                </c:pt>
                <c:pt idx="2">
                  <c:v>8.839304228368805</c:v>
                </c:pt>
                <c:pt idx="3">
                  <c:v>10.441550581748803</c:v>
                </c:pt>
                <c:pt idx="4">
                  <c:v>8.769148526095627</c:v>
                </c:pt>
                <c:pt idx="5">
                  <c:v>7.889498518305893</c:v>
                </c:pt>
                <c:pt idx="6">
                  <c:v>5.952876797510176</c:v>
                </c:pt>
                <c:pt idx="7">
                  <c:v>4.3907312136563847</c:v>
                </c:pt>
                <c:pt idx="8">
                  <c:v>3.678683127348048</c:v>
                </c:pt>
                <c:pt idx="9">
                  <c:v>3.3199031231672782</c:v>
                </c:pt>
                <c:pt idx="10">
                  <c:v>3.2336029650214648</c:v>
                </c:pt>
                <c:pt idx="11">
                  <c:v>3.4858832705320753</c:v>
                </c:pt>
                <c:pt idx="12">
                  <c:v>1.5525427965731087</c:v>
                </c:pt>
                <c:pt idx="13">
                  <c:v>2.9165006418864881</c:v>
                </c:pt>
                <c:pt idx="14">
                  <c:v>2.4342155590847403</c:v>
                </c:pt>
                <c:pt idx="15">
                  <c:v>4.0286090359094695</c:v>
                </c:pt>
                <c:pt idx="16">
                  <c:v>4.3451622641007992</c:v>
                </c:pt>
                <c:pt idx="17">
                  <c:v>3.042745913186673</c:v>
                </c:pt>
                <c:pt idx="18">
                  <c:v>2.8122282984136993</c:v>
                </c:pt>
                <c:pt idx="19">
                  <c:v>1.3867058478600702</c:v>
                </c:pt>
                <c:pt idx="20" formatCode="General">
                  <c:v>1.8084262891913561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18598400"/>
        <c:axId val="619768064"/>
      </c:lineChart>
      <c:catAx>
        <c:axId val="618598400"/>
        <c:scaling>
          <c:orientation val="minMax"/>
        </c:scaling>
        <c:delete val="0"/>
        <c:axPos val="b"/>
        <c:majorTickMark val="out"/>
        <c:minorTickMark val="none"/>
        <c:tickLblPos val="low"/>
        <c:crossAx val="619768064"/>
        <c:crosses val="autoZero"/>
        <c:auto val="1"/>
        <c:lblAlgn val="ctr"/>
        <c:lblOffset val="100"/>
        <c:noMultiLvlLbl val="0"/>
      </c:catAx>
      <c:valAx>
        <c:axId val="619768064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618598400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1.1251350068785256E-2"/>
                  <c:y val="1.848206474190726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5.6457623710248718E-3"/>
                  <c:y val="2.76312335958004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anual'!$Q$32:$Q$44</c:f>
              <c:numCache>
                <c:formatCode>0.0</c:formatCode>
                <c:ptCount val="13"/>
                <c:pt idx="0">
                  <c:v>3.678683127348048</c:v>
                </c:pt>
                <c:pt idx="1">
                  <c:v>3.3199031231672782</c:v>
                </c:pt>
                <c:pt idx="2">
                  <c:v>3.2336029650214648</c:v>
                </c:pt>
                <c:pt idx="3">
                  <c:v>3.4858832705320753</c:v>
                </c:pt>
                <c:pt idx="4">
                  <c:v>1.5525427965731087</c:v>
                </c:pt>
                <c:pt idx="5">
                  <c:v>2.9165006418864881</c:v>
                </c:pt>
                <c:pt idx="6">
                  <c:v>2.4342155590847403</c:v>
                </c:pt>
                <c:pt idx="7">
                  <c:v>4.0286090359094695</c:v>
                </c:pt>
                <c:pt idx="8">
                  <c:v>4.3451622641007992</c:v>
                </c:pt>
                <c:pt idx="9">
                  <c:v>3.042745913186673</c:v>
                </c:pt>
                <c:pt idx="10">
                  <c:v>2.8122282984136993</c:v>
                </c:pt>
                <c:pt idx="11">
                  <c:v>1.3867058478600702</c:v>
                </c:pt>
                <c:pt idx="12" formatCode="General">
                  <c:v>1.8084262891913561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9732201398966469E-2"/>
                  <c:y val="9.259259259259258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0"/>
                  <c:y val="3.295421405658474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30788865469291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anual'!$O$32:$P$44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anual'!$R$32:$R$44</c:f>
              <c:numCache>
                <c:formatCode>0.0</c:formatCode>
                <c:ptCount val="13"/>
                <c:pt idx="0">
                  <c:v>4.3848162149251912</c:v>
                </c:pt>
                <c:pt idx="1">
                  <c:v>5.6502532928064841</c:v>
                </c:pt>
                <c:pt idx="2">
                  <c:v>4.1268112329040596</c:v>
                </c:pt>
                <c:pt idx="3">
                  <c:v>5.6239038316285406</c:v>
                </c:pt>
                <c:pt idx="4">
                  <c:v>6.0282703038690988</c:v>
                </c:pt>
                <c:pt idx="5">
                  <c:v>3.5269850995901741</c:v>
                </c:pt>
                <c:pt idx="6">
                  <c:v>4.7318171581303581</c:v>
                </c:pt>
                <c:pt idx="7">
                  <c:v>6.881364254258826</c:v>
                </c:pt>
                <c:pt idx="8">
                  <c:v>1.2457308924662458</c:v>
                </c:pt>
                <c:pt idx="9">
                  <c:v>-1.522251718028389</c:v>
                </c:pt>
                <c:pt idx="10">
                  <c:v>-0.32515339710570412</c:v>
                </c:pt>
                <c:pt idx="11">
                  <c:v>-5.5579449594581494</c:v>
                </c:pt>
                <c:pt idx="12" formatCode="General">
                  <c:v>-2.558693755262742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614206976"/>
        <c:axId val="619772096"/>
      </c:barChart>
      <c:catAx>
        <c:axId val="61420697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619772096"/>
        <c:crosses val="autoZero"/>
        <c:auto val="1"/>
        <c:lblAlgn val="ctr"/>
        <c:lblOffset val="100"/>
        <c:tickMarkSkip val="4"/>
        <c:noMultiLvlLbl val="0"/>
      </c:catAx>
      <c:valAx>
        <c:axId val="619772096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61420697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0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8.4566596194503175E-3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>
                <c:manualLayout>
                  <c:x val="-1.4094432699083758E-2"/>
                  <c:y val="1.85185185185185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-8.4568815790204855E-3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-1.1275546159267192E-2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Acumulado'!$Q$36:$Q$48</c:f>
              <c:numCache>
                <c:formatCode>0.0</c:formatCode>
                <c:ptCount val="13"/>
                <c:pt idx="0">
                  <c:v>3.678683127348048</c:v>
                </c:pt>
                <c:pt idx="1">
                  <c:v>3.4988854972353378</c:v>
                </c:pt>
                <c:pt idx="2">
                  <c:v>3.4095146406946997</c:v>
                </c:pt>
                <c:pt idx="3">
                  <c:v>3.4291328269721921</c:v>
                </c:pt>
                <c:pt idx="4">
                  <c:v>1.5525427965731087</c:v>
                </c:pt>
                <c:pt idx="5">
                  <c:v>2.2348893428477012</c:v>
                </c:pt>
                <c:pt idx="6">
                  <c:v>2.3019259882984144</c:v>
                </c:pt>
                <c:pt idx="7">
                  <c:v>2.7457335602382393</c:v>
                </c:pt>
                <c:pt idx="8">
                  <c:v>3.0658666749859176</c:v>
                </c:pt>
                <c:pt idx="9">
                  <c:v>3.0619641799666697</c:v>
                </c:pt>
                <c:pt idx="10">
                  <c:v>3.0256467695186195</c:v>
                </c:pt>
                <c:pt idx="11">
                  <c:v>2.8095011447206275</c:v>
                </c:pt>
                <c:pt idx="12">
                  <c:v>2.6952833151052458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3638843426077468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2.8188865398167725E-3"/>
                  <c:y val="2.7777777777777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8"/>
              <c:layout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2"/>
              <c:layout>
                <c:manualLayout>
                  <c:x val="1.0911088545221487E-2"/>
                  <c:y val="1.38885243511227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layout>
                <c:manualLayout>
                  <c:x val="0"/>
                  <c:y val="-9.25925925925934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Acumulado'!$O$36:$P$48</c:f>
              <c:multiLvlStrCache>
                <c:ptCount val="13"/>
                <c:lvl>
                  <c:pt idx="0">
                    <c:v>I</c:v>
                  </c:pt>
                  <c:pt idx="1">
                    <c:v>II</c:v>
                  </c:pt>
                  <c:pt idx="2">
                    <c:v>III</c:v>
                  </c:pt>
                  <c:pt idx="3">
                    <c:v>IV</c:v>
                  </c:pt>
                  <c:pt idx="4">
                    <c:v>I</c:v>
                  </c:pt>
                  <c:pt idx="5">
                    <c:v>II</c:v>
                  </c:pt>
                  <c:pt idx="6">
                    <c:v>III</c:v>
                  </c:pt>
                  <c:pt idx="7">
                    <c:v>IV</c:v>
                  </c:pt>
                  <c:pt idx="8">
                    <c:v>I</c:v>
                  </c:pt>
                  <c:pt idx="9">
                    <c:v>II</c:v>
                  </c:pt>
                  <c:pt idx="10">
                    <c:v>III</c:v>
                  </c:pt>
                  <c:pt idx="11">
                    <c:v>IV</c:v>
                  </c:pt>
                  <c:pt idx="12">
                    <c:v>I</c:v>
                  </c:pt>
                </c:lvl>
                <c:lvl>
                  <c:pt idx="0">
                    <c:v>2013</c:v>
                  </c:pt>
                  <c:pt idx="4">
                    <c:v>2014</c:v>
                  </c:pt>
                  <c:pt idx="8">
                    <c:v>2015</c:v>
                  </c:pt>
                  <c:pt idx="12">
                    <c:v>2016</c:v>
                  </c:pt>
                </c:lvl>
              </c:multiLvlStrCache>
            </c:multiLvlStrRef>
          </c:cat>
          <c:val>
            <c:numRef>
              <c:f>'Bogotá Acumulado'!$R$36:$R$48</c:f>
              <c:numCache>
                <c:formatCode>0.0</c:formatCode>
                <c:ptCount val="13"/>
                <c:pt idx="0">
                  <c:v>4.3848162149251912</c:v>
                </c:pt>
                <c:pt idx="1">
                  <c:v>5.0278513246997392</c:v>
                </c:pt>
                <c:pt idx="2">
                  <c:v>4.7129048842014631</c:v>
                </c:pt>
                <c:pt idx="3">
                  <c:v>4.9702875150181791</c:v>
                </c:pt>
                <c:pt idx="4">
                  <c:v>3.0658666749859176</c:v>
                </c:pt>
                <c:pt idx="5">
                  <c:v>3.0619641799666697</c:v>
                </c:pt>
                <c:pt idx="6">
                  <c:v>3.0256467695186195</c:v>
                </c:pt>
                <c:pt idx="7">
                  <c:v>2.8095011447206275</c:v>
                </c:pt>
                <c:pt idx="8">
                  <c:v>4.5512552693619313</c:v>
                </c:pt>
                <c:pt idx="9">
                  <c:v>3.543422462226764</c:v>
                </c:pt>
                <c:pt idx="10">
                  <c:v>2.9673604681215826</c:v>
                </c:pt>
                <c:pt idx="11">
                  <c:v>1.705905483803738</c:v>
                </c:pt>
                <c:pt idx="12">
                  <c:v>1.2512814074287615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618599936"/>
        <c:axId val="1110297408"/>
      </c:barChart>
      <c:catAx>
        <c:axId val="6185999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110297408"/>
        <c:crosses val="autoZero"/>
        <c:auto val="1"/>
        <c:lblAlgn val="ctr"/>
        <c:lblOffset val="100"/>
        <c:noMultiLvlLbl val="0"/>
      </c:catAx>
      <c:valAx>
        <c:axId val="1110297408"/>
        <c:scaling>
          <c:orientation val="minMax"/>
          <c:max val="10"/>
        </c:scaling>
        <c:delete val="0"/>
        <c:axPos val="l"/>
        <c:numFmt formatCode="#,##0" sourceLinked="0"/>
        <c:majorTickMark val="none"/>
        <c:minorTickMark val="none"/>
        <c:tickLblPos val="nextTo"/>
        <c:crossAx val="618599936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288863460176997"/>
          <c:y val="4.5424208337594162E-2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Comercio minorista AC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4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&#193;rea_de_impresi&#243;n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&#193;rea_de_impresi&#243;n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&#193;rea_de_impresi&#243;n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&#193;rea_de_impresi&#243;n"/><Relationship Id="rId4" Type="http://schemas.openxmlformats.org/officeDocument/2006/relationships/image" Target="../media/image4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Empleo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&#193;rea_de_impresi&#243;n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&#193;rea_de_impresi&#243;n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umen empleo ciudades'!&#193;rea_de_impresi&#243;n"/><Relationship Id="rId7" Type="http://schemas.openxmlformats.org/officeDocument/2006/relationships/chart" Target="../charts/chart10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&#193;rea_de_impresi&#243;n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&#193;rea_de_impresi&#243;n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&#193;rea_de_impresi&#243;n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&#193;rea_de_impresi&#243;n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&#193;rea_de_impresi&#243;n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&#193;rea_de_impresi&#243;n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&#193;rea_de_impresi&#243;n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4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495300</xdr:colOff>
      <xdr:row>0</xdr:row>
      <xdr:rowOff>0</xdr:rowOff>
    </xdr:from>
    <xdr:to>
      <xdr:col>11</xdr:col>
      <xdr:colOff>190500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4029075" y="0"/>
          <a:ext cx="2695575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30 - mayo 2016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119295</xdr:colOff>
      <xdr:row>6</xdr:row>
      <xdr:rowOff>114301</xdr:rowOff>
    </xdr:from>
    <xdr:to>
      <xdr:col>0</xdr:col>
      <xdr:colOff>545591</xdr:colOff>
      <xdr:row>8</xdr:row>
      <xdr:rowOff>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9295" y="1314451"/>
          <a:ext cx="426296" cy="285750"/>
        </a:xfrm>
        <a:prstGeom prst="rect">
          <a:avLst/>
        </a:prstGeom>
      </xdr:spPr>
    </xdr:pic>
    <xdr:clientData/>
  </xdr:twoCellAnchor>
  <xdr:twoCellAnchor editAs="oneCell">
    <xdr:from>
      <xdr:col>0</xdr:col>
      <xdr:colOff>600073</xdr:colOff>
      <xdr:row>6</xdr:row>
      <xdr:rowOff>95248</xdr:rowOff>
    </xdr:from>
    <xdr:to>
      <xdr:col>1</xdr:col>
      <xdr:colOff>133350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295398"/>
          <a:ext cx="295277" cy="295277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327660</xdr:colOff>
      <xdr:row>5</xdr:row>
      <xdr:rowOff>152400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46569" cy="1142999"/>
        </a:xfrm>
        <a:prstGeom prst="rect">
          <a:avLst/>
        </a:prstGeom>
      </xdr:spPr>
    </xdr:pic>
    <xdr:clientData/>
  </xdr:twoCellAnchor>
  <xdr:twoCellAnchor>
    <xdr:from>
      <xdr:col>1</xdr:col>
      <xdr:colOff>149679</xdr:colOff>
      <xdr:row>28</xdr:row>
      <xdr:rowOff>94569</xdr:rowOff>
    </xdr:from>
    <xdr:to>
      <xdr:col>7</xdr:col>
      <xdr:colOff>149679</xdr:colOff>
      <xdr:row>41</xdr:row>
      <xdr:rowOff>152626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123825</xdr:rowOff>
    </xdr:from>
    <xdr:to>
      <xdr:col>0</xdr:col>
      <xdr:colOff>575309</xdr:colOff>
      <xdr:row>8</xdr:row>
      <xdr:rowOff>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23975"/>
          <a:ext cx="441959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7</xdr:row>
      <xdr:rowOff>190499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285751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568337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123824</xdr:colOff>
      <xdr:row>6</xdr:row>
      <xdr:rowOff>114300</xdr:rowOff>
    </xdr:from>
    <xdr:to>
      <xdr:col>0</xdr:col>
      <xdr:colOff>514349</xdr:colOff>
      <xdr:row>8</xdr:row>
      <xdr:rowOff>28575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4" y="1314450"/>
          <a:ext cx="390525" cy="3143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400049</xdr:colOff>
      <xdr:row>8</xdr:row>
      <xdr:rowOff>19050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1" cy="3048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8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742950</xdr:colOff>
      <xdr:row>5</xdr:row>
      <xdr:rowOff>152400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114300</xdr:colOff>
      <xdr:row>6</xdr:row>
      <xdr:rowOff>180975</xdr:rowOff>
    </xdr:from>
    <xdr:to>
      <xdr:col>1</xdr:col>
      <xdr:colOff>37206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3811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200023</xdr:rowOff>
    </xdr:from>
    <xdr:to>
      <xdr:col>1</xdr:col>
      <xdr:colOff>640147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43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7</xdr:col>
      <xdr:colOff>390525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193901</xdr:colOff>
      <xdr:row>5</xdr:row>
      <xdr:rowOff>57151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166075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171450</xdr:colOff>
      <xdr:row>7</xdr:row>
      <xdr:rowOff>0</xdr:rowOff>
    </xdr:from>
    <xdr:to>
      <xdr:col>1</xdr:col>
      <xdr:colOff>141981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0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485773</xdr:colOff>
      <xdr:row>6</xdr:row>
      <xdr:rowOff>200023</xdr:rowOff>
    </xdr:from>
    <xdr:to>
      <xdr:col>1</xdr:col>
      <xdr:colOff>763972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05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29</xdr:row>
      <xdr:rowOff>80961</xdr:rowOff>
    </xdr:from>
    <xdr:to>
      <xdr:col>7</xdr:col>
      <xdr:colOff>361950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141174</xdr:colOff>
      <xdr:row>5</xdr:row>
      <xdr:rowOff>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875223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113075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133350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66675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5591174" cy="9810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48460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390525</xdr:colOff>
      <xdr:row>21</xdr:row>
      <xdr:rowOff>100012</xdr:rowOff>
    </xdr:from>
    <xdr:to>
      <xdr:col>10</xdr:col>
      <xdr:colOff>47625</xdr:colOff>
      <xdr:row>35</xdr:row>
      <xdr:rowOff>42862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123824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2</xdr:col>
      <xdr:colOff>514349</xdr:colOff>
      <xdr:row>20</xdr:row>
      <xdr:rowOff>185735</xdr:rowOff>
    </xdr:from>
    <xdr:to>
      <xdr:col>9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174067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657225</xdr:colOff>
      <xdr:row>7</xdr:row>
      <xdr:rowOff>9525</xdr:rowOff>
    </xdr:from>
    <xdr:to>
      <xdr:col>1</xdr:col>
      <xdr:colOff>935424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81050" y="12096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106502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114300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theme="1"/>
  </sheetPr>
  <dimension ref="A1:L37"/>
  <sheetViews>
    <sheetView tabSelected="1" zoomScaleNormal="100" zoomScaleSheetLayoutView="115" workbookViewId="0">
      <selection activeCell="O6" sqref="O6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218"/>
      <c r="C2" s="218"/>
      <c r="D2" s="218"/>
      <c r="E2" s="218"/>
      <c r="F2" s="218"/>
      <c r="G2" s="218"/>
      <c r="H2" s="218"/>
      <c r="I2" s="218"/>
      <c r="J2" s="218"/>
      <c r="K2" s="122"/>
      <c r="L2" s="7"/>
    </row>
    <row r="3" spans="1:12" ht="15.6" x14ac:dyDescent="0.3">
      <c r="A3" s="5"/>
      <c r="B3" s="218"/>
      <c r="C3" s="218"/>
      <c r="D3" s="218"/>
      <c r="E3" s="218"/>
      <c r="F3" s="218"/>
      <c r="G3" s="218"/>
      <c r="H3" s="218"/>
      <c r="I3" s="218"/>
      <c r="J3" s="218"/>
      <c r="K3" s="122"/>
      <c r="L3" s="7"/>
    </row>
    <row r="4" spans="1:12" ht="15.6" x14ac:dyDescent="0.3">
      <c r="A4" s="5"/>
      <c r="B4" s="218"/>
      <c r="C4" s="218"/>
      <c r="D4" s="218"/>
      <c r="E4" s="218"/>
      <c r="F4" s="218"/>
      <c r="G4" s="218"/>
      <c r="H4" s="218"/>
      <c r="I4" s="218"/>
      <c r="J4" s="218"/>
      <c r="K4" s="122"/>
      <c r="L4" s="7"/>
    </row>
    <row r="5" spans="1:12" ht="15.6" x14ac:dyDescent="0.3">
      <c r="A5" s="5"/>
      <c r="B5" s="218"/>
      <c r="C5" s="218"/>
      <c r="D5" s="218"/>
      <c r="E5" s="218"/>
      <c r="F5" s="218"/>
      <c r="G5" s="218"/>
      <c r="H5" s="218"/>
      <c r="I5" s="218"/>
      <c r="J5" s="218"/>
      <c r="K5" s="122"/>
      <c r="L5" s="7"/>
    </row>
    <row r="6" spans="1:12" ht="15.6" x14ac:dyDescent="0.3">
      <c r="A6" s="5"/>
      <c r="B6" s="218"/>
      <c r="C6" s="218"/>
      <c r="D6" s="218"/>
      <c r="E6" s="218"/>
      <c r="F6" s="218"/>
      <c r="G6" s="218"/>
      <c r="H6" s="218"/>
      <c r="I6" s="218"/>
      <c r="J6" s="218"/>
      <c r="K6" s="122"/>
      <c r="L6" s="7"/>
    </row>
    <row r="7" spans="1:12" ht="15.6" x14ac:dyDescent="0.3">
      <c r="A7" s="5"/>
      <c r="B7" s="218"/>
      <c r="C7" s="218"/>
      <c r="D7" s="218"/>
      <c r="E7" s="218"/>
      <c r="F7" s="218"/>
      <c r="G7" s="218"/>
      <c r="H7" s="218"/>
      <c r="I7" s="218"/>
      <c r="J7" s="218"/>
      <c r="K7" s="122"/>
      <c r="L7" s="7"/>
    </row>
    <row r="8" spans="1:12" ht="18.75" x14ac:dyDescent="0.3">
      <c r="A8" s="5"/>
      <c r="B8" s="266" t="s">
        <v>1</v>
      </c>
      <c r="C8" s="266"/>
      <c r="D8" s="266"/>
      <c r="E8" s="266"/>
      <c r="F8" s="266"/>
      <c r="G8" s="266"/>
      <c r="H8" s="266"/>
      <c r="I8" s="266"/>
      <c r="J8" s="266"/>
      <c r="K8" s="267"/>
      <c r="L8" s="7"/>
    </row>
    <row r="9" spans="1:12" ht="15.6" x14ac:dyDescent="0.3">
      <c r="A9" s="1"/>
      <c r="B9" s="242"/>
      <c r="C9" s="27"/>
      <c r="D9" s="27"/>
      <c r="E9" s="27"/>
      <c r="F9" s="242"/>
      <c r="G9" s="242"/>
      <c r="H9" s="242"/>
      <c r="I9" s="242"/>
      <c r="J9" s="242"/>
      <c r="K9" s="243"/>
      <c r="L9" s="7"/>
    </row>
    <row r="10" spans="1:12" ht="16.5" customHeight="1" x14ac:dyDescent="0.25">
      <c r="A10" s="5"/>
      <c r="B10" s="50"/>
      <c r="C10" s="21" t="s">
        <v>38</v>
      </c>
      <c r="D10" s="7"/>
      <c r="E10" s="7"/>
      <c r="F10" s="7"/>
      <c r="G10" s="7"/>
      <c r="H10" s="74" t="s">
        <v>45</v>
      </c>
      <c r="I10" s="19"/>
      <c r="J10" s="19"/>
      <c r="K10" s="244"/>
      <c r="L10" s="7"/>
    </row>
    <row r="11" spans="1:12" ht="10.5" customHeight="1" x14ac:dyDescent="0.3">
      <c r="A11" s="5"/>
      <c r="B11" s="50"/>
      <c r="C11" s="7"/>
      <c r="D11" s="7"/>
      <c r="E11" s="7"/>
      <c r="F11" s="7"/>
      <c r="G11" s="7"/>
      <c r="H11" s="74"/>
      <c r="I11" s="19"/>
      <c r="J11" s="19"/>
      <c r="K11" s="244"/>
      <c r="L11" s="7"/>
    </row>
    <row r="12" spans="1:12" x14ac:dyDescent="0.25">
      <c r="A12" s="5"/>
      <c r="B12" s="50"/>
      <c r="C12" s="76" t="s">
        <v>102</v>
      </c>
      <c r="D12" s="7"/>
      <c r="E12" s="7"/>
      <c r="F12" s="7"/>
      <c r="G12" s="7"/>
      <c r="H12" s="76" t="s">
        <v>48</v>
      </c>
      <c r="I12" s="19"/>
      <c r="J12" s="19"/>
      <c r="K12" s="244"/>
      <c r="L12" s="7"/>
    </row>
    <row r="13" spans="1:12" ht="17.25" customHeight="1" x14ac:dyDescent="0.25">
      <c r="A13" s="5"/>
      <c r="B13" s="50"/>
      <c r="C13" s="76" t="s">
        <v>103</v>
      </c>
      <c r="D13" s="7"/>
      <c r="E13" s="7"/>
      <c r="F13" s="7"/>
      <c r="G13" s="7"/>
      <c r="H13" s="40" t="s">
        <v>46</v>
      </c>
      <c r="I13" s="19"/>
      <c r="J13" s="19"/>
      <c r="K13" s="244"/>
      <c r="L13" s="7"/>
    </row>
    <row r="14" spans="1:12" ht="16.5" customHeight="1" x14ac:dyDescent="0.25">
      <c r="A14" s="5"/>
      <c r="B14" s="48"/>
      <c r="C14" s="76" t="s">
        <v>104</v>
      </c>
      <c r="D14" s="7"/>
      <c r="E14" s="7"/>
      <c r="F14" s="7"/>
      <c r="G14" s="7"/>
      <c r="H14" s="40" t="s">
        <v>47</v>
      </c>
      <c r="I14" s="19"/>
      <c r="J14" s="19"/>
      <c r="K14" s="244"/>
      <c r="L14" s="7"/>
    </row>
    <row r="15" spans="1:12" ht="16.5" customHeight="1" x14ac:dyDescent="0.25">
      <c r="A15" s="5"/>
      <c r="B15" s="48"/>
      <c r="C15" s="40" t="s">
        <v>30</v>
      </c>
      <c r="D15" s="7"/>
      <c r="E15" s="7"/>
      <c r="F15" s="7"/>
      <c r="G15" s="7"/>
      <c r="H15" s="40" t="s">
        <v>64</v>
      </c>
      <c r="I15" s="19"/>
      <c r="J15" s="19"/>
      <c r="K15" s="245"/>
      <c r="L15" s="7"/>
    </row>
    <row r="16" spans="1:12" ht="16.5" customHeight="1" x14ac:dyDescent="0.25">
      <c r="A16" s="5"/>
      <c r="B16" s="50"/>
      <c r="C16" s="40" t="s">
        <v>78</v>
      </c>
      <c r="D16" s="7"/>
      <c r="E16" s="7"/>
      <c r="F16" s="7"/>
      <c r="G16" s="7"/>
      <c r="H16" s="188" t="s">
        <v>65</v>
      </c>
      <c r="I16" s="19"/>
      <c r="J16" s="19"/>
      <c r="K16" s="9"/>
      <c r="L16" s="7"/>
    </row>
    <row r="17" spans="1:12" ht="17.25" customHeight="1" x14ac:dyDescent="0.25">
      <c r="A17" s="5"/>
      <c r="B17" s="46"/>
      <c r="C17" s="40" t="s">
        <v>39</v>
      </c>
      <c r="D17" s="7"/>
      <c r="E17" s="7"/>
      <c r="F17" s="7"/>
      <c r="G17" s="7"/>
      <c r="H17" s="53"/>
      <c r="I17" s="44"/>
      <c r="J17" s="45"/>
      <c r="K17" s="47"/>
      <c r="L17" s="7"/>
    </row>
    <row r="18" spans="1:12" ht="16.5" customHeight="1" x14ac:dyDescent="0.25">
      <c r="A18" s="5"/>
      <c r="B18" s="46"/>
      <c r="C18" s="40" t="s">
        <v>79</v>
      </c>
      <c r="D18" s="21"/>
      <c r="E18" s="21"/>
      <c r="F18" s="43"/>
      <c r="G18" s="7"/>
      <c r="H18" s="21" t="s">
        <v>43</v>
      </c>
      <c r="I18" s="51"/>
      <c r="J18" s="51"/>
      <c r="K18" s="47"/>
      <c r="L18" s="7"/>
    </row>
    <row r="19" spans="1:12" ht="16.5" customHeight="1" x14ac:dyDescent="0.25">
      <c r="A19" s="5"/>
      <c r="B19" s="73"/>
      <c r="C19" s="40" t="s">
        <v>40</v>
      </c>
      <c r="D19" s="21"/>
      <c r="E19" s="21"/>
      <c r="F19" s="43"/>
      <c r="G19" s="7"/>
      <c r="H19" s="21"/>
      <c r="I19" s="51"/>
      <c r="J19" s="51"/>
      <c r="K19" s="47"/>
      <c r="L19" s="7"/>
    </row>
    <row r="20" spans="1:12" ht="16.5" customHeight="1" x14ac:dyDescent="0.25">
      <c r="A20" s="5"/>
      <c r="B20" s="73"/>
      <c r="C20" s="217" t="s">
        <v>80</v>
      </c>
      <c r="D20" s="21"/>
      <c r="E20" s="21"/>
      <c r="F20" s="43"/>
      <c r="G20" s="7"/>
      <c r="H20" s="76" t="s">
        <v>41</v>
      </c>
      <c r="I20" s="7"/>
      <c r="J20" s="52"/>
      <c r="K20" s="47"/>
      <c r="L20" s="7"/>
    </row>
    <row r="21" spans="1:12" ht="16.5" customHeight="1" x14ac:dyDescent="0.25">
      <c r="A21" s="5"/>
      <c r="B21" s="46"/>
      <c r="C21" s="19"/>
      <c r="D21" s="21"/>
      <c r="E21" s="21"/>
      <c r="F21" s="43"/>
      <c r="G21" s="7"/>
      <c r="H21" s="76" t="s">
        <v>42</v>
      </c>
      <c r="I21" s="7"/>
      <c r="J21" s="52"/>
      <c r="K21" s="47"/>
      <c r="L21" s="7"/>
    </row>
    <row r="22" spans="1:12" ht="16.5" customHeight="1" x14ac:dyDescent="0.25">
      <c r="A22" s="5"/>
      <c r="B22" s="46"/>
      <c r="C22" s="7"/>
      <c r="D22" s="21"/>
      <c r="E22" s="21"/>
      <c r="F22" s="7"/>
      <c r="G22" s="7"/>
      <c r="H22" s="76" t="s">
        <v>44</v>
      </c>
      <c r="I22" s="53"/>
      <c r="J22" s="54"/>
      <c r="K22" s="47"/>
      <c r="L22" s="7"/>
    </row>
    <row r="23" spans="1:12" ht="16.5" customHeight="1" x14ac:dyDescent="0.25">
      <c r="A23" s="5"/>
      <c r="B23" s="46"/>
      <c r="C23" s="7"/>
      <c r="D23" s="21"/>
      <c r="E23" s="21"/>
      <c r="F23" s="7"/>
      <c r="G23" s="7"/>
      <c r="H23" s="53"/>
      <c r="I23" s="44"/>
      <c r="J23" s="45"/>
      <c r="K23" s="47"/>
      <c r="L23" s="7"/>
    </row>
    <row r="24" spans="1:12" ht="16.5" customHeight="1" x14ac:dyDescent="0.25">
      <c r="A24" s="5"/>
      <c r="B24" s="46"/>
      <c r="D24" s="240"/>
      <c r="E24" s="240"/>
      <c r="F24" s="18"/>
      <c r="G24" s="7"/>
      <c r="H24" s="53"/>
      <c r="I24" s="44"/>
      <c r="J24" s="45"/>
      <c r="K24" s="47"/>
      <c r="L24" s="7"/>
    </row>
    <row r="25" spans="1:12" ht="16.5" customHeight="1" x14ac:dyDescent="0.25">
      <c r="A25" s="5"/>
      <c r="B25" s="46"/>
      <c r="C25" s="7"/>
      <c r="D25" s="19"/>
      <c r="E25" s="19"/>
      <c r="F25" s="40"/>
      <c r="G25" s="7"/>
      <c r="H25" s="53"/>
      <c r="I25" s="44"/>
      <c r="J25" s="45"/>
      <c r="K25" s="47"/>
      <c r="L25" s="7"/>
    </row>
    <row r="26" spans="1:12" ht="16.5" customHeight="1" x14ac:dyDescent="0.25">
      <c r="A26" s="123"/>
      <c r="B26" s="219"/>
      <c r="C26" s="24"/>
      <c r="D26" s="220"/>
      <c r="E26" s="220"/>
      <c r="F26" s="221"/>
      <c r="G26" s="24"/>
      <c r="H26" s="222"/>
      <c r="I26" s="223"/>
      <c r="J26" s="224"/>
      <c r="K26" s="225"/>
      <c r="L26" s="7"/>
    </row>
    <row r="27" spans="1:12" ht="16.5" customHeight="1" x14ac:dyDescent="0.25">
      <c r="A27" s="7"/>
      <c r="B27" s="50"/>
      <c r="C27" s="21"/>
      <c r="D27" s="21"/>
      <c r="E27" s="21"/>
      <c r="F27" s="40"/>
      <c r="G27" s="7"/>
      <c r="H27" s="49"/>
      <c r="I27" s="7"/>
      <c r="J27" s="22"/>
      <c r="K27" s="22"/>
      <c r="L27" s="7"/>
    </row>
    <row r="28" spans="1:12" ht="16.5" customHeight="1" x14ac:dyDescent="0.25">
      <c r="A28" s="7"/>
      <c r="B28" s="50"/>
      <c r="C28" s="21"/>
      <c r="D28" s="21"/>
      <c r="E28" s="21"/>
      <c r="F28" s="40"/>
      <c r="G28" s="7"/>
      <c r="H28" s="49"/>
      <c r="I28" s="7"/>
      <c r="J28" s="22"/>
      <c r="K28" s="22"/>
      <c r="L28" s="7"/>
    </row>
    <row r="29" spans="1:12" ht="16.5" customHeight="1" x14ac:dyDescent="0.25">
      <c r="A29" s="7"/>
      <c r="B29" s="50"/>
      <c r="C29" s="21"/>
      <c r="D29" s="21"/>
      <c r="E29" s="21"/>
      <c r="F29" s="40"/>
      <c r="G29" s="7"/>
      <c r="H29" s="49"/>
      <c r="I29" s="7"/>
      <c r="J29" s="22"/>
      <c r="K29" s="22"/>
      <c r="L29" s="7"/>
    </row>
    <row r="30" spans="1:12" ht="16.5" customHeight="1" x14ac:dyDescent="0.25">
      <c r="A30" s="7"/>
      <c r="B30" s="21"/>
      <c r="C30" s="21"/>
      <c r="D30" s="21"/>
      <c r="E30" s="21"/>
      <c r="F30" s="7"/>
      <c r="G30" s="7"/>
      <c r="H30" s="28"/>
      <c r="I30" s="7"/>
      <c r="J30" s="14"/>
      <c r="K30" s="14"/>
      <c r="L30" s="7"/>
    </row>
    <row r="31" spans="1:12" ht="16.5" customHeight="1" x14ac:dyDescent="0.25">
      <c r="A31" s="7"/>
      <c r="B31" s="21"/>
      <c r="C31" s="21"/>
      <c r="D31" s="21"/>
      <c r="E31" s="21"/>
      <c r="F31" s="40"/>
      <c r="G31" s="7"/>
      <c r="H31" s="29"/>
      <c r="I31" s="7"/>
      <c r="J31" s="7"/>
      <c r="K31" s="7"/>
      <c r="L31" s="7"/>
    </row>
    <row r="32" spans="1:12" ht="16.5" customHeight="1" x14ac:dyDescent="0.25">
      <c r="A32" s="7"/>
      <c r="B32" s="21"/>
      <c r="C32" s="21"/>
      <c r="D32" s="21"/>
      <c r="E32" s="21"/>
      <c r="F32" s="20"/>
      <c r="G32" s="20"/>
      <c r="H32" s="30"/>
      <c r="I32" s="7"/>
      <c r="J32" s="10"/>
      <c r="K32" s="10"/>
      <c r="L32" s="7"/>
    </row>
    <row r="33" spans="1:12" ht="16.5" customHeight="1" x14ac:dyDescent="0.25">
      <c r="A33" s="7"/>
      <c r="B33" s="21"/>
      <c r="C33" s="21"/>
      <c r="D33" s="21"/>
      <c r="E33" s="21"/>
      <c r="F33" s="40"/>
      <c r="G33" s="21"/>
      <c r="H33" s="18"/>
      <c r="I33" s="7"/>
      <c r="J33" s="7"/>
      <c r="K33" s="7"/>
      <c r="L33" s="7"/>
    </row>
    <row r="34" spans="1:12" x14ac:dyDescent="0.25">
      <c r="A34" s="7"/>
      <c r="B34" s="7"/>
      <c r="C34" s="14"/>
      <c r="D34" s="14"/>
      <c r="E34" s="14"/>
      <c r="F34" s="40"/>
      <c r="G34" s="14"/>
      <c r="H34" s="18"/>
      <c r="I34" s="14"/>
      <c r="J34" s="14"/>
      <c r="K34" s="14"/>
      <c r="L34" s="7"/>
    </row>
    <row r="35" spans="1:12" x14ac:dyDescent="0.25">
      <c r="A35" s="7"/>
      <c r="B35" s="7"/>
      <c r="C35" s="14"/>
      <c r="D35" s="14"/>
      <c r="E35" s="14"/>
      <c r="F35" s="14"/>
      <c r="G35" s="14"/>
      <c r="H35" s="14"/>
      <c r="I35" s="14"/>
      <c r="J35" s="14"/>
      <c r="K35" s="14"/>
      <c r="L35" s="7"/>
    </row>
    <row r="36" spans="1:12" x14ac:dyDescent="0.25">
      <c r="A36" s="7"/>
      <c r="B36" s="7"/>
      <c r="C36" s="14"/>
      <c r="D36" s="14"/>
      <c r="E36" s="14"/>
      <c r="F36" s="14"/>
      <c r="G36" s="14"/>
      <c r="H36" s="14"/>
      <c r="I36" s="14"/>
      <c r="J36" s="14"/>
      <c r="K36" s="14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Área_de_impresión" display="Comercio minorista"/>
    <hyperlink ref="C17" location="'Comercio sin combustibles'!Área_de_impresión" display="Comercio sin combustibles"/>
    <hyperlink ref="C19" location="Empleo!Área_de_impresión" display="Empleo"/>
    <hyperlink ref="H20" location="'Resumen ventas minoristas'!Área_de_impresión" display="Resumen ventas minoristas"/>
    <hyperlink ref="H21" location="'Resumen sin combustibles'!Área_de_impresión" display="Resumen sin combustibles"/>
    <hyperlink ref="H22" location="'Resumen empleo ciudades'!Área_de_impresión" display="Resumen empleo ciudades"/>
    <hyperlink ref="H12" location="'Total comercio minorista'!A1" display="Total comercio minorista"/>
    <hyperlink ref="H13" location="'Ventas trimestral empalmada'!Área_de_impresión" display="Venta trimestral empalmada"/>
    <hyperlink ref="H14" location="'Empleo trimestral empalmada'!A1" display="Empleo trimestral empalmada"/>
    <hyperlink ref="H15" location="'Bogotá anual'!Área_de_impresión" display="Bogotá anual"/>
    <hyperlink ref="H16" location="'Bogotá Acumulado'!Área_de_impresión" display="Bogotá acumulado"/>
    <hyperlink ref="C16" location="'Comercio minorista AC'!A1" display="Comercio minorista AC"/>
    <hyperlink ref="C18" location="'Comercio sin combustibles AC'!A1" display="Comercio sin combustibles AC"/>
    <hyperlink ref="C20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0"/>
  <sheetViews>
    <sheetView zoomScaleNormal="100" zoomScaleSheetLayoutView="70" workbookViewId="0">
      <selection activeCell="E14" sqref="E14"/>
    </sheetView>
  </sheetViews>
  <sheetFormatPr baseColWidth="10" defaultColWidth="11.42578125" defaultRowHeight="15" x14ac:dyDescent="0.25"/>
  <cols>
    <col min="1" max="4" width="11.42578125" style="241"/>
    <col min="5" max="5" width="13.85546875" style="241" customWidth="1"/>
    <col min="6" max="7" width="11.42578125" style="241"/>
    <col min="8" max="8" width="12.7109375" style="241" customWidth="1"/>
    <col min="9" max="9" width="5.140625" style="241" customWidth="1"/>
    <col min="10" max="16384" width="11.42578125" style="241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39"/>
      <c r="C2" s="239"/>
      <c r="D2" s="239"/>
      <c r="E2" s="239"/>
      <c r="F2" s="239"/>
      <c r="G2" s="239"/>
      <c r="H2" s="239"/>
      <c r="I2" s="122"/>
    </row>
    <row r="3" spans="1:11" ht="15.6" x14ac:dyDescent="0.3">
      <c r="A3" s="5"/>
      <c r="B3" s="239"/>
      <c r="C3" s="239"/>
      <c r="D3" s="239"/>
      <c r="E3" s="239"/>
      <c r="F3" s="239"/>
      <c r="G3" s="239"/>
      <c r="H3" s="239"/>
      <c r="I3" s="122"/>
    </row>
    <row r="4" spans="1:11" ht="15.6" x14ac:dyDescent="0.3">
      <c r="A4" s="5"/>
      <c r="B4" s="239"/>
      <c r="C4" s="239"/>
      <c r="D4" s="239"/>
      <c r="E4" s="239"/>
      <c r="F4" s="239"/>
      <c r="G4" s="239"/>
      <c r="H4" s="239"/>
      <c r="I4" s="122"/>
    </row>
    <row r="5" spans="1:11" ht="15.6" x14ac:dyDescent="0.3">
      <c r="A5" s="5"/>
      <c r="B5" s="239"/>
      <c r="C5" s="239"/>
      <c r="D5" s="239"/>
      <c r="E5" s="239"/>
      <c r="F5" s="239"/>
      <c r="G5" s="239"/>
      <c r="H5" s="239"/>
      <c r="I5" s="122"/>
    </row>
    <row r="6" spans="1:11" ht="15.6" x14ac:dyDescent="0.3">
      <c r="A6" s="5"/>
      <c r="B6" s="239"/>
      <c r="C6" s="239"/>
      <c r="D6" s="239"/>
      <c r="E6" s="239"/>
      <c r="F6" s="239"/>
      <c r="G6" s="239"/>
      <c r="H6" s="239"/>
      <c r="I6" s="122"/>
    </row>
    <row r="7" spans="1:11" ht="15.6" x14ac:dyDescent="0.3">
      <c r="A7" s="5"/>
      <c r="B7" s="239"/>
      <c r="C7" s="239"/>
      <c r="D7" s="239"/>
      <c r="E7" s="239"/>
      <c r="F7" s="239"/>
      <c r="G7" s="239"/>
      <c r="H7" s="239"/>
      <c r="I7" s="122"/>
    </row>
    <row r="8" spans="1:11" ht="15.75" x14ac:dyDescent="0.25">
      <c r="A8" s="5"/>
      <c r="B8" s="239"/>
      <c r="C8" s="269" t="s">
        <v>98</v>
      </c>
      <c r="D8" s="269"/>
      <c r="E8" s="269"/>
      <c r="F8" s="269"/>
      <c r="G8" s="269"/>
      <c r="H8" s="269"/>
      <c r="I8" s="128"/>
    </row>
    <row r="9" spans="1:11" ht="15.75" x14ac:dyDescent="0.25">
      <c r="A9" s="5"/>
      <c r="B9" s="127"/>
      <c r="C9" s="270" t="s">
        <v>99</v>
      </c>
      <c r="D9" s="270"/>
      <c r="E9" s="270"/>
      <c r="F9" s="270"/>
      <c r="G9" s="270"/>
      <c r="H9" s="270"/>
      <c r="I9" s="80"/>
    </row>
    <row r="10" spans="1:11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2"/>
    </row>
    <row r="11" spans="1:11" ht="24.75" customHeight="1" x14ac:dyDescent="0.25">
      <c r="A11" s="5"/>
      <c r="B11" s="7"/>
      <c r="C11" s="273" t="s">
        <v>15</v>
      </c>
      <c r="D11" s="273"/>
      <c r="E11" s="274" t="s">
        <v>120</v>
      </c>
      <c r="F11" s="276" t="s">
        <v>84</v>
      </c>
      <c r="G11" s="276"/>
      <c r="H11" s="274" t="s">
        <v>109</v>
      </c>
      <c r="I11" s="129"/>
      <c r="K11" s="264"/>
    </row>
    <row r="12" spans="1:11" ht="22.5" customHeight="1" x14ac:dyDescent="0.25">
      <c r="A12" s="5"/>
      <c r="B12" s="7"/>
      <c r="C12" s="150">
        <v>2015</v>
      </c>
      <c r="D12" s="150">
        <v>2016</v>
      </c>
      <c r="E12" s="275"/>
      <c r="F12" s="2">
        <v>2015</v>
      </c>
      <c r="G12" s="2">
        <v>2016</v>
      </c>
      <c r="H12" s="275"/>
      <c r="I12" s="122"/>
      <c r="K12" s="264"/>
    </row>
    <row r="13" spans="1:11" ht="15.75" x14ac:dyDescent="0.25">
      <c r="A13" s="5"/>
      <c r="B13" s="7" t="s">
        <v>17</v>
      </c>
      <c r="C13" s="109">
        <v>98.766543013827189</v>
      </c>
      <c r="D13" s="109">
        <v>105.24454234246211</v>
      </c>
      <c r="E13" s="109">
        <f>+D13-C13</f>
        <v>6.4779993286349224</v>
      </c>
      <c r="F13" s="109">
        <v>105.36249230590361</v>
      </c>
      <c r="G13" s="109">
        <v>115.906068390744</v>
      </c>
      <c r="H13" s="109">
        <f>+G13-F13</f>
        <v>10.543576084840382</v>
      </c>
      <c r="I13" s="131"/>
      <c r="J13" s="259"/>
      <c r="K13" s="264"/>
    </row>
    <row r="14" spans="1:11" ht="15.75" x14ac:dyDescent="0.25">
      <c r="A14" s="5"/>
      <c r="B14" s="7" t="s">
        <v>18</v>
      </c>
      <c r="C14" s="109">
        <v>97.015917335499992</v>
      </c>
      <c r="D14" s="109">
        <v>106.30442776348264</v>
      </c>
      <c r="E14" s="109">
        <f>+D14-C14</f>
        <v>9.2885104279826436</v>
      </c>
      <c r="F14" s="109">
        <v>100.96402256378612</v>
      </c>
      <c r="G14" s="109">
        <v>113.77914325513979</v>
      </c>
      <c r="H14" s="109">
        <f>+G14-F14</f>
        <v>12.81512069135367</v>
      </c>
      <c r="I14" s="131"/>
      <c r="J14" s="259"/>
      <c r="K14" s="264"/>
    </row>
    <row r="15" spans="1:11" ht="15.75" x14ac:dyDescent="0.25">
      <c r="A15" s="227"/>
      <c r="B15" s="7" t="s">
        <v>19</v>
      </c>
      <c r="C15" s="164">
        <v>104.97772391939343</v>
      </c>
      <c r="D15" s="164">
        <v>104.79974836142156</v>
      </c>
      <c r="E15" s="164">
        <f>+D15-C15</f>
        <v>-0.17797555797186249</v>
      </c>
      <c r="F15" s="164">
        <v>110.39084168732188</v>
      </c>
      <c r="G15" s="164">
        <v>115.97288435207582</v>
      </c>
      <c r="H15" s="164">
        <f>+G15-F15</f>
        <v>5.5820426647539421</v>
      </c>
      <c r="I15" s="137"/>
      <c r="J15" s="259"/>
      <c r="K15" s="264"/>
    </row>
    <row r="16" spans="1:11" ht="15.75" x14ac:dyDescent="0.25">
      <c r="A16" s="227"/>
      <c r="B16" s="7" t="s">
        <v>20</v>
      </c>
      <c r="C16" s="109">
        <v>96.698667904305069</v>
      </c>
      <c r="D16" s="109"/>
      <c r="E16" s="109"/>
      <c r="F16" s="109">
        <v>102.07641999877858</v>
      </c>
      <c r="G16" s="109"/>
      <c r="H16" s="109"/>
      <c r="I16" s="137"/>
      <c r="J16" s="259"/>
      <c r="K16" s="264"/>
    </row>
    <row r="17" spans="1:15" ht="15.75" x14ac:dyDescent="0.25">
      <c r="A17" s="227"/>
      <c r="B17" s="7" t="s">
        <v>21</v>
      </c>
      <c r="C17" s="108">
        <v>104.16794269123122</v>
      </c>
      <c r="D17" s="108"/>
      <c r="E17" s="108"/>
      <c r="F17" s="108">
        <v>111.65362391672539</v>
      </c>
      <c r="G17" s="108"/>
      <c r="H17" s="108"/>
      <c r="I17" s="137"/>
      <c r="J17" s="259"/>
      <c r="K17" s="264"/>
    </row>
    <row r="18" spans="1:15" ht="15.75" x14ac:dyDescent="0.25">
      <c r="A18" s="227"/>
      <c r="B18" s="7" t="s">
        <v>22</v>
      </c>
      <c r="C18" s="108">
        <v>103.04801684370784</v>
      </c>
      <c r="D18" s="108"/>
      <c r="E18" s="108"/>
      <c r="F18" s="108">
        <v>110.49110924206978</v>
      </c>
      <c r="G18" s="108"/>
      <c r="H18" s="108"/>
      <c r="I18" s="138"/>
      <c r="J18" s="299"/>
      <c r="K18" s="264"/>
      <c r="L18" s="247" t="s">
        <v>66</v>
      </c>
      <c r="M18" s="247" t="s">
        <v>84</v>
      </c>
      <c r="N18" s="247"/>
      <c r="O18" s="247"/>
    </row>
    <row r="19" spans="1:15" ht="15.75" x14ac:dyDescent="0.25">
      <c r="A19" s="227"/>
      <c r="B19" s="7" t="s">
        <v>23</v>
      </c>
      <c r="C19" s="108">
        <v>110.73683389696876</v>
      </c>
      <c r="D19" s="108"/>
      <c r="E19" s="108"/>
      <c r="F19" s="108">
        <v>117.45778986020487</v>
      </c>
      <c r="G19" s="108"/>
      <c r="H19" s="108"/>
      <c r="I19" s="138"/>
      <c r="J19" s="299"/>
      <c r="K19" s="247" t="s">
        <v>52</v>
      </c>
      <c r="L19" s="248">
        <v>94.360528344705813</v>
      </c>
      <c r="M19" s="248">
        <v>97.677703058706072</v>
      </c>
      <c r="N19" s="247"/>
      <c r="O19" s="247"/>
    </row>
    <row r="20" spans="1:15" ht="15.75" x14ac:dyDescent="0.25">
      <c r="A20" s="227"/>
      <c r="B20" s="7" t="s">
        <v>24</v>
      </c>
      <c r="C20" s="108">
        <v>113.35947843001867</v>
      </c>
      <c r="D20" s="108"/>
      <c r="E20" s="108"/>
      <c r="F20" s="108">
        <v>119.06142638086345</v>
      </c>
      <c r="G20" s="108"/>
      <c r="H20" s="108"/>
      <c r="I20" s="138"/>
      <c r="J20" s="299"/>
      <c r="K20" s="247" t="s">
        <v>53</v>
      </c>
      <c r="L20" s="248">
        <v>94.119037611317111</v>
      </c>
      <c r="M20" s="248">
        <v>94.877738748376828</v>
      </c>
      <c r="N20" s="247"/>
      <c r="O20" s="247"/>
    </row>
    <row r="21" spans="1:15" ht="15.75" x14ac:dyDescent="0.25">
      <c r="A21" s="227"/>
      <c r="B21" s="7" t="s">
        <v>25</v>
      </c>
      <c r="C21" s="108">
        <v>105.90226162957482</v>
      </c>
      <c r="D21" s="108"/>
      <c r="E21" s="108"/>
      <c r="F21" s="108">
        <v>113.67790574918406</v>
      </c>
      <c r="G21" s="108"/>
      <c r="H21" s="108"/>
      <c r="I21" s="138"/>
      <c r="J21" s="299"/>
      <c r="K21" s="247" t="s">
        <v>54</v>
      </c>
      <c r="L21" s="248">
        <v>101.85283300528161</v>
      </c>
      <c r="M21" s="248">
        <v>104.51491223062749</v>
      </c>
      <c r="N21" s="247"/>
      <c r="O21" s="247"/>
    </row>
    <row r="22" spans="1:15" ht="15.75" x14ac:dyDescent="0.25">
      <c r="A22" s="227"/>
      <c r="B22" s="7" t="s">
        <v>26</v>
      </c>
      <c r="C22" s="108">
        <v>109.09795193399658</v>
      </c>
      <c r="D22" s="108"/>
      <c r="E22" s="108"/>
      <c r="F22" s="108">
        <v>117.98969591562638</v>
      </c>
      <c r="G22" s="108"/>
      <c r="H22" s="108"/>
      <c r="I22" s="9"/>
      <c r="J22" s="299"/>
      <c r="K22" s="247" t="s">
        <v>58</v>
      </c>
      <c r="L22" s="248">
        <v>95.962761194365001</v>
      </c>
      <c r="M22" s="248">
        <v>100.39242347073332</v>
      </c>
      <c r="N22" s="247"/>
      <c r="O22" s="247"/>
    </row>
    <row r="23" spans="1:15" ht="15.75" x14ac:dyDescent="0.25">
      <c r="A23" s="227"/>
      <c r="B23" s="7" t="s">
        <v>27</v>
      </c>
      <c r="C23" s="108">
        <v>114.57802971172471</v>
      </c>
      <c r="D23" s="108"/>
      <c r="E23" s="108"/>
      <c r="F23" s="108">
        <v>121.58517411918707</v>
      </c>
      <c r="G23" s="108"/>
      <c r="H23" s="108"/>
      <c r="I23" s="9"/>
      <c r="J23" s="299"/>
      <c r="K23" s="247" t="s">
        <v>57</v>
      </c>
      <c r="L23" s="248">
        <v>104.64742077616322</v>
      </c>
      <c r="M23" s="248">
        <v>105.96262237025229</v>
      </c>
      <c r="N23" s="247"/>
      <c r="O23" s="247"/>
    </row>
    <row r="24" spans="1:15" ht="15.75" x14ac:dyDescent="0.25">
      <c r="A24" s="5"/>
      <c r="B24" s="7" t="s">
        <v>49</v>
      </c>
      <c r="C24" s="108">
        <v>147.38464744177378</v>
      </c>
      <c r="D24" s="108"/>
      <c r="E24" s="108"/>
      <c r="F24" s="108">
        <v>160.10684285098375</v>
      </c>
      <c r="G24" s="108"/>
      <c r="H24" s="108"/>
      <c r="I24" s="9"/>
      <c r="J24" s="299"/>
      <c r="K24" s="247" t="s">
        <v>55</v>
      </c>
      <c r="L24" s="248">
        <v>98.181526827676507</v>
      </c>
      <c r="M24" s="248">
        <v>101.50666217127265</v>
      </c>
      <c r="N24" s="247"/>
      <c r="O24" s="247"/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8"/>
      <c r="K25" s="247" t="s">
        <v>56</v>
      </c>
      <c r="L25" s="248">
        <v>105.1860628885008</v>
      </c>
      <c r="M25" s="248">
        <v>108.4924260020406</v>
      </c>
      <c r="N25" s="247"/>
      <c r="O25" s="247"/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8"/>
      <c r="K26" s="247" t="s">
        <v>59</v>
      </c>
      <c r="L26" s="248">
        <v>107.55064300429241</v>
      </c>
      <c r="M26" s="248">
        <v>108.53975628390528</v>
      </c>
      <c r="N26" s="247"/>
      <c r="O26" s="247"/>
    </row>
    <row r="27" spans="1:15" ht="15.75" customHeight="1" x14ac:dyDescent="0.25">
      <c r="A27" s="140"/>
      <c r="B27" s="268" t="s">
        <v>105</v>
      </c>
      <c r="C27" s="268"/>
      <c r="D27" s="268"/>
      <c r="E27" s="268"/>
      <c r="F27" s="268"/>
      <c r="G27" s="268"/>
      <c r="H27" s="268"/>
      <c r="I27" s="9"/>
      <c r="J27" s="248"/>
      <c r="K27" s="247" t="s">
        <v>60</v>
      </c>
      <c r="L27" s="248">
        <v>103.68486306281039</v>
      </c>
      <c r="M27" s="248">
        <v>105.3941858322648</v>
      </c>
      <c r="N27" s="247"/>
      <c r="O27" s="247"/>
    </row>
    <row r="28" spans="1:15" ht="15.75" customHeight="1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247"/>
      <c r="K28" s="247" t="s">
        <v>61</v>
      </c>
      <c r="L28" s="248">
        <v>106.83084770083555</v>
      </c>
      <c r="M28" s="248">
        <v>111.57418845401097</v>
      </c>
      <c r="N28" s="247"/>
      <c r="O28" s="247"/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7"/>
      <c r="K29" s="247" t="s">
        <v>62</v>
      </c>
      <c r="L29" s="248">
        <v>114.45583076980836</v>
      </c>
      <c r="M29" s="248">
        <v>114.65618099228629</v>
      </c>
      <c r="N29" s="247" t="s">
        <v>11</v>
      </c>
      <c r="O29" s="247" t="s">
        <v>84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7">
        <v>2014</v>
      </c>
      <c r="K30" s="247" t="s">
        <v>63</v>
      </c>
      <c r="L30" s="248">
        <v>147.5230885080426</v>
      </c>
      <c r="M30" s="248">
        <v>149.60286293497705</v>
      </c>
      <c r="N30" s="248">
        <f>+AVERAGE(L19:L30)</f>
        <v>106.19628697448327</v>
      </c>
      <c r="O30" s="248">
        <f t="shared" ref="N30:O40" si="0">+AVERAGE(M19:M30)</f>
        <v>108.59930521245447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7"/>
      <c r="K31" s="247" t="s">
        <v>52</v>
      </c>
      <c r="L31" s="248">
        <v>98.766543013827189</v>
      </c>
      <c r="M31" s="248">
        <v>105.36249230590361</v>
      </c>
      <c r="N31" s="248">
        <f>+AVERAGE(L20:L31)</f>
        <v>106.56345486357672</v>
      </c>
      <c r="O31" s="248">
        <f t="shared" si="0"/>
        <v>109.2397043163876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7"/>
      <c r="K32" s="247" t="s">
        <v>53</v>
      </c>
      <c r="L32" s="248">
        <v>97.015917335499992</v>
      </c>
      <c r="M32" s="248">
        <v>100.96402256378612</v>
      </c>
      <c r="N32" s="248">
        <f t="shared" si="0"/>
        <v>106.80486150725864</v>
      </c>
      <c r="O32" s="248">
        <f>+AVERAGE(M21:M32)</f>
        <v>109.74689463433837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7">
        <v>2015</v>
      </c>
      <c r="K33" s="247" t="s">
        <v>54</v>
      </c>
      <c r="L33" s="248">
        <v>104.97772391939343</v>
      </c>
      <c r="M33" s="248">
        <v>110.39084168732188</v>
      </c>
      <c r="N33" s="248">
        <f t="shared" si="0"/>
        <v>107.06526908343461</v>
      </c>
      <c r="O33" s="248">
        <f>+AVERAGE(M22:M33)</f>
        <v>110.23655542239624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7"/>
      <c r="K34" s="247" t="s">
        <v>58</v>
      </c>
      <c r="L34" s="248">
        <v>96.698667904305069</v>
      </c>
      <c r="M34" s="248">
        <v>102.07641999877858</v>
      </c>
      <c r="N34" s="248">
        <f t="shared" si="0"/>
        <v>107.12659464259627</v>
      </c>
      <c r="O34" s="248">
        <f>+AVERAGE(M23:M34)</f>
        <v>110.37688846640002</v>
      </c>
    </row>
    <row r="35" spans="1:15" ht="15.75" x14ac:dyDescent="0.25">
      <c r="A35" s="5"/>
      <c r="B35" s="16"/>
      <c r="C35" s="16"/>
      <c r="D35" s="16"/>
      <c r="E35" s="16"/>
      <c r="F35" s="16"/>
      <c r="G35" s="16"/>
      <c r="H35" s="16"/>
      <c r="I35" s="139"/>
      <c r="J35" s="247"/>
      <c r="K35" s="247" t="s">
        <v>57</v>
      </c>
      <c r="L35" s="248">
        <v>104.16794269123122</v>
      </c>
      <c r="M35" s="248">
        <v>111.65362391672539</v>
      </c>
      <c r="N35" s="248">
        <f t="shared" si="0"/>
        <v>107.08663813551863</v>
      </c>
      <c r="O35" s="248">
        <f t="shared" si="0"/>
        <v>110.85113859527279</v>
      </c>
    </row>
    <row r="36" spans="1:15" ht="15.75" x14ac:dyDescent="0.25">
      <c r="A36" s="5"/>
      <c r="B36" s="16"/>
      <c r="C36" s="16"/>
      <c r="D36" s="16"/>
      <c r="E36" s="16"/>
      <c r="F36" s="16"/>
      <c r="G36" s="16"/>
      <c r="H36" s="16"/>
      <c r="I36" s="139"/>
      <c r="J36" s="247"/>
      <c r="K36" s="247" t="s">
        <v>55</v>
      </c>
      <c r="L36" s="248">
        <v>103.04801684370784</v>
      </c>
      <c r="M36" s="248">
        <v>110.49110924206978</v>
      </c>
      <c r="N36" s="248">
        <f t="shared" si="0"/>
        <v>107.49217897018791</v>
      </c>
      <c r="O36" s="248">
        <f t="shared" si="0"/>
        <v>111.59984251783919</v>
      </c>
    </row>
    <row r="37" spans="1:15" ht="15.75" x14ac:dyDescent="0.25">
      <c r="A37" s="5"/>
      <c r="B37" s="16"/>
      <c r="C37" s="16"/>
      <c r="D37" s="16"/>
      <c r="E37" s="16"/>
      <c r="F37" s="16"/>
      <c r="G37" s="16"/>
      <c r="H37" s="16"/>
      <c r="I37" s="139"/>
      <c r="J37" s="247"/>
      <c r="K37" s="247" t="s">
        <v>56</v>
      </c>
      <c r="L37" s="248">
        <v>110.73683389696876</v>
      </c>
      <c r="M37" s="248">
        <v>117.45778986020487</v>
      </c>
      <c r="N37" s="248">
        <f t="shared" si="0"/>
        <v>107.95474322089359</v>
      </c>
      <c r="O37" s="248">
        <f t="shared" si="0"/>
        <v>112.34695617268621</v>
      </c>
    </row>
    <row r="38" spans="1:15" ht="15.75" x14ac:dyDescent="0.25">
      <c r="A38" s="5"/>
      <c r="B38" s="16"/>
      <c r="C38" s="16"/>
      <c r="D38" s="16"/>
      <c r="E38" s="16"/>
      <c r="F38" s="16"/>
      <c r="G38" s="16"/>
      <c r="H38" s="16"/>
      <c r="I38" s="139"/>
      <c r="J38" s="246"/>
      <c r="K38" s="247" t="s">
        <v>59</v>
      </c>
      <c r="L38" s="248">
        <v>113.35947843001867</v>
      </c>
      <c r="M38" s="248">
        <v>119.06142638086345</v>
      </c>
      <c r="N38" s="248">
        <f t="shared" si="0"/>
        <v>108.43881283970411</v>
      </c>
      <c r="O38" s="248">
        <f t="shared" si="0"/>
        <v>113.22376201409939</v>
      </c>
    </row>
    <row r="39" spans="1:15" ht="15.75" x14ac:dyDescent="0.25">
      <c r="A39" s="5"/>
      <c r="B39" s="16"/>
      <c r="C39" s="16"/>
      <c r="D39" s="16"/>
      <c r="E39" s="16"/>
      <c r="F39" s="16"/>
      <c r="G39" s="16"/>
      <c r="H39" s="16"/>
      <c r="I39" s="139"/>
      <c r="J39" s="246"/>
      <c r="K39" s="247" t="s">
        <v>60</v>
      </c>
      <c r="L39" s="248">
        <v>105.90226162957482</v>
      </c>
      <c r="M39" s="248">
        <v>113.67790574918406</v>
      </c>
      <c r="N39" s="248">
        <f t="shared" ref="N39:N42" si="1">+AVERAGE(L28:L39)</f>
        <v>108.62359605360113</v>
      </c>
      <c r="O39" s="248">
        <f t="shared" si="0"/>
        <v>113.914072007176</v>
      </c>
    </row>
    <row r="40" spans="1:15" ht="15.75" x14ac:dyDescent="0.25">
      <c r="A40" s="5"/>
      <c r="B40" s="16"/>
      <c r="C40" s="16"/>
      <c r="D40" s="16"/>
      <c r="E40" s="16"/>
      <c r="F40" s="16"/>
      <c r="G40" s="16"/>
      <c r="H40" s="16"/>
      <c r="I40" s="139"/>
      <c r="J40" s="246"/>
      <c r="K40" s="247" t="s">
        <v>61</v>
      </c>
      <c r="L40" s="248">
        <v>109.09795193399658</v>
      </c>
      <c r="M40" s="248">
        <v>117.98969591562638</v>
      </c>
      <c r="N40" s="248">
        <f t="shared" si="1"/>
        <v>108.81252140636457</v>
      </c>
      <c r="O40" s="248">
        <f t="shared" si="0"/>
        <v>114.44869762897729</v>
      </c>
    </row>
    <row r="41" spans="1:15" ht="15.75" x14ac:dyDescent="0.25">
      <c r="A41" s="5"/>
      <c r="B41" s="16"/>
      <c r="C41" s="16"/>
      <c r="D41" s="16"/>
      <c r="E41" s="16"/>
      <c r="F41" s="16"/>
      <c r="G41" s="16"/>
      <c r="H41" s="16"/>
      <c r="I41" s="139"/>
      <c r="J41" s="246"/>
      <c r="K41" s="247" t="s">
        <v>62</v>
      </c>
      <c r="L41" s="248">
        <v>114.57802971172471</v>
      </c>
      <c r="M41" s="248">
        <v>121.58517411918707</v>
      </c>
      <c r="N41" s="248">
        <f t="shared" si="1"/>
        <v>108.82270465152425</v>
      </c>
      <c r="O41" s="248">
        <f>+AVERAGE(M30:M41)</f>
        <v>115.02611372288567</v>
      </c>
    </row>
    <row r="42" spans="1:15" ht="15.75" x14ac:dyDescent="0.25">
      <c r="A42" s="5"/>
      <c r="B42" s="16"/>
      <c r="C42" s="16"/>
      <c r="D42" s="16"/>
      <c r="E42" s="16"/>
      <c r="F42" s="16"/>
      <c r="G42" s="16"/>
      <c r="H42" s="16"/>
      <c r="I42" s="139"/>
      <c r="K42" s="247" t="s">
        <v>63</v>
      </c>
      <c r="L42" s="248">
        <v>147.38464744177378</v>
      </c>
      <c r="M42" s="248">
        <v>160.10684285098375</v>
      </c>
      <c r="N42" s="248">
        <f t="shared" si="1"/>
        <v>108.81116789600183</v>
      </c>
      <c r="O42" s="248">
        <f>+AVERAGE(M31:M42)</f>
        <v>115.90144538255292</v>
      </c>
    </row>
    <row r="43" spans="1:15" ht="15.75" x14ac:dyDescent="0.25">
      <c r="A43" s="5"/>
      <c r="B43" s="16"/>
      <c r="C43" s="16"/>
      <c r="D43" s="16"/>
      <c r="E43" s="16"/>
      <c r="F43" s="16"/>
      <c r="G43" s="16"/>
      <c r="H43" s="16"/>
      <c r="I43" s="139"/>
      <c r="J43" s="247">
        <v>2016</v>
      </c>
      <c r="K43" s="247" t="s">
        <v>52</v>
      </c>
      <c r="L43" s="248">
        <v>105.24454234246211</v>
      </c>
      <c r="M43" s="248">
        <v>115.906068390744</v>
      </c>
      <c r="N43" s="248">
        <f>+AVERAGE(L32:L43)</f>
        <v>109.35100117338807</v>
      </c>
      <c r="O43" s="248">
        <f>+AVERAGE(M32:M43)</f>
        <v>116.78007672295627</v>
      </c>
    </row>
    <row r="44" spans="1:15" ht="15.75" x14ac:dyDescent="0.25">
      <c r="A44" s="140" t="s">
        <v>121</v>
      </c>
      <c r="B44" s="7"/>
      <c r="C44" s="16"/>
      <c r="D44" s="16"/>
      <c r="E44" s="16"/>
      <c r="F44" s="16"/>
      <c r="G44" s="16"/>
      <c r="H44" s="16"/>
      <c r="I44" s="139"/>
      <c r="J44" s="247"/>
      <c r="K44" s="247" t="s">
        <v>53</v>
      </c>
      <c r="L44" s="248">
        <v>106.30442776348264</v>
      </c>
      <c r="M44" s="248">
        <v>113.77914325513979</v>
      </c>
      <c r="N44" s="248">
        <f>+AVERAGE(L33:L44)</f>
        <v>110.12504370905332</v>
      </c>
      <c r="O44" s="248">
        <f>+AVERAGE(M33:M44)</f>
        <v>117.84800344723577</v>
      </c>
    </row>
    <row r="45" spans="1:15" ht="15.75" x14ac:dyDescent="0.25">
      <c r="A45" s="141" t="s">
        <v>35</v>
      </c>
      <c r="B45" s="24"/>
      <c r="C45" s="17"/>
      <c r="D45" s="17"/>
      <c r="E45" s="17"/>
      <c r="F45" s="17"/>
      <c r="G45" s="17"/>
      <c r="H45" s="17"/>
      <c r="I45" s="136"/>
      <c r="K45" s="247" t="s">
        <v>54</v>
      </c>
      <c r="L45" s="248">
        <v>104.79974836142156</v>
      </c>
      <c r="M45" s="248">
        <v>115.97288435207582</v>
      </c>
      <c r="N45" s="248">
        <f>+AVERAGE(L34:L45)</f>
        <v>110.11021241255565</v>
      </c>
      <c r="O45" s="248">
        <f>+AVERAGE(M34:M45)</f>
        <v>118.31317366929859</v>
      </c>
    </row>
    <row r="46" spans="1:15" x14ac:dyDescent="0.25">
      <c r="K46" s="247"/>
      <c r="L46" s="247"/>
      <c r="M46" s="247"/>
      <c r="N46" s="247"/>
      <c r="O46" s="247"/>
    </row>
    <row r="47" spans="1:15" x14ac:dyDescent="0.25">
      <c r="K47" s="247"/>
      <c r="L47" s="247"/>
      <c r="M47" s="247"/>
      <c r="N47" s="247"/>
      <c r="O47" s="247"/>
    </row>
    <row r="48" spans="1:15" x14ac:dyDescent="0.25">
      <c r="K48" s="247"/>
      <c r="L48" s="247"/>
      <c r="M48" s="247"/>
      <c r="N48" s="247"/>
      <c r="O48" s="247"/>
    </row>
    <row r="49" spans="11:15" x14ac:dyDescent="0.25">
      <c r="K49" s="247"/>
      <c r="L49" s="247"/>
      <c r="M49" s="247"/>
      <c r="N49" s="247"/>
      <c r="O49" s="247"/>
    </row>
    <row r="50" spans="11:15" x14ac:dyDescent="0.25">
      <c r="K50" s="247"/>
      <c r="L50" s="247"/>
      <c r="M50" s="247"/>
      <c r="N50" s="247"/>
      <c r="O50" s="247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ignoredErrors>
    <ignoredError sqref="N30:O31 N35:O41 N32 N33 N34 N42" formulaRange="1"/>
  </ignoredError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47"/>
  <sheetViews>
    <sheetView zoomScaleNormal="100" zoomScaleSheetLayoutView="70" workbookViewId="0">
      <selection activeCell="E15" sqref="E15"/>
    </sheetView>
  </sheetViews>
  <sheetFormatPr baseColWidth="10" defaultColWidth="11.42578125" defaultRowHeight="15" x14ac:dyDescent="0.25"/>
  <cols>
    <col min="1" max="4" width="11.42578125" style="241"/>
    <col min="5" max="5" width="13" style="241" customWidth="1"/>
    <col min="6" max="7" width="11.42578125" style="241"/>
    <col min="8" max="8" width="12.7109375" style="241" customWidth="1"/>
    <col min="9" max="9" width="8.7109375" style="241" customWidth="1"/>
    <col min="10" max="16384" width="11.42578125" style="241"/>
  </cols>
  <sheetData>
    <row r="1" spans="1:16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6" ht="15.6" x14ac:dyDescent="0.3">
      <c r="A2" s="5"/>
      <c r="B2" s="239"/>
      <c r="C2" s="239"/>
      <c r="D2" s="239"/>
      <c r="E2" s="239"/>
      <c r="F2" s="239"/>
      <c r="G2" s="239"/>
      <c r="H2" s="239"/>
      <c r="I2" s="122"/>
    </row>
    <row r="3" spans="1:16" ht="15.6" x14ac:dyDescent="0.3">
      <c r="A3" s="5"/>
      <c r="B3" s="239"/>
      <c r="C3" s="239"/>
      <c r="D3" s="239"/>
      <c r="E3" s="239"/>
      <c r="F3" s="239"/>
      <c r="G3" s="239"/>
      <c r="H3" s="239"/>
      <c r="I3" s="122"/>
    </row>
    <row r="4" spans="1:16" ht="15.6" x14ac:dyDescent="0.3">
      <c r="A4" s="5"/>
      <c r="B4" s="239"/>
      <c r="C4" s="239"/>
      <c r="D4" s="239"/>
      <c r="E4" s="239"/>
      <c r="F4" s="239"/>
      <c r="G4" s="239"/>
      <c r="H4" s="239"/>
      <c r="I4" s="122"/>
    </row>
    <row r="5" spans="1:16" ht="15.6" x14ac:dyDescent="0.3">
      <c r="A5" s="5"/>
      <c r="B5" s="239"/>
      <c r="C5" s="239"/>
      <c r="D5" s="239"/>
      <c r="E5" s="239"/>
      <c r="F5" s="239"/>
      <c r="G5" s="239"/>
      <c r="H5" s="239"/>
      <c r="I5" s="122"/>
    </row>
    <row r="6" spans="1:16" ht="15.6" x14ac:dyDescent="0.3">
      <c r="A6" s="5"/>
      <c r="B6" s="239"/>
      <c r="C6" s="239"/>
      <c r="D6" s="239"/>
      <c r="E6" s="239"/>
      <c r="F6" s="239"/>
      <c r="G6" s="239"/>
      <c r="H6" s="239"/>
      <c r="I6" s="122"/>
    </row>
    <row r="7" spans="1:16" ht="15.6" x14ac:dyDescent="0.3">
      <c r="A7" s="5"/>
      <c r="B7" s="239"/>
      <c r="C7" s="239"/>
      <c r="D7" s="239"/>
      <c r="E7" s="239"/>
      <c r="F7" s="239"/>
      <c r="G7" s="239"/>
      <c r="H7" s="239"/>
      <c r="I7" s="122"/>
    </row>
    <row r="8" spans="1:16" ht="15.75" x14ac:dyDescent="0.25">
      <c r="A8" s="5"/>
      <c r="B8" s="239"/>
      <c r="C8" s="269" t="s">
        <v>97</v>
      </c>
      <c r="D8" s="269"/>
      <c r="E8" s="269"/>
      <c r="F8" s="269"/>
      <c r="G8" s="269"/>
      <c r="H8" s="269"/>
      <c r="I8" s="128"/>
    </row>
    <row r="9" spans="1:16" ht="15.6" x14ac:dyDescent="0.3">
      <c r="A9" s="5"/>
      <c r="B9" s="127"/>
      <c r="C9" s="270" t="s">
        <v>95</v>
      </c>
      <c r="D9" s="270"/>
      <c r="E9" s="270"/>
      <c r="F9" s="270"/>
      <c r="G9" s="270"/>
      <c r="H9" s="270"/>
      <c r="I9" s="80"/>
    </row>
    <row r="10" spans="1:16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2"/>
    </row>
    <row r="11" spans="1:16" ht="25.5" customHeight="1" x14ac:dyDescent="0.25">
      <c r="A11" s="5"/>
      <c r="B11" s="7"/>
      <c r="C11" s="273" t="s">
        <v>15</v>
      </c>
      <c r="D11" s="273"/>
      <c r="E11" s="274" t="str">
        <f>+'Indice ventas nominales'!E11:E12</f>
        <v>Bogotá
 Cambio   '16/'15 (p.p)</v>
      </c>
      <c r="F11" s="276" t="s">
        <v>84</v>
      </c>
      <c r="G11" s="276"/>
      <c r="H11" s="274" t="str">
        <f>+'Indice ventas nominales'!H11:H12</f>
        <v>Colombia
 Cambio   '16/'15 (p.p)</v>
      </c>
      <c r="I11" s="129"/>
      <c r="K11" s="264"/>
    </row>
    <row r="12" spans="1:16" ht="20.25" customHeight="1" x14ac:dyDescent="0.25">
      <c r="A12" s="5"/>
      <c r="B12" s="7"/>
      <c r="C12" s="150">
        <v>2015</v>
      </c>
      <c r="D12" s="150">
        <v>2016</v>
      </c>
      <c r="E12" s="275"/>
      <c r="F12" s="2">
        <v>2015</v>
      </c>
      <c r="G12" s="2">
        <v>2016</v>
      </c>
      <c r="H12" s="275"/>
      <c r="I12" s="122"/>
      <c r="K12" s="264"/>
    </row>
    <row r="13" spans="1:16" ht="15.75" x14ac:dyDescent="0.25">
      <c r="A13" s="5"/>
      <c r="B13" s="7" t="s">
        <v>17</v>
      </c>
      <c r="C13" s="109">
        <v>97.397357034795505</v>
      </c>
      <c r="D13" s="109">
        <v>96.334919848774078</v>
      </c>
      <c r="E13" s="109">
        <f>D13-C13</f>
        <v>-1.0624371860214268</v>
      </c>
      <c r="F13" s="109">
        <v>103.65973346892874</v>
      </c>
      <c r="G13" s="109">
        <v>105.9228519184455</v>
      </c>
      <c r="H13" s="109">
        <f>+G13-F13</f>
        <v>2.2631184495167673</v>
      </c>
      <c r="I13" s="131"/>
      <c r="J13" s="259"/>
      <c r="K13" s="264"/>
    </row>
    <row r="14" spans="1:16" ht="15.75" x14ac:dyDescent="0.25">
      <c r="A14" s="5"/>
      <c r="B14" s="7" t="s">
        <v>18</v>
      </c>
      <c r="C14" s="109">
        <v>94.751101104227857</v>
      </c>
      <c r="D14" s="109">
        <v>96.170022301031153</v>
      </c>
      <c r="E14" s="109">
        <f>D14-C14</f>
        <v>1.4189211968032964</v>
      </c>
      <c r="F14" s="109">
        <v>98.546024243158314</v>
      </c>
      <c r="G14" s="109">
        <v>103.11447747411188</v>
      </c>
      <c r="H14" s="109">
        <f>+G14-F14</f>
        <v>4.5684532309535655</v>
      </c>
      <c r="I14" s="131"/>
      <c r="K14" s="264"/>
    </row>
    <row r="15" spans="1:16" ht="15.75" x14ac:dyDescent="0.25">
      <c r="A15" s="227"/>
      <c r="B15" s="7" t="s">
        <v>19</v>
      </c>
      <c r="C15" s="164">
        <v>102.16918926113905</v>
      </c>
      <c r="D15" s="164">
        <v>94.254170553387127</v>
      </c>
      <c r="E15" s="164">
        <f>D15-C15</f>
        <v>-7.9150187077519263</v>
      </c>
      <c r="F15" s="164">
        <v>107.3863191609852</v>
      </c>
      <c r="G15" s="164">
        <v>104.29897222759855</v>
      </c>
      <c r="H15" s="164">
        <f>+G15-F15</f>
        <v>-3.087346933386641</v>
      </c>
      <c r="I15" s="137"/>
      <c r="K15" s="264"/>
    </row>
    <row r="16" spans="1:16" ht="15.75" x14ac:dyDescent="0.25">
      <c r="A16" s="227"/>
      <c r="B16" s="7" t="s">
        <v>20</v>
      </c>
      <c r="C16" s="109">
        <v>93.462891079693961</v>
      </c>
      <c r="D16" s="109"/>
      <c r="E16" s="109"/>
      <c r="F16" s="109">
        <v>98.64067493827713</v>
      </c>
      <c r="G16" s="109"/>
      <c r="H16" s="109"/>
      <c r="I16" s="137"/>
      <c r="K16" s="264"/>
      <c r="L16" s="246"/>
      <c r="M16" s="246"/>
      <c r="N16" s="246"/>
      <c r="O16" s="246"/>
      <c r="P16" s="246"/>
    </row>
    <row r="17" spans="1:18" ht="15.75" x14ac:dyDescent="0.25">
      <c r="A17" s="227"/>
      <c r="B17" s="7" t="s">
        <v>21</v>
      </c>
      <c r="C17" s="108">
        <v>100.26266796559952</v>
      </c>
      <c r="D17" s="108"/>
      <c r="E17" s="109"/>
      <c r="F17" s="108">
        <v>107.72814183740448</v>
      </c>
      <c r="G17" s="108"/>
      <c r="H17" s="108"/>
      <c r="I17" s="137"/>
      <c r="K17" s="264"/>
      <c r="L17" s="247"/>
      <c r="M17" s="247"/>
      <c r="N17" s="247"/>
      <c r="O17" s="247"/>
      <c r="P17" s="247"/>
      <c r="Q17" s="247"/>
      <c r="R17" s="247"/>
    </row>
    <row r="18" spans="1:18" ht="15.75" x14ac:dyDescent="0.25">
      <c r="A18" s="227"/>
      <c r="B18" s="7" t="s">
        <v>22</v>
      </c>
      <c r="C18" s="108">
        <v>98.567008458452477</v>
      </c>
      <c r="D18" s="108"/>
      <c r="E18" s="109"/>
      <c r="F18" s="108">
        <v>106.09854243470038</v>
      </c>
      <c r="G18" s="108"/>
      <c r="H18" s="108"/>
      <c r="I18" s="138"/>
      <c r="K18" s="264"/>
      <c r="L18" s="247"/>
      <c r="M18" s="247"/>
      <c r="N18" s="247"/>
      <c r="O18" s="247"/>
      <c r="P18" s="247"/>
      <c r="Q18" s="247"/>
      <c r="R18" s="247"/>
    </row>
    <row r="19" spans="1:18" ht="15.75" x14ac:dyDescent="0.25">
      <c r="A19" s="227"/>
      <c r="B19" s="7" t="s">
        <v>23</v>
      </c>
      <c r="C19" s="108">
        <v>105.25363485549528</v>
      </c>
      <c r="D19" s="108"/>
      <c r="E19" s="109"/>
      <c r="F19" s="108">
        <v>112.02749310043613</v>
      </c>
      <c r="G19" s="108"/>
      <c r="H19" s="108"/>
      <c r="I19" s="138"/>
      <c r="K19" s="264"/>
      <c r="L19" s="247"/>
      <c r="M19" s="247" t="s">
        <v>66</v>
      </c>
      <c r="N19" s="247" t="s">
        <v>84</v>
      </c>
      <c r="O19" s="247"/>
      <c r="P19" s="247"/>
      <c r="Q19" s="247"/>
      <c r="R19" s="247"/>
    </row>
    <row r="20" spans="1:18" ht="15.75" x14ac:dyDescent="0.25">
      <c r="A20" s="227"/>
      <c r="B20" s="7" t="s">
        <v>24</v>
      </c>
      <c r="C20" s="108">
        <v>107.33178221031777</v>
      </c>
      <c r="D20" s="108"/>
      <c r="E20" s="109"/>
      <c r="F20" s="108">
        <v>112.8625245997091</v>
      </c>
      <c r="G20" s="108"/>
      <c r="H20" s="108"/>
      <c r="I20" s="138"/>
      <c r="K20" s="264"/>
      <c r="L20" s="247" t="s">
        <v>52</v>
      </c>
      <c r="M20" s="248">
        <v>94.535183919970009</v>
      </c>
      <c r="N20" s="248">
        <v>97.515555847691218</v>
      </c>
      <c r="O20" s="248"/>
      <c r="P20" s="248"/>
      <c r="Q20" s="247"/>
      <c r="R20" s="247"/>
    </row>
    <row r="21" spans="1:18" ht="15.75" x14ac:dyDescent="0.25">
      <c r="A21" s="227"/>
      <c r="B21" s="7" t="s">
        <v>25</v>
      </c>
      <c r="C21" s="108">
        <v>99.39039763902089</v>
      </c>
      <c r="D21" s="108"/>
      <c r="E21" s="109"/>
      <c r="F21" s="108">
        <v>106.89422604532871</v>
      </c>
      <c r="G21" s="108"/>
      <c r="H21" s="108"/>
      <c r="I21" s="138"/>
      <c r="K21" s="264"/>
      <c r="L21" s="247" t="s">
        <v>53</v>
      </c>
      <c r="M21" s="248">
        <v>94.043167971505852</v>
      </c>
      <c r="N21" s="248">
        <v>94.551463495348571</v>
      </c>
      <c r="O21" s="248"/>
      <c r="P21" s="248"/>
      <c r="Q21" s="247"/>
      <c r="R21" s="247"/>
    </row>
    <row r="22" spans="1:18" ht="15.75" x14ac:dyDescent="0.25">
      <c r="A22" s="227"/>
      <c r="B22" s="7" t="s">
        <v>26</v>
      </c>
      <c r="C22" s="108">
        <v>101.82364442733534</v>
      </c>
      <c r="D22" s="108"/>
      <c r="E22" s="109"/>
      <c r="F22" s="108">
        <v>110.34831329048787</v>
      </c>
      <c r="G22" s="108"/>
      <c r="H22" s="108"/>
      <c r="I22" s="9"/>
      <c r="K22" s="264"/>
      <c r="L22" s="247" t="s">
        <v>54</v>
      </c>
      <c r="M22" s="248">
        <v>101.84782203772869</v>
      </c>
      <c r="N22" s="248">
        <v>103.92030234708392</v>
      </c>
      <c r="O22" s="248"/>
      <c r="P22" s="248"/>
      <c r="Q22" s="247"/>
      <c r="R22" s="247"/>
    </row>
    <row r="23" spans="1:18" ht="15.75" x14ac:dyDescent="0.25">
      <c r="A23" s="227"/>
      <c r="B23" s="7" t="s">
        <v>27</v>
      </c>
      <c r="C23" s="108">
        <v>106.37342256747111</v>
      </c>
      <c r="D23" s="108"/>
      <c r="E23" s="109"/>
      <c r="F23" s="108">
        <v>113.0433785365951</v>
      </c>
      <c r="G23" s="108"/>
      <c r="H23" s="108"/>
      <c r="I23" s="9"/>
      <c r="K23" s="264"/>
      <c r="L23" s="247" t="s">
        <v>58</v>
      </c>
      <c r="M23" s="248">
        <v>95.624157116966359</v>
      </c>
      <c r="N23" s="248">
        <v>99.662466967623445</v>
      </c>
      <c r="O23" s="248"/>
      <c r="P23" s="248"/>
      <c r="Q23" s="247"/>
      <c r="R23" s="247"/>
    </row>
    <row r="24" spans="1:18" ht="15.75" x14ac:dyDescent="0.25">
      <c r="A24" s="5"/>
      <c r="B24" s="7" t="s">
        <v>49</v>
      </c>
      <c r="C24" s="108">
        <v>136.57993912932557</v>
      </c>
      <c r="D24" s="108"/>
      <c r="E24" s="109"/>
      <c r="F24" s="108">
        <v>148.60531839876467</v>
      </c>
      <c r="G24" s="108"/>
      <c r="H24" s="108"/>
      <c r="I24" s="9"/>
      <c r="K24" s="264"/>
      <c r="L24" s="247" t="s">
        <v>57</v>
      </c>
      <c r="M24" s="248">
        <v>103.81980150203287</v>
      </c>
      <c r="N24" s="248">
        <v>104.74212665658418</v>
      </c>
      <c r="O24" s="248"/>
      <c r="P24" s="248"/>
      <c r="Q24" s="247"/>
      <c r="R24" s="247"/>
    </row>
    <row r="25" spans="1:18" ht="15.75" x14ac:dyDescent="0.25">
      <c r="A25" s="5"/>
      <c r="B25" s="4"/>
      <c r="C25" s="4"/>
      <c r="D25" s="4"/>
      <c r="E25" s="4"/>
      <c r="F25" s="4"/>
      <c r="G25" s="4"/>
      <c r="H25" s="4"/>
      <c r="I25" s="9"/>
      <c r="K25" s="247"/>
      <c r="L25" s="247" t="s">
        <v>55</v>
      </c>
      <c r="M25" s="248">
        <v>97.411896598027298</v>
      </c>
      <c r="N25" s="248">
        <v>100.34135483457459</v>
      </c>
      <c r="O25" s="248"/>
      <c r="P25" s="248"/>
      <c r="Q25" s="247"/>
      <c r="R25" s="247"/>
    </row>
    <row r="26" spans="1:18" ht="15.75" x14ac:dyDescent="0.25">
      <c r="A26" s="5"/>
      <c r="B26" s="4"/>
      <c r="C26" s="4"/>
      <c r="D26" s="4"/>
      <c r="E26" s="4"/>
      <c r="F26" s="4"/>
      <c r="G26" s="4"/>
      <c r="H26" s="4"/>
      <c r="I26" s="9"/>
      <c r="K26" s="247"/>
      <c r="L26" s="247" t="s">
        <v>56</v>
      </c>
      <c r="M26" s="248">
        <v>104.02882056011893</v>
      </c>
      <c r="N26" s="248">
        <v>106.89643953199284</v>
      </c>
      <c r="O26" s="248"/>
      <c r="P26" s="248"/>
      <c r="Q26" s="247"/>
      <c r="R26" s="247"/>
    </row>
    <row r="27" spans="1:18" ht="15.75" x14ac:dyDescent="0.25">
      <c r="A27" s="140"/>
      <c r="B27" s="268" t="s">
        <v>106</v>
      </c>
      <c r="C27" s="268"/>
      <c r="D27" s="268"/>
      <c r="E27" s="268"/>
      <c r="F27" s="268"/>
      <c r="G27" s="268"/>
      <c r="H27" s="268"/>
      <c r="I27" s="9"/>
      <c r="K27" s="247"/>
      <c r="L27" s="247" t="s">
        <v>59</v>
      </c>
      <c r="M27" s="248">
        <v>106.59963845633922</v>
      </c>
      <c r="N27" s="248">
        <v>106.87053260266113</v>
      </c>
      <c r="O27" s="248"/>
      <c r="P27" s="248"/>
      <c r="Q27" s="247"/>
      <c r="R27" s="247"/>
    </row>
    <row r="28" spans="1:18" ht="15.75" x14ac:dyDescent="0.25">
      <c r="A28" s="5"/>
      <c r="B28" s="268"/>
      <c r="C28" s="268"/>
      <c r="D28" s="268"/>
      <c r="E28" s="268"/>
      <c r="F28" s="268"/>
      <c r="G28" s="268"/>
      <c r="H28" s="268"/>
      <c r="I28" s="9"/>
      <c r="K28" s="247"/>
      <c r="L28" s="247" t="s">
        <v>60</v>
      </c>
      <c r="M28" s="248">
        <v>102.49033351745048</v>
      </c>
      <c r="N28" s="248">
        <v>103.97393039281438</v>
      </c>
      <c r="O28" s="248"/>
      <c r="P28" s="248"/>
      <c r="Q28" s="247"/>
      <c r="R28" s="247"/>
    </row>
    <row r="29" spans="1:18" ht="15.75" x14ac:dyDescent="0.25">
      <c r="A29" s="5"/>
      <c r="B29" s="4"/>
      <c r="C29" s="4"/>
      <c r="D29" s="4"/>
      <c r="E29" s="4"/>
      <c r="F29" s="4"/>
      <c r="G29" s="4"/>
      <c r="H29" s="4"/>
      <c r="I29" s="82"/>
      <c r="K29" s="247"/>
      <c r="L29" s="247" t="s">
        <v>61</v>
      </c>
      <c r="M29" s="248">
        <v>105.68284656010704</v>
      </c>
      <c r="N29" s="248">
        <v>110.09059936857795</v>
      </c>
      <c r="O29" s="248"/>
      <c r="P29" s="248"/>
      <c r="Q29" s="247"/>
      <c r="R29" s="247"/>
    </row>
    <row r="30" spans="1:18" ht="15.75" x14ac:dyDescent="0.25">
      <c r="A30" s="5"/>
      <c r="B30" s="4"/>
      <c r="C30" s="4"/>
      <c r="D30" s="4"/>
      <c r="E30" s="4"/>
      <c r="F30" s="4"/>
      <c r="G30" s="4"/>
      <c r="H30" s="4"/>
      <c r="I30" s="81"/>
      <c r="K30" s="247"/>
      <c r="L30" s="247" t="s">
        <v>62</v>
      </c>
      <c r="M30" s="248">
        <v>113.44396924949216</v>
      </c>
      <c r="N30" s="248">
        <v>113.40263192107949</v>
      </c>
      <c r="O30" s="248" t="s">
        <v>11</v>
      </c>
      <c r="P30" s="248" t="s">
        <v>84</v>
      </c>
      <c r="Q30" s="247"/>
      <c r="R30" s="247"/>
    </row>
    <row r="31" spans="1:18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47">
        <v>2014</v>
      </c>
      <c r="L31" s="247" t="s">
        <v>63</v>
      </c>
      <c r="M31" s="248">
        <v>146.0670257277458</v>
      </c>
      <c r="N31" s="248">
        <v>148.21051754971816</v>
      </c>
      <c r="O31" s="257">
        <f>+AVERAGE(M20:M31)</f>
        <v>105.46622193479038</v>
      </c>
      <c r="P31" s="257">
        <f>+AVERAGE(N20:N31)</f>
        <v>107.51482679297918</v>
      </c>
      <c r="Q31" s="247"/>
      <c r="R31" s="247"/>
    </row>
    <row r="32" spans="1:18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47"/>
      <c r="L32" s="247" t="s">
        <v>52</v>
      </c>
      <c r="M32" s="248">
        <v>97.397357034795505</v>
      </c>
      <c r="N32" s="248">
        <v>103.65973346892874</v>
      </c>
      <c r="O32" s="257">
        <f>+AVERAGE(M21:M32)</f>
        <v>105.70473636102584</v>
      </c>
      <c r="P32" s="257">
        <f t="shared" ref="P32:P41" si="0">+AVERAGE(N21:N32)</f>
        <v>108.02684159474894</v>
      </c>
      <c r="Q32" s="247"/>
      <c r="R32" s="247"/>
    </row>
    <row r="33" spans="1:18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47"/>
      <c r="L33" s="247" t="s">
        <v>53</v>
      </c>
      <c r="M33" s="248">
        <v>94.751101104227857</v>
      </c>
      <c r="N33" s="248">
        <v>98.546024243158314</v>
      </c>
      <c r="O33" s="257">
        <f t="shared" ref="O33:O40" si="1">+AVERAGE(M22:M33)</f>
        <v>105.7637307887527</v>
      </c>
      <c r="P33" s="257">
        <f t="shared" si="0"/>
        <v>108.35972165706643</v>
      </c>
      <c r="Q33" s="247"/>
      <c r="R33" s="247"/>
    </row>
    <row r="34" spans="1:18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47">
        <v>2015</v>
      </c>
      <c r="L34" s="247" t="s">
        <v>54</v>
      </c>
      <c r="M34" s="248">
        <v>102.16918926113905</v>
      </c>
      <c r="N34" s="248">
        <v>107.3863191609852</v>
      </c>
      <c r="O34" s="257">
        <f t="shared" si="1"/>
        <v>105.79051139070356</v>
      </c>
      <c r="P34" s="257">
        <f t="shared" si="0"/>
        <v>108.64855639155822</v>
      </c>
      <c r="Q34" s="247"/>
      <c r="R34" s="247"/>
    </row>
    <row r="35" spans="1:18" ht="15.75" x14ac:dyDescent="0.25">
      <c r="A35" s="5"/>
      <c r="B35" s="16"/>
      <c r="C35" s="16"/>
      <c r="D35" s="16"/>
      <c r="E35" s="16"/>
      <c r="F35" s="16"/>
      <c r="G35" s="16"/>
      <c r="H35" s="16"/>
      <c r="I35" s="139"/>
      <c r="K35" s="247"/>
      <c r="L35" s="247" t="s">
        <v>58</v>
      </c>
      <c r="M35" s="248">
        <v>93.462891079693961</v>
      </c>
      <c r="N35" s="248">
        <v>98.64067493827713</v>
      </c>
      <c r="O35" s="257">
        <f t="shared" si="1"/>
        <v>105.61040588759751</v>
      </c>
      <c r="P35" s="257">
        <f t="shared" si="0"/>
        <v>108.56340705577934</v>
      </c>
      <c r="Q35" s="247"/>
      <c r="R35" s="247"/>
    </row>
    <row r="36" spans="1:18" ht="15.75" x14ac:dyDescent="0.25">
      <c r="A36" s="5"/>
      <c r="B36" s="16"/>
      <c r="C36" s="16"/>
      <c r="D36" s="16"/>
      <c r="E36" s="16"/>
      <c r="F36" s="16"/>
      <c r="G36" s="16"/>
      <c r="H36" s="16"/>
      <c r="I36" s="139"/>
      <c r="K36" s="247"/>
      <c r="L36" s="247" t="s">
        <v>57</v>
      </c>
      <c r="M36" s="248">
        <v>100.26266796559952</v>
      </c>
      <c r="N36" s="248">
        <v>107.72814183740448</v>
      </c>
      <c r="O36" s="257">
        <f t="shared" si="1"/>
        <v>105.31397809289473</v>
      </c>
      <c r="P36" s="257">
        <f t="shared" si="0"/>
        <v>108.81224165418105</v>
      </c>
      <c r="Q36" s="247"/>
      <c r="R36" s="247"/>
    </row>
    <row r="37" spans="1:18" ht="15.75" x14ac:dyDescent="0.25">
      <c r="A37" s="5"/>
      <c r="B37" s="16"/>
      <c r="C37" s="16"/>
      <c r="D37" s="16"/>
      <c r="E37" s="16"/>
      <c r="F37" s="16"/>
      <c r="G37" s="16"/>
      <c r="H37" s="16"/>
      <c r="I37" s="139"/>
      <c r="K37" s="247"/>
      <c r="L37" s="247" t="s">
        <v>55</v>
      </c>
      <c r="M37" s="248">
        <v>98.567008458452477</v>
      </c>
      <c r="N37" s="248">
        <v>106.09854243470038</v>
      </c>
      <c r="O37" s="257">
        <f t="shared" si="1"/>
        <v>105.41023741459684</v>
      </c>
      <c r="P37" s="257">
        <f t="shared" si="0"/>
        <v>109.29200728752487</v>
      </c>
      <c r="Q37" s="247"/>
      <c r="R37" s="247"/>
    </row>
    <row r="38" spans="1:18" ht="15.75" x14ac:dyDescent="0.25">
      <c r="A38" s="5"/>
      <c r="B38" s="16"/>
      <c r="C38" s="16"/>
      <c r="D38" s="16"/>
      <c r="E38" s="16"/>
      <c r="F38" s="16"/>
      <c r="G38" s="16"/>
      <c r="H38" s="16"/>
      <c r="I38" s="139"/>
      <c r="K38" s="247"/>
      <c r="L38" s="247" t="s">
        <v>56</v>
      </c>
      <c r="M38" s="248">
        <v>105.25363485549528</v>
      </c>
      <c r="N38" s="248">
        <v>112.02749310043613</v>
      </c>
      <c r="O38" s="257">
        <f t="shared" si="1"/>
        <v>105.51230527254484</v>
      </c>
      <c r="P38" s="257">
        <f t="shared" si="0"/>
        <v>109.71959508489515</v>
      </c>
      <c r="Q38" s="247"/>
      <c r="R38" s="247"/>
    </row>
    <row r="39" spans="1:18" ht="15.75" x14ac:dyDescent="0.25">
      <c r="A39" s="5"/>
      <c r="B39" s="16"/>
      <c r="C39" s="16"/>
      <c r="D39" s="16"/>
      <c r="E39" s="16"/>
      <c r="F39" s="16"/>
      <c r="G39" s="16"/>
      <c r="H39" s="16"/>
      <c r="I39" s="139"/>
      <c r="K39" s="247"/>
      <c r="L39" s="247" t="s">
        <v>59</v>
      </c>
      <c r="M39" s="248">
        <v>107.33178221031777</v>
      </c>
      <c r="N39" s="248">
        <v>112.8625245997091</v>
      </c>
      <c r="O39" s="257">
        <f t="shared" si="1"/>
        <v>105.57331725204305</v>
      </c>
      <c r="P39" s="257">
        <f t="shared" si="0"/>
        <v>110.21892775131579</v>
      </c>
      <c r="Q39" s="247"/>
      <c r="R39" s="247"/>
    </row>
    <row r="40" spans="1:18" ht="15.75" x14ac:dyDescent="0.25">
      <c r="A40" s="5"/>
      <c r="B40" s="16"/>
      <c r="C40" s="16"/>
      <c r="D40" s="16"/>
      <c r="E40" s="16"/>
      <c r="F40" s="16"/>
      <c r="G40" s="16"/>
      <c r="H40" s="16"/>
      <c r="I40" s="139"/>
      <c r="K40" s="247"/>
      <c r="L40" s="247" t="s">
        <v>60</v>
      </c>
      <c r="M40" s="248">
        <v>99.39039763902089</v>
      </c>
      <c r="N40" s="248">
        <v>106.89422604532871</v>
      </c>
      <c r="O40" s="257">
        <f t="shared" si="1"/>
        <v>105.31498926217392</v>
      </c>
      <c r="P40" s="257">
        <f t="shared" si="0"/>
        <v>110.46228572235863</v>
      </c>
      <c r="Q40" s="247"/>
      <c r="R40" s="247"/>
    </row>
    <row r="41" spans="1:18" ht="15.75" x14ac:dyDescent="0.25">
      <c r="A41" s="5"/>
      <c r="B41" s="16"/>
      <c r="C41" s="16"/>
      <c r="D41" s="16"/>
      <c r="E41" s="16"/>
      <c r="F41" s="16"/>
      <c r="G41" s="16"/>
      <c r="H41" s="16"/>
      <c r="I41" s="139"/>
      <c r="K41" s="247"/>
      <c r="L41" s="247" t="s">
        <v>61</v>
      </c>
      <c r="M41" s="248">
        <v>101.82364442733534</v>
      </c>
      <c r="N41" s="248">
        <v>110.34831329048787</v>
      </c>
      <c r="O41" s="257">
        <f>+AVERAGE(M30:M41)</f>
        <v>104.99338908444294</v>
      </c>
      <c r="P41" s="257">
        <f t="shared" si="0"/>
        <v>110.48376188251778</v>
      </c>
      <c r="Q41" s="247"/>
      <c r="R41" s="247"/>
    </row>
    <row r="42" spans="1:18" ht="15.75" x14ac:dyDescent="0.25">
      <c r="A42" s="5"/>
      <c r="B42" s="16"/>
      <c r="C42" s="16"/>
      <c r="D42" s="16"/>
      <c r="E42" s="16"/>
      <c r="F42" s="16"/>
      <c r="G42" s="16"/>
      <c r="H42" s="16"/>
      <c r="I42" s="139"/>
      <c r="K42" s="247"/>
      <c r="L42" s="247" t="s">
        <v>62</v>
      </c>
      <c r="M42" s="248">
        <v>106.37342256747111</v>
      </c>
      <c r="N42" s="248">
        <v>113.0433785365951</v>
      </c>
      <c r="O42" s="257">
        <f>+AVERAGE(M31:M42)</f>
        <v>104.40417686094122</v>
      </c>
      <c r="P42" s="257">
        <f>+AVERAGE(N31:N42)</f>
        <v>110.45382410047743</v>
      </c>
      <c r="Q42" s="247"/>
      <c r="R42" s="247"/>
    </row>
    <row r="43" spans="1:18" ht="15.75" x14ac:dyDescent="0.25">
      <c r="A43" s="5"/>
      <c r="B43" s="16"/>
      <c r="C43" s="16"/>
      <c r="D43" s="16"/>
      <c r="E43" s="16"/>
      <c r="F43" s="16"/>
      <c r="G43" s="16"/>
      <c r="H43" s="16"/>
      <c r="I43" s="139"/>
      <c r="K43" s="247"/>
      <c r="L43" s="247" t="s">
        <v>63</v>
      </c>
      <c r="M43" s="248">
        <v>136.57993912932557</v>
      </c>
      <c r="N43" s="248">
        <v>148.60531839876467</v>
      </c>
      <c r="O43" s="257">
        <f>+AVERAGE(M32:M43)</f>
        <v>103.61358631107286</v>
      </c>
      <c r="P43" s="257">
        <f>+AVERAGE(N32:N43)</f>
        <v>110.4867241712313</v>
      </c>
      <c r="Q43" s="247"/>
      <c r="R43" s="247"/>
    </row>
    <row r="44" spans="1:18" ht="15.75" x14ac:dyDescent="0.25">
      <c r="A44" s="140" t="str">
        <f>+'Indice ventas nominales'!A44</f>
        <v>Fuente: Departamento Administrativo Nacional de Estadística, DANE, marzo 2016.</v>
      </c>
      <c r="B44" s="7"/>
      <c r="C44" s="16"/>
      <c r="D44" s="16"/>
      <c r="E44" s="16"/>
      <c r="F44" s="16"/>
      <c r="G44" s="16"/>
      <c r="H44" s="16"/>
      <c r="I44" s="139"/>
      <c r="K44" s="247">
        <v>2016</v>
      </c>
      <c r="L44" s="247" t="s">
        <v>52</v>
      </c>
      <c r="M44" s="248">
        <v>96.334919848774078</v>
      </c>
      <c r="N44" s="248">
        <v>105.9228519184455</v>
      </c>
      <c r="O44" s="248">
        <f>+AVERAGE(M33:M44)</f>
        <v>103.52504987890443</v>
      </c>
      <c r="P44" s="248">
        <f>+AVERAGE(N33:N44)</f>
        <v>110.67531737535772</v>
      </c>
      <c r="Q44" s="247"/>
      <c r="R44" s="247"/>
    </row>
    <row r="45" spans="1:18" ht="15.75" x14ac:dyDescent="0.25">
      <c r="A45" s="141" t="s">
        <v>35</v>
      </c>
      <c r="B45" s="24"/>
      <c r="C45" s="17"/>
      <c r="D45" s="17"/>
      <c r="E45" s="17"/>
      <c r="F45" s="17"/>
      <c r="G45" s="17"/>
      <c r="H45" s="17"/>
      <c r="I45" s="136"/>
      <c r="K45" s="247"/>
      <c r="L45" s="247" t="s">
        <v>53</v>
      </c>
      <c r="M45" s="248">
        <v>96.170022301031153</v>
      </c>
      <c r="N45" s="248">
        <v>103.11447747411188</v>
      </c>
      <c r="O45" s="248">
        <f>+AVERAGE(M34:M45)</f>
        <v>103.64329331197136</v>
      </c>
      <c r="P45" s="248">
        <f>+AVERAGE(N34:N45)</f>
        <v>111.05602181127053</v>
      </c>
      <c r="Q45" s="247"/>
      <c r="R45" s="247"/>
    </row>
    <row r="46" spans="1:18" x14ac:dyDescent="0.25">
      <c r="K46" s="247"/>
      <c r="L46" s="247" t="s">
        <v>54</v>
      </c>
      <c r="M46" s="248">
        <v>94.254170553387127</v>
      </c>
      <c r="N46" s="248">
        <v>104.29897222759855</v>
      </c>
      <c r="O46" s="248">
        <f>+AVERAGE(M35:M46)</f>
        <v>102.9837084196587</v>
      </c>
      <c r="P46" s="248">
        <f>+AVERAGE(N35:N46)</f>
        <v>110.79874290015495</v>
      </c>
    </row>
    <row r="47" spans="1:18" x14ac:dyDescent="0.25">
      <c r="K47" s="247"/>
      <c r="L47" s="247"/>
      <c r="M47" s="247"/>
      <c r="N47" s="247"/>
      <c r="O47" s="247"/>
      <c r="P47" s="247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ignoredErrors>
    <ignoredError sqref="O31:P42 O44 O43" formulaRange="1"/>
  </ignoredError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46"/>
  <sheetViews>
    <sheetView zoomScaleNormal="100" workbookViewId="0">
      <selection activeCell="E11" sqref="E11:E12"/>
    </sheetView>
  </sheetViews>
  <sheetFormatPr baseColWidth="10" defaultColWidth="11.42578125" defaultRowHeight="15" x14ac:dyDescent="0.25"/>
  <cols>
    <col min="1" max="4" width="11.42578125" style="241"/>
    <col min="5" max="5" width="12.5703125" style="241" customWidth="1"/>
    <col min="6" max="7" width="11.42578125" style="241"/>
    <col min="8" max="8" width="14.85546875" style="241" customWidth="1"/>
    <col min="9" max="16384" width="11.42578125" style="241"/>
  </cols>
  <sheetData>
    <row r="1" spans="1:11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1" ht="15.6" x14ac:dyDescent="0.3">
      <c r="A2" s="5"/>
      <c r="B2" s="239"/>
      <c r="C2" s="239"/>
      <c r="D2" s="239"/>
      <c r="E2" s="239"/>
      <c r="F2" s="239"/>
      <c r="G2" s="239"/>
      <c r="H2" s="239"/>
      <c r="I2" s="122"/>
    </row>
    <row r="3" spans="1:11" ht="15.6" x14ac:dyDescent="0.3">
      <c r="A3" s="5"/>
      <c r="B3" s="239"/>
      <c r="C3" s="239"/>
      <c r="D3" s="239"/>
      <c r="E3" s="239"/>
      <c r="F3" s="239"/>
      <c r="G3" s="239"/>
      <c r="H3" s="239"/>
      <c r="I3" s="122"/>
    </row>
    <row r="4" spans="1:11" ht="15.6" x14ac:dyDescent="0.3">
      <c r="A4" s="5"/>
      <c r="B4" s="239"/>
      <c r="C4" s="239"/>
      <c r="D4" s="239"/>
      <c r="E4" s="239"/>
      <c r="F4" s="239"/>
      <c r="G4" s="239"/>
      <c r="H4" s="239"/>
      <c r="I4" s="122"/>
    </row>
    <row r="5" spans="1:11" ht="15.6" x14ac:dyDescent="0.3">
      <c r="A5" s="5"/>
      <c r="B5" s="239"/>
      <c r="C5" s="239"/>
      <c r="D5" s="239"/>
      <c r="E5" s="239"/>
      <c r="F5" s="239"/>
      <c r="G5" s="239"/>
      <c r="H5" s="239"/>
      <c r="I5" s="122"/>
    </row>
    <row r="6" spans="1:11" ht="15.6" x14ac:dyDescent="0.3">
      <c r="A6" s="5"/>
      <c r="B6" s="239"/>
      <c r="C6" s="239"/>
      <c r="D6" s="239"/>
      <c r="E6" s="239"/>
      <c r="F6" s="239"/>
      <c r="G6" s="239"/>
      <c r="H6" s="239"/>
      <c r="I6" s="122"/>
    </row>
    <row r="7" spans="1:11" ht="15.6" x14ac:dyDescent="0.3">
      <c r="A7" s="5"/>
      <c r="B7" s="239"/>
      <c r="C7" s="239"/>
      <c r="D7" s="239"/>
      <c r="E7" s="239"/>
      <c r="F7" s="239"/>
      <c r="G7" s="239"/>
      <c r="H7" s="239"/>
      <c r="I7" s="122"/>
    </row>
    <row r="8" spans="1:11" ht="15.75" x14ac:dyDescent="0.25">
      <c r="A8" s="5"/>
      <c r="B8" s="239"/>
      <c r="C8" s="269" t="s">
        <v>100</v>
      </c>
      <c r="D8" s="269"/>
      <c r="E8" s="269"/>
      <c r="F8" s="269"/>
      <c r="G8" s="269"/>
      <c r="H8" s="269"/>
      <c r="I8" s="128"/>
    </row>
    <row r="9" spans="1:11" ht="15.6" x14ac:dyDescent="0.3">
      <c r="A9" s="5"/>
      <c r="B9" s="127"/>
      <c r="C9" s="270" t="s">
        <v>107</v>
      </c>
      <c r="D9" s="270"/>
      <c r="E9" s="270"/>
      <c r="F9" s="270"/>
      <c r="G9" s="270"/>
      <c r="H9" s="270"/>
      <c r="I9" s="80"/>
    </row>
    <row r="10" spans="1:11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2"/>
    </row>
    <row r="11" spans="1:11" ht="26.25" customHeight="1" x14ac:dyDescent="0.25">
      <c r="A11" s="5"/>
      <c r="B11" s="7"/>
      <c r="C11" s="273" t="s">
        <v>15</v>
      </c>
      <c r="D11" s="273"/>
      <c r="E11" s="274" t="str">
        <f>+'Indice ventas nominales'!E11:E12</f>
        <v>Bogotá
 Cambio   '16/'15 (p.p)</v>
      </c>
      <c r="F11" s="276" t="s">
        <v>96</v>
      </c>
      <c r="G11" s="276"/>
      <c r="H11" s="274" t="str">
        <f>+'Indice ventas nominales'!H11:H12</f>
        <v>Colombia
 Cambio   '16/'15 (p.p)</v>
      </c>
      <c r="I11" s="129"/>
      <c r="K11" s="264"/>
    </row>
    <row r="12" spans="1:11" ht="21" customHeight="1" x14ac:dyDescent="0.25">
      <c r="A12" s="5"/>
      <c r="B12" s="7"/>
      <c r="C12" s="150">
        <v>2015</v>
      </c>
      <c r="D12" s="150">
        <v>2016</v>
      </c>
      <c r="E12" s="275"/>
      <c r="F12" s="2">
        <v>2015</v>
      </c>
      <c r="G12" s="2">
        <v>2016</v>
      </c>
      <c r="H12" s="275"/>
      <c r="I12" s="122"/>
      <c r="K12" s="264"/>
    </row>
    <row r="13" spans="1:11" ht="15.75" x14ac:dyDescent="0.25">
      <c r="A13" s="5"/>
      <c r="B13" s="7" t="s">
        <v>17</v>
      </c>
      <c r="C13" s="109">
        <v>104.86337057539488</v>
      </c>
      <c r="D13" s="109">
        <v>105.99663815579983</v>
      </c>
      <c r="E13" s="109">
        <f t="shared" ref="E13:E15" si="0">+D13-C13</f>
        <v>1.1332675804049472</v>
      </c>
      <c r="F13" s="109">
        <v>107.03719900433701</v>
      </c>
      <c r="G13" s="109">
        <v>110.28050836191619</v>
      </c>
      <c r="H13" s="109">
        <f>+G13-F13</f>
        <v>3.2433093575791787</v>
      </c>
      <c r="I13" s="131"/>
      <c r="K13" s="264"/>
    </row>
    <row r="14" spans="1:11" ht="15.75" x14ac:dyDescent="0.25">
      <c r="A14" s="5"/>
      <c r="B14" s="7" t="s">
        <v>18</v>
      </c>
      <c r="C14" s="109">
        <v>104.99969740064235</v>
      </c>
      <c r="D14" s="109">
        <v>106.8434823235679</v>
      </c>
      <c r="E14" s="109">
        <f t="shared" si="0"/>
        <v>1.8437849229255505</v>
      </c>
      <c r="F14" s="109">
        <v>107.20074799483658</v>
      </c>
      <c r="G14" s="109">
        <v>110.58779247249123</v>
      </c>
      <c r="H14" s="109">
        <f>+G14-F14</f>
        <v>3.3870444776546549</v>
      </c>
      <c r="I14" s="131"/>
      <c r="K14" s="264"/>
    </row>
    <row r="15" spans="1:11" ht="15.75" x14ac:dyDescent="0.25">
      <c r="A15" s="227"/>
      <c r="B15" s="7" t="s">
        <v>19</v>
      </c>
      <c r="C15" s="164">
        <v>104.83422849411208</v>
      </c>
      <c r="D15" s="164">
        <v>107.45352876084169</v>
      </c>
      <c r="E15" s="164">
        <f t="shared" si="0"/>
        <v>2.6193002667296099</v>
      </c>
      <c r="F15" s="164">
        <v>108.01132150915929</v>
      </c>
      <c r="G15" s="164">
        <v>110.90308872120055</v>
      </c>
      <c r="H15" s="164">
        <f>+G15-F15</f>
        <v>2.891767212041259</v>
      </c>
      <c r="I15" s="137"/>
      <c r="K15" s="264"/>
    </row>
    <row r="16" spans="1:11" ht="15.75" x14ac:dyDescent="0.25">
      <c r="A16" s="227"/>
      <c r="B16" s="7" t="s">
        <v>20</v>
      </c>
      <c r="C16" s="109">
        <v>104.56332282420998</v>
      </c>
      <c r="D16" s="109"/>
      <c r="E16" s="109"/>
      <c r="F16" s="109">
        <v>108.27271492952501</v>
      </c>
      <c r="G16" s="109"/>
      <c r="H16" s="109"/>
      <c r="I16" s="137"/>
      <c r="K16" s="264"/>
    </row>
    <row r="17" spans="1:17" ht="15.75" x14ac:dyDescent="0.25">
      <c r="A17" s="227"/>
      <c r="B17" s="7" t="s">
        <v>21</v>
      </c>
      <c r="C17" s="108">
        <v>105.12175811633499</v>
      </c>
      <c r="D17" s="108"/>
      <c r="E17" s="108"/>
      <c r="F17" s="108">
        <v>108.55421417644021</v>
      </c>
      <c r="G17" s="108"/>
      <c r="H17" s="108"/>
      <c r="I17" s="137"/>
      <c r="K17" s="264"/>
      <c r="L17" s="247"/>
      <c r="M17" s="247"/>
      <c r="N17" s="247"/>
      <c r="O17" s="247"/>
    </row>
    <row r="18" spans="1:17" ht="15.75" x14ac:dyDescent="0.25">
      <c r="A18" s="227"/>
      <c r="B18" s="7" t="s">
        <v>22</v>
      </c>
      <c r="C18" s="108">
        <v>105.56097819053997</v>
      </c>
      <c r="D18" s="108"/>
      <c r="E18" s="108"/>
      <c r="F18" s="108">
        <v>108.81133910682716</v>
      </c>
      <c r="G18" s="108"/>
      <c r="H18" s="108"/>
      <c r="I18" s="138"/>
      <c r="J18" s="246"/>
      <c r="K18" s="264"/>
      <c r="L18" s="247"/>
      <c r="M18" s="247" t="s">
        <v>66</v>
      </c>
      <c r="N18" s="247" t="s">
        <v>84</v>
      </c>
      <c r="O18" s="247"/>
    </row>
    <row r="19" spans="1:17" ht="15.75" x14ac:dyDescent="0.25">
      <c r="A19" s="227"/>
      <c r="B19" s="7" t="s">
        <v>23</v>
      </c>
      <c r="C19" s="108">
        <v>105.33032305728281</v>
      </c>
      <c r="D19" s="108"/>
      <c r="E19" s="108"/>
      <c r="F19" s="108">
        <v>109.75766631448948</v>
      </c>
      <c r="G19" s="108"/>
      <c r="H19" s="108"/>
      <c r="I19" s="138"/>
      <c r="J19" s="246"/>
      <c r="K19" s="264"/>
      <c r="L19" s="247"/>
      <c r="M19" s="248">
        <v>100.59428918878781</v>
      </c>
      <c r="N19" s="248">
        <v>101.74342246343497</v>
      </c>
      <c r="O19" s="247"/>
    </row>
    <row r="20" spans="1:17" ht="15.75" x14ac:dyDescent="0.25">
      <c r="A20" s="227"/>
      <c r="B20" s="7" t="s">
        <v>24</v>
      </c>
      <c r="C20" s="108">
        <v>105.66000212186043</v>
      </c>
      <c r="D20" s="108"/>
      <c r="E20" s="108"/>
      <c r="F20" s="108">
        <v>110.31468653903819</v>
      </c>
      <c r="G20" s="108"/>
      <c r="H20" s="108"/>
      <c r="I20" s="138"/>
      <c r="J20" s="246"/>
      <c r="K20" s="264"/>
      <c r="L20" s="247"/>
      <c r="M20" s="248">
        <v>100.01620062234461</v>
      </c>
      <c r="N20" s="248">
        <v>101.10533030907894</v>
      </c>
      <c r="O20" s="247"/>
    </row>
    <row r="21" spans="1:17" ht="15.75" x14ac:dyDescent="0.25">
      <c r="A21" s="227"/>
      <c r="B21" s="7" t="s">
        <v>25</v>
      </c>
      <c r="C21" s="108">
        <v>106.08385072049126</v>
      </c>
      <c r="D21" s="108"/>
      <c r="E21" s="108"/>
      <c r="F21" s="108">
        <v>110.22105187778266</v>
      </c>
      <c r="G21" s="108"/>
      <c r="H21" s="108"/>
      <c r="I21" s="138"/>
      <c r="J21" s="246"/>
      <c r="K21" s="264"/>
      <c r="L21" s="247" t="s">
        <v>54</v>
      </c>
      <c r="M21" s="248">
        <v>99.984736494872877</v>
      </c>
      <c r="N21" s="248">
        <v>100.85774365956838</v>
      </c>
      <c r="O21" s="247"/>
    </row>
    <row r="22" spans="1:17" ht="15.75" x14ac:dyDescent="0.25">
      <c r="A22" s="227"/>
      <c r="B22" s="7" t="s">
        <v>26</v>
      </c>
      <c r="C22" s="108">
        <v>106.85540232693958</v>
      </c>
      <c r="D22" s="108"/>
      <c r="E22" s="108"/>
      <c r="F22" s="108">
        <v>110.52772553597927</v>
      </c>
      <c r="G22" s="108"/>
      <c r="H22" s="108"/>
      <c r="I22" s="9"/>
      <c r="J22" s="246"/>
      <c r="K22" s="264"/>
      <c r="L22" s="247" t="s">
        <v>58</v>
      </c>
      <c r="M22" s="248">
        <v>101.76322897499912</v>
      </c>
      <c r="N22" s="248">
        <v>101.88886895401389</v>
      </c>
      <c r="O22" s="247"/>
    </row>
    <row r="23" spans="1:17" ht="15.75" x14ac:dyDescent="0.25">
      <c r="A23" s="227"/>
      <c r="B23" s="7" t="s">
        <v>27</v>
      </c>
      <c r="C23" s="108">
        <v>107.37127237159464</v>
      </c>
      <c r="D23" s="108"/>
      <c r="E23" s="108"/>
      <c r="F23" s="108">
        <v>111.06365740556059</v>
      </c>
      <c r="G23" s="108"/>
      <c r="H23" s="108"/>
      <c r="I23" s="9"/>
      <c r="J23" s="246"/>
      <c r="K23" s="264"/>
      <c r="L23" s="247" t="s">
        <v>57</v>
      </c>
      <c r="M23" s="248">
        <v>101.45131150436367</v>
      </c>
      <c r="N23" s="248">
        <v>101.92482074476079</v>
      </c>
      <c r="O23" s="247"/>
    </row>
    <row r="24" spans="1:17" ht="15.75" x14ac:dyDescent="0.25">
      <c r="A24" s="5"/>
      <c r="B24" s="7" t="s">
        <v>49</v>
      </c>
      <c r="C24" s="108">
        <v>112.33360655105294</v>
      </c>
      <c r="D24" s="108"/>
      <c r="E24" s="108"/>
      <c r="F24" s="108">
        <v>111.52869313167199</v>
      </c>
      <c r="G24" s="108"/>
      <c r="H24" s="108"/>
      <c r="I24" s="9"/>
      <c r="J24" s="246"/>
      <c r="K24" s="264"/>
      <c r="L24" s="247" t="s">
        <v>55</v>
      </c>
      <c r="M24" s="248">
        <v>102.21321354934267</v>
      </c>
      <c r="N24" s="248">
        <v>102.3415887751005</v>
      </c>
      <c r="O24" s="247"/>
    </row>
    <row r="25" spans="1:17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46"/>
      <c r="K25" s="247"/>
      <c r="L25" s="247" t="s">
        <v>56</v>
      </c>
      <c r="M25" s="248">
        <v>102.62512215573466</v>
      </c>
      <c r="N25" s="248">
        <v>102.92142236041991</v>
      </c>
      <c r="O25" s="247"/>
    </row>
    <row r="26" spans="1:17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46"/>
      <c r="K26" s="247"/>
      <c r="L26" s="247" t="s">
        <v>59</v>
      </c>
      <c r="M26" s="248">
        <v>102.77433428159519</v>
      </c>
      <c r="N26" s="248">
        <v>103.2996561128098</v>
      </c>
      <c r="O26" s="247"/>
      <c r="P26" s="247"/>
      <c r="Q26" s="247"/>
    </row>
    <row r="27" spans="1:17" ht="15.75" x14ac:dyDescent="0.25">
      <c r="A27" s="140"/>
      <c r="B27" s="268" t="s">
        <v>118</v>
      </c>
      <c r="C27" s="268"/>
      <c r="D27" s="268"/>
      <c r="E27" s="268"/>
      <c r="F27" s="268"/>
      <c r="G27" s="268"/>
      <c r="H27" s="268"/>
      <c r="I27" s="9"/>
      <c r="J27" s="246"/>
      <c r="K27" s="247"/>
      <c r="L27" s="247" t="s">
        <v>60</v>
      </c>
      <c r="M27" s="248">
        <v>103.03294412074497</v>
      </c>
      <c r="N27" s="248">
        <v>103.9346539203474</v>
      </c>
      <c r="O27" s="247"/>
      <c r="P27" s="247"/>
      <c r="Q27" s="247"/>
    </row>
    <row r="28" spans="1:17" ht="15.75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246"/>
      <c r="K28" s="247"/>
      <c r="L28" s="247" t="s">
        <v>61</v>
      </c>
      <c r="M28" s="248">
        <v>105.76298300532495</v>
      </c>
      <c r="N28" s="248">
        <v>105.7286584884373</v>
      </c>
      <c r="O28" s="247"/>
      <c r="P28" s="247"/>
      <c r="Q28" s="247"/>
    </row>
    <row r="29" spans="1:17" ht="15.75" x14ac:dyDescent="0.25">
      <c r="A29" s="5"/>
      <c r="B29" s="4"/>
      <c r="C29" s="4"/>
      <c r="D29" s="4"/>
      <c r="E29" s="4"/>
      <c r="F29" s="4"/>
      <c r="G29" s="4"/>
      <c r="H29" s="4"/>
      <c r="I29" s="82"/>
      <c r="J29" s="246"/>
      <c r="L29" s="247" t="s">
        <v>62</v>
      </c>
      <c r="M29" s="248">
        <v>106.25527674957696</v>
      </c>
      <c r="N29" s="248">
        <v>107.80568707775787</v>
      </c>
      <c r="O29" s="247" t="s">
        <v>11</v>
      </c>
      <c r="P29" s="247" t="s">
        <v>84</v>
      </c>
      <c r="Q29" s="247"/>
    </row>
    <row r="30" spans="1:17" ht="15.75" x14ac:dyDescent="0.25">
      <c r="A30" s="5"/>
      <c r="B30" s="4"/>
      <c r="C30" s="4"/>
      <c r="D30" s="4"/>
      <c r="E30" s="4"/>
      <c r="F30" s="4"/>
      <c r="G30" s="4"/>
      <c r="H30" s="4"/>
      <c r="I30" s="81"/>
      <c r="J30" s="246"/>
      <c r="K30" s="247">
        <v>2014</v>
      </c>
      <c r="L30" s="247" t="s">
        <v>63</v>
      </c>
      <c r="M30" s="248">
        <v>110.1206094255158</v>
      </c>
      <c r="N30" s="248">
        <v>112.1079270118888</v>
      </c>
      <c r="O30" s="247">
        <f t="shared" ref="O30:P40" si="1">+AVERAGE(M19:M30)</f>
        <v>103.04952083943361</v>
      </c>
      <c r="P30" s="247">
        <f t="shared" si="1"/>
        <v>103.80498165646821</v>
      </c>
      <c r="Q30" s="247"/>
    </row>
    <row r="31" spans="1:17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46"/>
      <c r="K31" s="247"/>
      <c r="L31" s="247" t="s">
        <v>52</v>
      </c>
      <c r="M31" s="248">
        <v>104.86337057539488</v>
      </c>
      <c r="N31" s="248">
        <v>107.03719900433701</v>
      </c>
      <c r="O31" s="247">
        <f t="shared" si="1"/>
        <v>103.40527762165085</v>
      </c>
      <c r="P31" s="247">
        <f t="shared" si="1"/>
        <v>104.24612970154338</v>
      </c>
      <c r="Q31" s="247"/>
    </row>
    <row r="32" spans="1:17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46"/>
      <c r="K32" s="247"/>
      <c r="L32" s="247" t="s">
        <v>53</v>
      </c>
      <c r="M32" s="248">
        <v>104.99969740064235</v>
      </c>
      <c r="N32" s="248">
        <v>107.20074799483658</v>
      </c>
      <c r="O32" s="248">
        <f>+AVERAGE(M21:M32)</f>
        <v>103.82056901984235</v>
      </c>
      <c r="P32" s="247">
        <f t="shared" si="1"/>
        <v>104.75408117535652</v>
      </c>
      <c r="Q32" s="247"/>
    </row>
    <row r="33" spans="1:17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46"/>
      <c r="K33" s="247">
        <v>2015</v>
      </c>
      <c r="L33" s="247" t="s">
        <v>54</v>
      </c>
      <c r="M33" s="248">
        <v>104.83422849411208</v>
      </c>
      <c r="N33" s="248">
        <v>108.01132150915929</v>
      </c>
      <c r="O33" s="248">
        <f>+AVERAGE(M22:M33)</f>
        <v>104.22469335311229</v>
      </c>
      <c r="P33" s="247">
        <f t="shared" si="1"/>
        <v>105.35021266282241</v>
      </c>
      <c r="Q33" s="247"/>
    </row>
    <row r="34" spans="1:17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46"/>
      <c r="K34" s="247"/>
      <c r="L34" s="247" t="s">
        <v>58</v>
      </c>
      <c r="M34" s="248">
        <v>104.56332282420998</v>
      </c>
      <c r="N34" s="248">
        <v>108.27271492952501</v>
      </c>
      <c r="O34" s="247">
        <f t="shared" si="1"/>
        <v>104.45803450721318</v>
      </c>
      <c r="P34" s="247">
        <f t="shared" si="1"/>
        <v>105.88219982744835</v>
      </c>
      <c r="Q34" s="247"/>
    </row>
    <row r="35" spans="1:17" ht="15.75" x14ac:dyDescent="0.25">
      <c r="A35" s="5"/>
      <c r="B35" s="16"/>
      <c r="C35" s="16"/>
      <c r="D35" s="16"/>
      <c r="E35" s="16"/>
      <c r="F35" s="16"/>
      <c r="G35" s="16"/>
      <c r="H35" s="16"/>
      <c r="I35" s="139"/>
      <c r="J35" s="246"/>
      <c r="K35" s="247"/>
      <c r="L35" s="247" t="s">
        <v>57</v>
      </c>
      <c r="M35" s="248">
        <v>105.12175811633499</v>
      </c>
      <c r="N35" s="248">
        <v>108.55421417644021</v>
      </c>
      <c r="O35" s="247">
        <f t="shared" si="1"/>
        <v>104.76390505821081</v>
      </c>
      <c r="P35" s="247">
        <f t="shared" si="1"/>
        <v>106.43464928008829</v>
      </c>
      <c r="Q35" s="247"/>
    </row>
    <row r="36" spans="1:17" ht="15.75" x14ac:dyDescent="0.25">
      <c r="A36" s="5"/>
      <c r="B36" s="16"/>
      <c r="C36" s="16"/>
      <c r="D36" s="16"/>
      <c r="E36" s="16"/>
      <c r="F36" s="16"/>
      <c r="G36" s="16"/>
      <c r="H36" s="16"/>
      <c r="I36" s="139"/>
      <c r="J36" s="246"/>
      <c r="K36" s="247"/>
      <c r="L36" s="247" t="s">
        <v>55</v>
      </c>
      <c r="M36" s="248">
        <v>105.56097819053997</v>
      </c>
      <c r="N36" s="248">
        <v>108.81133910682716</v>
      </c>
      <c r="O36" s="247">
        <f t="shared" si="1"/>
        <v>105.04288544497723</v>
      </c>
      <c r="P36" s="247">
        <f t="shared" si="1"/>
        <v>106.97379514106552</v>
      </c>
      <c r="Q36" s="247"/>
    </row>
    <row r="37" spans="1:17" ht="15.75" x14ac:dyDescent="0.25">
      <c r="A37" s="5"/>
      <c r="B37" s="16"/>
      <c r="C37" s="16"/>
      <c r="D37" s="16"/>
      <c r="E37" s="16"/>
      <c r="F37" s="16"/>
      <c r="G37" s="16"/>
      <c r="H37" s="16"/>
      <c r="I37" s="139"/>
      <c r="J37" s="246"/>
      <c r="K37" s="247"/>
      <c r="L37" s="247" t="s">
        <v>56</v>
      </c>
      <c r="M37" s="248">
        <v>105.33032305728281</v>
      </c>
      <c r="N37" s="248">
        <v>109.75766631448948</v>
      </c>
      <c r="O37" s="247">
        <f t="shared" si="1"/>
        <v>105.2683188534396</v>
      </c>
      <c r="P37" s="247">
        <f t="shared" si="1"/>
        <v>107.54348213723797</v>
      </c>
      <c r="Q37" s="247"/>
    </row>
    <row r="38" spans="1:17" ht="15.75" x14ac:dyDescent="0.25">
      <c r="A38" s="5"/>
      <c r="B38" s="16"/>
      <c r="C38" s="16"/>
      <c r="D38" s="16"/>
      <c r="E38" s="16"/>
      <c r="F38" s="16"/>
      <c r="G38" s="16"/>
      <c r="H38" s="16"/>
      <c r="I38" s="139"/>
      <c r="J38" s="246"/>
      <c r="K38" s="247"/>
      <c r="L38" s="247" t="s">
        <v>59</v>
      </c>
      <c r="M38" s="248">
        <v>105.66000212186043</v>
      </c>
      <c r="N38" s="248">
        <v>110.31468653903819</v>
      </c>
      <c r="O38" s="247">
        <f t="shared" si="1"/>
        <v>105.50879117346169</v>
      </c>
      <c r="P38" s="247">
        <f t="shared" si="1"/>
        <v>108.12806800609034</v>
      </c>
      <c r="Q38" s="247"/>
    </row>
    <row r="39" spans="1:17" ht="15.75" x14ac:dyDescent="0.25">
      <c r="A39" s="5"/>
      <c r="B39" s="16"/>
      <c r="C39" s="16"/>
      <c r="D39" s="16"/>
      <c r="E39" s="16"/>
      <c r="F39" s="16"/>
      <c r="G39" s="16"/>
      <c r="H39" s="16"/>
      <c r="I39" s="139"/>
      <c r="J39" s="246"/>
      <c r="K39" s="247"/>
      <c r="L39" s="247" t="s">
        <v>60</v>
      </c>
      <c r="M39" s="248">
        <v>106.08385072049126</v>
      </c>
      <c r="N39" s="248">
        <v>110.22105187778266</v>
      </c>
      <c r="O39" s="247">
        <f t="shared" si="1"/>
        <v>105.7630333901072</v>
      </c>
      <c r="P39" s="247">
        <f t="shared" si="1"/>
        <v>108.65193450254328</v>
      </c>
      <c r="Q39" s="247"/>
    </row>
    <row r="40" spans="1:17" ht="15.75" x14ac:dyDescent="0.25">
      <c r="A40" s="5"/>
      <c r="B40" s="16"/>
      <c r="C40" s="16"/>
      <c r="D40" s="16"/>
      <c r="E40" s="16"/>
      <c r="F40" s="16"/>
      <c r="G40" s="16"/>
      <c r="H40" s="16"/>
      <c r="I40" s="139"/>
      <c r="J40" s="246"/>
      <c r="K40" s="247"/>
      <c r="L40" s="247" t="s">
        <v>61</v>
      </c>
      <c r="M40" s="248">
        <v>106.85540232693958</v>
      </c>
      <c r="N40" s="248">
        <v>110.52772553597927</v>
      </c>
      <c r="O40" s="247">
        <f t="shared" si="1"/>
        <v>105.85406833357507</v>
      </c>
      <c r="P40" s="247">
        <f t="shared" si="1"/>
        <v>109.05185675650512</v>
      </c>
      <c r="Q40" s="247"/>
    </row>
    <row r="41" spans="1:17" ht="15.75" x14ac:dyDescent="0.25">
      <c r="A41" s="5"/>
      <c r="B41" s="16"/>
      <c r="C41" s="16"/>
      <c r="D41" s="16"/>
      <c r="E41" s="16"/>
      <c r="F41" s="16"/>
      <c r="G41" s="16"/>
      <c r="H41" s="16"/>
      <c r="I41" s="139"/>
      <c r="J41" s="246"/>
      <c r="K41" s="247"/>
      <c r="L41" s="247" t="s">
        <v>62</v>
      </c>
      <c r="M41" s="248">
        <v>107.37127237159464</v>
      </c>
      <c r="N41" s="248">
        <v>111.06365740556059</v>
      </c>
      <c r="O41" s="248">
        <f t="shared" ref="O41:P43" si="2">+AVERAGE(M30:M41)</f>
        <v>105.94706796874323</v>
      </c>
      <c r="P41" s="247">
        <f t="shared" si="2"/>
        <v>109.32335428382203</v>
      </c>
      <c r="Q41" s="247"/>
    </row>
    <row r="42" spans="1:17" ht="15.75" x14ac:dyDescent="0.25">
      <c r="A42" s="5"/>
      <c r="B42" s="16"/>
      <c r="C42" s="16"/>
      <c r="D42" s="16"/>
      <c r="E42" s="16"/>
      <c r="F42" s="16"/>
      <c r="G42" s="16"/>
      <c r="H42" s="16"/>
      <c r="I42" s="139"/>
      <c r="J42" s="246"/>
      <c r="K42" s="247"/>
      <c r="L42" s="247" t="s">
        <v>63</v>
      </c>
      <c r="M42" s="248">
        <v>112.33360655105294</v>
      </c>
      <c r="N42" s="248">
        <v>111.52869313167199</v>
      </c>
      <c r="O42" s="248">
        <f t="shared" si="2"/>
        <v>106.13148439587133</v>
      </c>
      <c r="P42" s="248">
        <f t="shared" si="2"/>
        <v>109.27508479380397</v>
      </c>
    </row>
    <row r="43" spans="1:17" ht="15.75" x14ac:dyDescent="0.25">
      <c r="A43" s="5"/>
      <c r="B43" s="16"/>
      <c r="C43" s="16"/>
      <c r="D43" s="16"/>
      <c r="E43" s="16"/>
      <c r="F43" s="16"/>
      <c r="G43" s="16"/>
      <c r="H43" s="16"/>
      <c r="I43" s="139"/>
      <c r="J43" s="246"/>
      <c r="K43" s="247">
        <v>2016</v>
      </c>
      <c r="L43" s="247" t="s">
        <v>52</v>
      </c>
      <c r="M43" s="248">
        <v>105.99663815579983</v>
      </c>
      <c r="N43" s="248">
        <v>110.28050836191619</v>
      </c>
      <c r="O43" s="248">
        <f>+AVERAGE(M32:M43)</f>
        <v>106.22592336090509</v>
      </c>
      <c r="P43" s="248">
        <f t="shared" si="2"/>
        <v>109.54536057360222</v>
      </c>
    </row>
    <row r="44" spans="1:17" ht="15.75" x14ac:dyDescent="0.25">
      <c r="A44" s="140" t="str">
        <f>+'Indice ventas nominales'!A44</f>
        <v>Fuente: Departamento Administrativo Nacional de Estadística, DANE, marzo 2016.</v>
      </c>
      <c r="B44" s="7"/>
      <c r="C44" s="16"/>
      <c r="D44" s="16"/>
      <c r="E44" s="16"/>
      <c r="F44" s="16"/>
      <c r="G44" s="16"/>
      <c r="H44" s="16"/>
      <c r="I44" s="139"/>
      <c r="J44" s="246"/>
      <c r="K44" s="247"/>
      <c r="L44" s="247" t="s">
        <v>53</v>
      </c>
      <c r="M44" s="248">
        <v>106.8434823235679</v>
      </c>
      <c r="N44" s="248">
        <v>110.58779247249123</v>
      </c>
      <c r="O44" s="248">
        <f>+AVERAGE(M33:M44)</f>
        <v>106.37957210448222</v>
      </c>
      <c r="P44" s="248">
        <f t="shared" ref="P44" si="3">+AVERAGE(N33:N44)</f>
        <v>109.82761428007343</v>
      </c>
    </row>
    <row r="45" spans="1:17" ht="15.75" x14ac:dyDescent="0.25">
      <c r="A45" s="16" t="s">
        <v>35</v>
      </c>
      <c r="B45" s="7"/>
      <c r="C45" s="16"/>
      <c r="D45" s="16"/>
      <c r="E45" s="16"/>
      <c r="F45" s="16"/>
      <c r="G45" s="16"/>
      <c r="H45" s="16"/>
      <c r="I45" s="139"/>
      <c r="J45" s="246"/>
      <c r="K45" s="247"/>
      <c r="L45" s="247" t="s">
        <v>54</v>
      </c>
      <c r="M45" s="248">
        <v>107.45352876084169</v>
      </c>
      <c r="N45" s="248">
        <v>110.90308872120055</v>
      </c>
      <c r="O45" s="248">
        <f>+AVERAGE(M34:M45)</f>
        <v>106.59784712670968</v>
      </c>
      <c r="P45" s="248">
        <f t="shared" ref="P45" si="4">+AVERAGE(N34:N45)</f>
        <v>110.06859488107686</v>
      </c>
    </row>
    <row r="46" spans="1:17" ht="15.75" x14ac:dyDescent="0.25">
      <c r="A46" s="17" t="s">
        <v>101</v>
      </c>
      <c r="B46" s="24"/>
      <c r="C46" s="17"/>
      <c r="D46" s="17"/>
      <c r="E46" s="17"/>
      <c r="F46" s="17"/>
      <c r="G46" s="17"/>
      <c r="H46" s="17"/>
      <c r="I46" s="136"/>
      <c r="J46" s="246"/>
      <c r="K46" s="246"/>
      <c r="L46" s="246"/>
      <c r="M46" s="246"/>
      <c r="N46" s="246"/>
      <c r="O46" s="246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ignoredErrors>
    <ignoredError sqref="O30:P31 P43 O34:P42 P33 P32" formulaRange="1"/>
  </ignoredError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V82"/>
  <sheetViews>
    <sheetView showGridLines="0" zoomScaleNormal="100" zoomScaleSheetLayoutView="100" workbookViewId="0">
      <selection activeCell="H44" sqref="H44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3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4" width="12.85546875" style="11" bestFit="1" customWidth="1"/>
    <col min="15" max="20" width="10.85546875" style="11"/>
    <col min="21" max="16384" width="10.85546875" style="4"/>
  </cols>
  <sheetData>
    <row r="1" spans="1:22" ht="15.6" x14ac:dyDescent="0.3">
      <c r="A1" s="1"/>
      <c r="B1" s="2"/>
      <c r="C1" s="2"/>
      <c r="D1" s="2"/>
      <c r="E1" s="2"/>
      <c r="F1" s="2"/>
      <c r="G1" s="2"/>
      <c r="H1" s="2"/>
      <c r="I1" s="3"/>
      <c r="J1" s="5"/>
      <c r="K1" s="105"/>
      <c r="L1" s="106"/>
      <c r="M1" s="4"/>
      <c r="N1" s="4"/>
      <c r="O1" s="84"/>
      <c r="P1" s="55"/>
      <c r="Q1" s="55"/>
    </row>
    <row r="2" spans="1:22" ht="15.6" x14ac:dyDescent="0.3">
      <c r="A2" s="5"/>
      <c r="B2" s="121"/>
      <c r="C2" s="121"/>
      <c r="D2" s="145"/>
      <c r="E2" s="121"/>
      <c r="F2" s="121"/>
      <c r="G2" s="145"/>
      <c r="H2" s="145"/>
      <c r="I2" s="122"/>
      <c r="J2" s="5"/>
      <c r="K2" s="106"/>
      <c r="L2" s="7"/>
      <c r="M2" s="4"/>
      <c r="N2" s="4"/>
      <c r="O2" s="84"/>
      <c r="P2" s="55"/>
      <c r="Q2" s="55"/>
    </row>
    <row r="3" spans="1:22" ht="15.6" x14ac:dyDescent="0.3">
      <c r="A3" s="5"/>
      <c r="B3" s="121"/>
      <c r="C3" s="121"/>
      <c r="D3" s="145"/>
      <c r="E3" s="121"/>
      <c r="F3" s="121"/>
      <c r="G3" s="145"/>
      <c r="H3" s="145"/>
      <c r="I3" s="122"/>
      <c r="J3" s="5"/>
      <c r="K3" s="105"/>
      <c r="L3" s="4"/>
      <c r="M3" s="4"/>
      <c r="N3" s="4"/>
      <c r="O3" s="84"/>
      <c r="P3" s="39"/>
      <c r="Q3" s="39"/>
      <c r="R3" s="39"/>
      <c r="S3" s="39"/>
      <c r="T3" s="39"/>
      <c r="U3" s="39"/>
      <c r="V3" s="39"/>
    </row>
    <row r="4" spans="1:22" ht="15.6" x14ac:dyDescent="0.3">
      <c r="A4" s="5"/>
      <c r="B4" s="121"/>
      <c r="C4" s="121"/>
      <c r="D4" s="145"/>
      <c r="E4" s="121"/>
      <c r="F4" s="121"/>
      <c r="G4" s="145"/>
      <c r="H4" s="145"/>
      <c r="I4" s="122"/>
      <c r="J4" s="4"/>
      <c r="K4" s="105"/>
      <c r="L4" s="7"/>
      <c r="M4" s="7"/>
      <c r="N4" s="7"/>
      <c r="O4" s="84"/>
      <c r="P4" s="39"/>
      <c r="Q4" s="39"/>
      <c r="R4" s="39"/>
      <c r="S4" s="39"/>
      <c r="T4" s="39"/>
      <c r="U4" s="39"/>
      <c r="V4" s="39"/>
    </row>
    <row r="5" spans="1:22" ht="15.6" x14ac:dyDescent="0.3">
      <c r="A5" s="5"/>
      <c r="B5" s="121"/>
      <c r="C5" s="121"/>
      <c r="D5" s="145"/>
      <c r="E5" s="121"/>
      <c r="F5" s="121"/>
      <c r="G5" s="145"/>
      <c r="H5" s="145"/>
      <c r="I5" s="122"/>
      <c r="J5" s="165"/>
      <c r="K5" s="167"/>
      <c r="L5" s="168"/>
      <c r="M5" s="62"/>
      <c r="N5" s="7"/>
      <c r="O5" s="84"/>
      <c r="P5" s="39"/>
      <c r="Q5" s="39"/>
      <c r="R5" s="39"/>
      <c r="S5" s="39"/>
      <c r="T5" s="39"/>
      <c r="U5" s="39"/>
      <c r="V5" s="39"/>
    </row>
    <row r="6" spans="1:22" ht="15.6" x14ac:dyDescent="0.3">
      <c r="A6" s="5"/>
      <c r="B6" s="121"/>
      <c r="C6" s="121"/>
      <c r="D6" s="145"/>
      <c r="E6" s="121"/>
      <c r="F6" s="121"/>
      <c r="G6" s="145"/>
      <c r="H6" s="145"/>
      <c r="I6" s="122"/>
      <c r="J6" s="165"/>
      <c r="K6" s="7"/>
      <c r="L6" s="168"/>
      <c r="M6" s="62"/>
      <c r="N6" s="7"/>
      <c r="O6" s="84"/>
      <c r="P6" s="39"/>
      <c r="Q6" s="39"/>
      <c r="R6" s="39"/>
      <c r="S6" s="39"/>
      <c r="T6" s="39"/>
      <c r="U6" s="39"/>
      <c r="V6" s="39"/>
    </row>
    <row r="7" spans="1:22" ht="15.6" x14ac:dyDescent="0.3">
      <c r="A7" s="5"/>
      <c r="B7" s="121"/>
      <c r="C7" s="121"/>
      <c r="D7" s="145"/>
      <c r="E7" s="121"/>
      <c r="F7" s="121"/>
      <c r="G7" s="145"/>
      <c r="H7" s="145"/>
      <c r="I7" s="122"/>
      <c r="J7" s="165"/>
      <c r="K7" s="7"/>
      <c r="L7" s="168"/>
      <c r="M7" s="62"/>
      <c r="N7" s="7"/>
      <c r="P7" s="39"/>
      <c r="Q7" s="39"/>
      <c r="R7" s="39"/>
      <c r="S7" s="39"/>
      <c r="T7" s="39"/>
      <c r="U7" s="39"/>
      <c r="V7" s="39"/>
    </row>
    <row r="8" spans="1:22" x14ac:dyDescent="0.25">
      <c r="A8" s="5"/>
      <c r="B8" s="121"/>
      <c r="C8" s="269" t="s">
        <v>92</v>
      </c>
      <c r="D8" s="269"/>
      <c r="E8" s="269"/>
      <c r="F8" s="269"/>
      <c r="G8" s="269"/>
      <c r="H8" s="269"/>
      <c r="I8" s="128"/>
      <c r="J8" s="165"/>
      <c r="K8" s="7"/>
      <c r="L8" s="168"/>
      <c r="M8" s="62"/>
      <c r="N8" s="7"/>
      <c r="P8" s="39"/>
      <c r="Q8" s="39"/>
      <c r="R8" s="39"/>
      <c r="S8" s="39"/>
      <c r="T8" s="39"/>
      <c r="U8" s="39"/>
      <c r="V8" s="39"/>
    </row>
    <row r="9" spans="1:22" x14ac:dyDescent="0.25">
      <c r="A9" s="5"/>
      <c r="B9" s="127"/>
      <c r="C9" s="270" t="s">
        <v>34</v>
      </c>
      <c r="D9" s="270"/>
      <c r="E9" s="270"/>
      <c r="F9" s="270"/>
      <c r="G9" s="270"/>
      <c r="H9" s="270"/>
      <c r="I9" s="80"/>
      <c r="J9" s="165"/>
      <c r="K9" s="7"/>
      <c r="L9" s="168"/>
      <c r="M9" s="62"/>
      <c r="N9" s="7"/>
      <c r="P9" s="39"/>
      <c r="Q9" s="39"/>
      <c r="R9" s="39"/>
      <c r="S9" s="39"/>
      <c r="T9" s="39"/>
      <c r="U9" s="39"/>
      <c r="V9" s="39"/>
    </row>
    <row r="10" spans="1:22" ht="15.6" x14ac:dyDescent="0.3">
      <c r="A10" s="5"/>
      <c r="B10" s="271" t="s">
        <v>51</v>
      </c>
      <c r="C10" s="272"/>
      <c r="D10" s="272"/>
      <c r="E10" s="272"/>
      <c r="F10" s="272"/>
      <c r="G10" s="272"/>
      <c r="H10" s="272"/>
      <c r="I10" s="122"/>
      <c r="J10" s="165"/>
      <c r="K10" s="7"/>
      <c r="L10" s="168"/>
      <c r="M10" s="62"/>
      <c r="N10" s="7"/>
      <c r="P10" s="39"/>
      <c r="Q10" s="39"/>
      <c r="R10" s="39"/>
      <c r="S10" s="39"/>
      <c r="T10" s="39"/>
      <c r="U10" s="39"/>
      <c r="V10" s="39"/>
    </row>
    <row r="11" spans="1:22" ht="28.5" customHeight="1" x14ac:dyDescent="0.25">
      <c r="A11" s="5"/>
      <c r="B11" s="7"/>
      <c r="C11" s="273" t="s">
        <v>15</v>
      </c>
      <c r="D11" s="273"/>
      <c r="E11" s="274" t="str">
        <f>+'Indice personal ocupado'!E11:E12</f>
        <v>Bogotá
 Cambio   '16/'15 (p.p)</v>
      </c>
      <c r="F11" s="276" t="s">
        <v>84</v>
      </c>
      <c r="G11" s="276"/>
      <c r="H11" s="274" t="str">
        <f>+'Indice personal ocupado'!H11:H12</f>
        <v>Colombia
 Cambio   '16/'15 (p.p)</v>
      </c>
      <c r="I11" s="129"/>
      <c r="J11" s="165"/>
      <c r="K11" s="7"/>
      <c r="L11" s="168"/>
      <c r="M11" s="62"/>
      <c r="N11" s="7"/>
      <c r="P11" s="39"/>
      <c r="Q11" s="39"/>
      <c r="R11" s="39"/>
      <c r="S11" s="39"/>
      <c r="T11" s="39"/>
      <c r="U11" s="39"/>
      <c r="V11" s="39"/>
    </row>
    <row r="12" spans="1:22" ht="24" customHeight="1" x14ac:dyDescent="0.25">
      <c r="A12" s="5"/>
      <c r="B12" s="7"/>
      <c r="C12" s="150">
        <v>2015</v>
      </c>
      <c r="D12" s="150">
        <v>2016</v>
      </c>
      <c r="E12" s="275"/>
      <c r="F12" s="2">
        <v>2015</v>
      </c>
      <c r="G12" s="2">
        <v>2016</v>
      </c>
      <c r="H12" s="275"/>
      <c r="I12" s="122"/>
      <c r="J12" s="165"/>
      <c r="K12" s="7"/>
      <c r="L12" s="179"/>
      <c r="M12" s="62"/>
      <c r="N12" s="7"/>
      <c r="P12" s="39"/>
      <c r="Q12" s="39"/>
      <c r="R12" s="39"/>
      <c r="S12" s="39"/>
      <c r="T12" s="39"/>
      <c r="U12" s="39"/>
      <c r="V12" s="39"/>
    </row>
    <row r="13" spans="1:22" ht="15" customHeight="1" x14ac:dyDescent="0.25">
      <c r="A13" s="5"/>
      <c r="B13" s="7" t="s">
        <v>17</v>
      </c>
      <c r="C13" s="109">
        <v>3.0276273828889977</v>
      </c>
      <c r="D13" s="109">
        <v>-1.0908275320467564</v>
      </c>
      <c r="E13" s="109">
        <f>+D13-C13</f>
        <v>-4.1184549149357537</v>
      </c>
      <c r="F13" s="109">
        <v>6.2838090549498569</v>
      </c>
      <c r="G13" s="109">
        <v>2.1832184723831274</v>
      </c>
      <c r="H13" s="109">
        <f>+G13-F13</f>
        <v>-4.1005905825667295</v>
      </c>
      <c r="I13" s="131"/>
      <c r="J13" s="232"/>
      <c r="K13" s="181"/>
      <c r="L13" s="265"/>
      <c r="M13" s="181"/>
      <c r="N13" s="181"/>
      <c r="O13" s="181"/>
      <c r="P13" s="181"/>
      <c r="Q13" s="181"/>
      <c r="R13" s="181"/>
      <c r="S13" s="181"/>
      <c r="T13" s="39"/>
      <c r="U13" s="39"/>
      <c r="V13" s="39"/>
    </row>
    <row r="14" spans="1:22" ht="15.75" customHeight="1" x14ac:dyDescent="0.25">
      <c r="A14" s="5"/>
      <c r="B14" s="7" t="s">
        <v>18</v>
      </c>
      <c r="C14" s="109">
        <v>0.7527746544400804</v>
      </c>
      <c r="D14" s="109">
        <v>1.4975247572505346</v>
      </c>
      <c r="E14" s="109">
        <f>+D14-C14</f>
        <v>0.74475010281045417</v>
      </c>
      <c r="F14" s="109">
        <v>4.21515262351146</v>
      </c>
      <c r="G14" s="109">
        <v>4.6358574747582839</v>
      </c>
      <c r="H14" s="109">
        <f>+G14-F14</f>
        <v>0.42070485124682389</v>
      </c>
      <c r="I14" s="131"/>
      <c r="J14" s="232"/>
      <c r="K14" s="181"/>
      <c r="L14" s="265"/>
      <c r="M14" s="181"/>
      <c r="N14" s="181"/>
      <c r="O14" s="181"/>
      <c r="P14" s="181"/>
      <c r="Q14" s="181"/>
      <c r="R14" s="181"/>
      <c r="S14" s="181"/>
      <c r="T14" s="39"/>
      <c r="U14" s="39"/>
      <c r="V14" s="39"/>
    </row>
    <row r="15" spans="1:22" x14ac:dyDescent="0.25">
      <c r="A15" s="227"/>
      <c r="B15" s="7" t="s">
        <v>19</v>
      </c>
      <c r="C15" s="164">
        <v>0.31553666733423746</v>
      </c>
      <c r="D15" s="164">
        <v>-7.7469722183285183</v>
      </c>
      <c r="E15" s="164">
        <f>+D15-C15</f>
        <v>-8.0625088856627549</v>
      </c>
      <c r="F15" s="164">
        <v>3.3093076372047272</v>
      </c>
      <c r="G15" s="164">
        <v>-2.8749909276230348</v>
      </c>
      <c r="H15" s="164">
        <f>+G15-F15</f>
        <v>-6.1842985648277615</v>
      </c>
      <c r="I15" s="137"/>
      <c r="J15" s="232"/>
      <c r="K15" s="181"/>
      <c r="L15" s="265"/>
      <c r="M15" s="181"/>
      <c r="N15" s="181"/>
      <c r="O15" s="181"/>
      <c r="P15" s="181"/>
      <c r="Q15" s="181"/>
      <c r="R15" s="181"/>
      <c r="S15" s="181"/>
      <c r="T15" s="39"/>
      <c r="U15" s="39"/>
      <c r="V15" s="39"/>
    </row>
    <row r="16" spans="1:22" x14ac:dyDescent="0.25">
      <c r="A16" s="227"/>
      <c r="B16" s="7" t="s">
        <v>20</v>
      </c>
      <c r="C16" s="109">
        <v>-2.2601674121203064</v>
      </c>
      <c r="D16" s="109"/>
      <c r="E16" s="109"/>
      <c r="F16" s="109">
        <v>-1.0546163794102761</v>
      </c>
      <c r="G16" s="109"/>
      <c r="H16" s="109"/>
      <c r="I16" s="137"/>
      <c r="J16" s="232"/>
      <c r="K16" s="181"/>
      <c r="L16" s="178"/>
      <c r="M16" s="62"/>
      <c r="N16" s="4"/>
      <c r="P16" s="39"/>
      <c r="Q16" s="39"/>
      <c r="R16" s="39"/>
      <c r="S16" s="39"/>
      <c r="T16" s="39"/>
      <c r="U16" s="39"/>
      <c r="V16" s="39"/>
    </row>
    <row r="17" spans="1:22" x14ac:dyDescent="0.25">
      <c r="A17" s="227"/>
      <c r="B17" s="7" t="s">
        <v>21</v>
      </c>
      <c r="C17" s="108">
        <v>-3.4262573083071235</v>
      </c>
      <c r="D17" s="108"/>
      <c r="E17" s="108"/>
      <c r="F17" s="108">
        <v>2.8206833872334602</v>
      </c>
      <c r="G17" s="108"/>
      <c r="H17" s="108"/>
      <c r="I17" s="137"/>
      <c r="J17" s="232"/>
      <c r="K17" s="181"/>
      <c r="L17" s="178"/>
      <c r="M17" s="93"/>
      <c r="N17" s="7"/>
      <c r="P17" s="39"/>
      <c r="Q17" s="39"/>
      <c r="R17" s="39"/>
      <c r="S17" s="39"/>
      <c r="T17" s="39"/>
      <c r="U17" s="39"/>
      <c r="V17" s="39"/>
    </row>
    <row r="18" spans="1:22" x14ac:dyDescent="0.25">
      <c r="A18" s="227"/>
      <c r="B18" s="7" t="s">
        <v>22</v>
      </c>
      <c r="C18" s="108">
        <v>1.1858016328249787</v>
      </c>
      <c r="D18" s="108"/>
      <c r="E18" s="108"/>
      <c r="F18" s="108">
        <v>5.7160036849233231</v>
      </c>
      <c r="G18" s="108"/>
      <c r="H18" s="108"/>
      <c r="I18" s="138"/>
      <c r="J18" s="232"/>
      <c r="K18" s="181"/>
      <c r="L18" s="93" t="s">
        <v>11</v>
      </c>
      <c r="M18" s="93" t="s">
        <v>84</v>
      </c>
      <c r="O18" s="39"/>
      <c r="P18" s="39"/>
      <c r="Q18" s="39"/>
      <c r="R18" s="39"/>
      <c r="S18" s="39"/>
      <c r="T18" s="39"/>
      <c r="U18" s="39"/>
      <c r="V18" s="39"/>
    </row>
    <row r="19" spans="1:22" x14ac:dyDescent="0.25">
      <c r="A19" s="227"/>
      <c r="B19" s="7" t="s">
        <v>23</v>
      </c>
      <c r="C19" s="108">
        <v>1.1773797768557026</v>
      </c>
      <c r="D19" s="108"/>
      <c r="E19" s="108"/>
      <c r="F19" s="108">
        <v>4.7716906323532449</v>
      </c>
      <c r="G19" s="108"/>
      <c r="H19" s="108"/>
      <c r="I19" s="138"/>
      <c r="J19" s="232"/>
      <c r="K19" s="181"/>
      <c r="L19" s="177"/>
      <c r="M19" s="169">
        <f>+F13</f>
        <v>6.2838090549498569</v>
      </c>
      <c r="P19" s="84"/>
      <c r="Q19" s="39"/>
      <c r="R19" s="39"/>
      <c r="S19" s="39"/>
      <c r="T19" s="39"/>
      <c r="U19" s="39"/>
      <c r="V19" s="39"/>
    </row>
    <row r="20" spans="1:22" x14ac:dyDescent="0.25">
      <c r="A20" s="227"/>
      <c r="B20" s="7" t="s">
        <v>24</v>
      </c>
      <c r="C20" s="108">
        <v>0.6868163575230346</v>
      </c>
      <c r="D20" s="108"/>
      <c r="E20" s="108"/>
      <c r="F20" s="108">
        <v>5.5632507238549005</v>
      </c>
      <c r="G20" s="108"/>
      <c r="H20" s="108"/>
      <c r="I20" s="138"/>
      <c r="J20" s="190"/>
      <c r="K20" s="56"/>
      <c r="L20" s="177"/>
      <c r="M20" s="169">
        <f t="shared" ref="M20:M30" si="0">+F14</f>
        <v>4.21515262351146</v>
      </c>
      <c r="P20" s="84"/>
      <c r="Q20" s="39"/>
      <c r="R20" s="39"/>
      <c r="S20" s="39"/>
      <c r="T20" s="39"/>
      <c r="U20" s="39"/>
      <c r="V20" s="39"/>
    </row>
    <row r="21" spans="1:22" x14ac:dyDescent="0.25">
      <c r="A21" s="227"/>
      <c r="B21" s="7" t="s">
        <v>25</v>
      </c>
      <c r="C21" s="108">
        <v>-3.0246129288883483</v>
      </c>
      <c r="D21" s="108"/>
      <c r="E21" s="108"/>
      <c r="F21" s="108">
        <v>2.7776209059625292</v>
      </c>
      <c r="G21" s="108"/>
      <c r="H21" s="108"/>
      <c r="I21" s="138"/>
      <c r="J21" s="190"/>
      <c r="K21" s="56" t="s">
        <v>54</v>
      </c>
      <c r="L21" s="177"/>
      <c r="M21" s="169">
        <f t="shared" si="0"/>
        <v>3.3093076372047272</v>
      </c>
      <c r="P21" s="84"/>
      <c r="Q21" s="39"/>
      <c r="R21" s="39"/>
      <c r="S21" s="39"/>
      <c r="T21" s="39"/>
      <c r="U21" s="39"/>
      <c r="V21" s="39"/>
    </row>
    <row r="22" spans="1:22" x14ac:dyDescent="0.25">
      <c r="A22" s="227"/>
      <c r="B22" s="7" t="s">
        <v>26</v>
      </c>
      <c r="C22" s="108">
        <v>-3.6516826130121083</v>
      </c>
      <c r="D22" s="108"/>
      <c r="E22" s="108"/>
      <c r="F22" s="108">
        <v>0.21207217941866507</v>
      </c>
      <c r="G22" s="108"/>
      <c r="H22" s="108"/>
      <c r="I22" s="9"/>
      <c r="J22" s="190"/>
      <c r="K22" s="56" t="s">
        <v>58</v>
      </c>
      <c r="L22" s="177"/>
      <c r="M22" s="169">
        <f t="shared" si="0"/>
        <v>-1.0546163794102761</v>
      </c>
      <c r="P22" s="84"/>
      <c r="Q22" s="39"/>
      <c r="R22" s="39"/>
      <c r="S22" s="39"/>
      <c r="T22" s="39"/>
      <c r="U22" s="39"/>
      <c r="V22" s="39"/>
    </row>
    <row r="23" spans="1:22" x14ac:dyDescent="0.25">
      <c r="A23" s="227"/>
      <c r="B23" s="7" t="s">
        <v>27</v>
      </c>
      <c r="C23" s="108">
        <v>-6.2326333685231994</v>
      </c>
      <c r="D23" s="108"/>
      <c r="E23" s="108"/>
      <c r="F23" s="108">
        <v>-0.3530448804124704</v>
      </c>
      <c r="G23" s="108"/>
      <c r="H23" s="108"/>
      <c r="I23" s="9"/>
      <c r="J23" s="190"/>
      <c r="K23" s="56" t="s">
        <v>57</v>
      </c>
      <c r="L23" s="177"/>
      <c r="M23" s="169">
        <f t="shared" si="0"/>
        <v>2.8206833872334602</v>
      </c>
      <c r="P23" s="84"/>
      <c r="Q23" s="39"/>
      <c r="R23" s="39"/>
      <c r="S23" s="39"/>
      <c r="T23" s="39"/>
      <c r="U23" s="39"/>
      <c r="V23" s="39"/>
    </row>
    <row r="24" spans="1:22" x14ac:dyDescent="0.25">
      <c r="A24" s="5"/>
      <c r="B24" s="7" t="s">
        <v>49</v>
      </c>
      <c r="C24" s="108">
        <v>-6.4950227822829776</v>
      </c>
      <c r="D24" s="108"/>
      <c r="E24" s="108"/>
      <c r="F24" s="108">
        <v>0.25210827415584808</v>
      </c>
      <c r="G24" s="108"/>
      <c r="H24" s="108"/>
      <c r="I24" s="9"/>
      <c r="J24" s="190"/>
      <c r="K24" s="56" t="s">
        <v>55</v>
      </c>
      <c r="L24" s="177"/>
      <c r="M24" s="169">
        <f t="shared" si="0"/>
        <v>5.7160036849233231</v>
      </c>
      <c r="P24" s="84"/>
      <c r="Q24" s="39"/>
      <c r="R24" s="39"/>
      <c r="S24" s="39"/>
      <c r="T24" s="39"/>
      <c r="U24" s="39"/>
      <c r="V24" s="39"/>
    </row>
    <row r="25" spans="1:22" x14ac:dyDescent="0.25">
      <c r="A25" s="5"/>
      <c r="I25" s="9"/>
      <c r="K25" s="56" t="s">
        <v>56</v>
      </c>
      <c r="L25" s="177"/>
      <c r="M25" s="169">
        <f t="shared" si="0"/>
        <v>4.7716906323532449</v>
      </c>
      <c r="P25" s="84"/>
      <c r="Q25" s="39"/>
      <c r="R25" s="39"/>
      <c r="S25" s="39"/>
      <c r="T25" s="39"/>
      <c r="U25" s="39"/>
      <c r="V25" s="39"/>
    </row>
    <row r="26" spans="1:22" x14ac:dyDescent="0.25">
      <c r="A26" s="5"/>
      <c r="I26" s="9"/>
      <c r="J26" s="190"/>
      <c r="K26" s="56" t="s">
        <v>59</v>
      </c>
      <c r="L26" s="169"/>
      <c r="M26" s="169">
        <f t="shared" si="0"/>
        <v>5.5632507238549005</v>
      </c>
      <c r="Q26" s="39"/>
      <c r="R26" s="39"/>
      <c r="S26" s="39"/>
      <c r="T26" s="39"/>
      <c r="U26" s="39"/>
      <c r="V26" s="39"/>
    </row>
    <row r="27" spans="1:22" x14ac:dyDescent="0.25">
      <c r="A27" s="140"/>
      <c r="B27" s="268" t="s">
        <v>119</v>
      </c>
      <c r="C27" s="268"/>
      <c r="D27" s="268"/>
      <c r="E27" s="268"/>
      <c r="F27" s="268"/>
      <c r="G27" s="268"/>
      <c r="H27" s="268"/>
      <c r="I27" s="9"/>
      <c r="J27" s="190"/>
      <c r="K27" s="56" t="s">
        <v>60</v>
      </c>
      <c r="L27" s="169">
        <f t="shared" ref="L27:L30" si="1">+C21</f>
        <v>-3.0246129288883483</v>
      </c>
      <c r="M27" s="169">
        <f t="shared" si="0"/>
        <v>2.7776209059625292</v>
      </c>
      <c r="Q27" s="39"/>
      <c r="R27" s="39"/>
      <c r="S27" s="39"/>
      <c r="T27" s="39"/>
      <c r="U27" s="39"/>
      <c r="V27" s="39"/>
    </row>
    <row r="28" spans="1:22" x14ac:dyDescent="0.25">
      <c r="A28" s="5"/>
      <c r="B28" s="268"/>
      <c r="C28" s="268"/>
      <c r="D28" s="268"/>
      <c r="E28" s="268"/>
      <c r="F28" s="268"/>
      <c r="G28" s="268"/>
      <c r="H28" s="268"/>
      <c r="I28" s="9"/>
      <c r="J28" s="190"/>
      <c r="K28" s="56" t="s">
        <v>61</v>
      </c>
      <c r="L28" s="169">
        <f t="shared" si="1"/>
        <v>-3.6516826130121083</v>
      </c>
      <c r="M28" s="169">
        <f t="shared" si="0"/>
        <v>0.21207217941866507</v>
      </c>
      <c r="Q28" s="39"/>
      <c r="R28" s="39"/>
      <c r="S28" s="39"/>
      <c r="T28" s="39"/>
      <c r="U28" s="39"/>
      <c r="V28" s="39"/>
    </row>
    <row r="29" spans="1:22" ht="15.75" customHeight="1" x14ac:dyDescent="0.25">
      <c r="A29" s="5"/>
      <c r="I29" s="82"/>
      <c r="J29" s="190">
        <v>2014</v>
      </c>
      <c r="K29" s="56" t="s">
        <v>62</v>
      </c>
      <c r="L29" s="169">
        <f t="shared" si="1"/>
        <v>-6.2326333685231994</v>
      </c>
      <c r="M29" s="169">
        <f t="shared" si="0"/>
        <v>-0.3530448804124704</v>
      </c>
      <c r="Q29" s="39"/>
      <c r="R29" s="39"/>
      <c r="S29" s="39"/>
      <c r="T29" s="39"/>
      <c r="U29" s="39"/>
      <c r="V29" s="39"/>
    </row>
    <row r="30" spans="1:22" x14ac:dyDescent="0.25">
      <c r="A30" s="5"/>
      <c r="I30" s="81"/>
      <c r="J30" s="190"/>
      <c r="K30" s="56" t="s">
        <v>63</v>
      </c>
      <c r="L30" s="169">
        <f t="shared" si="1"/>
        <v>-6.4950227822829776</v>
      </c>
      <c r="M30" s="169">
        <f t="shared" si="0"/>
        <v>0.25210827415584808</v>
      </c>
      <c r="Q30" s="39"/>
      <c r="R30" s="39"/>
      <c r="S30" s="39"/>
      <c r="T30" s="39"/>
      <c r="U30" s="39"/>
      <c r="V30" s="39"/>
    </row>
    <row r="31" spans="1:22" x14ac:dyDescent="0.25">
      <c r="A31" s="5"/>
      <c r="B31" s="7"/>
      <c r="C31" s="7"/>
      <c r="D31" s="7"/>
      <c r="E31" s="7"/>
      <c r="F31" s="7"/>
      <c r="G31" s="7"/>
      <c r="H31" s="7"/>
      <c r="I31" s="9"/>
      <c r="J31" s="190"/>
      <c r="K31" s="56" t="s">
        <v>52</v>
      </c>
      <c r="L31" s="169">
        <f>+C13</f>
        <v>3.0276273828889977</v>
      </c>
      <c r="M31" s="169">
        <f>+F13</f>
        <v>6.2838090549498569</v>
      </c>
      <c r="Q31" s="39"/>
      <c r="R31" s="39"/>
      <c r="S31" s="39"/>
      <c r="T31" s="39"/>
      <c r="U31" s="39"/>
      <c r="V31" s="39"/>
    </row>
    <row r="32" spans="1:22" x14ac:dyDescent="0.25">
      <c r="A32" s="5"/>
      <c r="B32" s="7"/>
      <c r="C32" s="7"/>
      <c r="D32" s="7"/>
      <c r="E32" s="7"/>
      <c r="F32" s="7"/>
      <c r="G32" s="7"/>
      <c r="H32" s="7"/>
      <c r="I32" s="9"/>
      <c r="J32" s="190"/>
      <c r="K32" s="56" t="s">
        <v>53</v>
      </c>
      <c r="L32" s="169">
        <f t="shared" ref="L32:L42" si="2">+C14</f>
        <v>0.7527746544400804</v>
      </c>
      <c r="M32" s="169">
        <f t="shared" ref="M32:M42" si="3">+F14</f>
        <v>4.21515262351146</v>
      </c>
      <c r="Q32" s="39"/>
      <c r="R32" s="39"/>
      <c r="S32" s="39"/>
      <c r="T32" s="39"/>
      <c r="U32" s="39"/>
      <c r="V32" s="39"/>
    </row>
    <row r="33" spans="1:22" x14ac:dyDescent="0.25">
      <c r="A33" s="5"/>
      <c r="B33" s="7"/>
      <c r="C33" s="7"/>
      <c r="D33" s="7"/>
      <c r="E33" s="7"/>
      <c r="F33" s="7"/>
      <c r="G33" s="7"/>
      <c r="H33" s="7"/>
      <c r="I33" s="9"/>
      <c r="J33" s="190">
        <v>2015</v>
      </c>
      <c r="K33" s="56" t="s">
        <v>54</v>
      </c>
      <c r="L33" s="169">
        <f t="shared" si="2"/>
        <v>0.31553666733423746</v>
      </c>
      <c r="M33" s="169">
        <f t="shared" si="3"/>
        <v>3.3093076372047272</v>
      </c>
      <c r="N33" s="4"/>
      <c r="O33" s="4"/>
      <c r="Q33" s="39"/>
      <c r="R33" s="39"/>
      <c r="S33" s="39"/>
      <c r="T33" s="39"/>
      <c r="U33" s="39"/>
      <c r="V33" s="39"/>
    </row>
    <row r="34" spans="1:22" x14ac:dyDescent="0.25">
      <c r="A34" s="5"/>
      <c r="B34" s="7"/>
      <c r="C34" s="7"/>
      <c r="D34" s="7"/>
      <c r="E34" s="7"/>
      <c r="F34" s="7"/>
      <c r="G34" s="7"/>
      <c r="H34" s="7"/>
      <c r="I34" s="9"/>
      <c r="J34" s="190"/>
      <c r="K34" s="56" t="s">
        <v>58</v>
      </c>
      <c r="L34" s="169">
        <f t="shared" si="2"/>
        <v>-2.2601674121203064</v>
      </c>
      <c r="M34" s="169">
        <f t="shared" si="3"/>
        <v>-1.0546163794102761</v>
      </c>
      <c r="N34" s="4"/>
      <c r="O34" s="4"/>
      <c r="Q34" s="39"/>
      <c r="R34" s="39"/>
      <c r="S34" s="39"/>
      <c r="T34" s="39"/>
      <c r="U34" s="39"/>
      <c r="V34" s="39"/>
    </row>
    <row r="35" spans="1:22" x14ac:dyDescent="0.25">
      <c r="A35" s="5"/>
      <c r="B35" s="16"/>
      <c r="C35" s="16"/>
      <c r="D35" s="16"/>
      <c r="E35" s="16"/>
      <c r="F35" s="16"/>
      <c r="G35" s="16"/>
      <c r="H35" s="16"/>
      <c r="I35" s="139"/>
      <c r="J35" s="190"/>
      <c r="K35" s="56" t="s">
        <v>57</v>
      </c>
      <c r="L35" s="169">
        <f t="shared" si="2"/>
        <v>-3.4262573083071235</v>
      </c>
      <c r="M35" s="169">
        <f t="shared" si="3"/>
        <v>2.8206833872334602</v>
      </c>
      <c r="N35" s="4"/>
      <c r="O35" s="4"/>
      <c r="Q35" s="39"/>
      <c r="R35" s="39"/>
      <c r="S35" s="39"/>
      <c r="T35" s="39"/>
      <c r="U35" s="39"/>
      <c r="V35" s="39"/>
    </row>
    <row r="36" spans="1:22" x14ac:dyDescent="0.25">
      <c r="A36" s="5"/>
      <c r="B36" s="16"/>
      <c r="C36" s="16"/>
      <c r="D36" s="16"/>
      <c r="E36" s="16"/>
      <c r="F36" s="16"/>
      <c r="G36" s="16"/>
      <c r="H36" s="16"/>
      <c r="I36" s="139"/>
      <c r="J36" s="190"/>
      <c r="K36" s="56" t="s">
        <v>55</v>
      </c>
      <c r="L36" s="169">
        <f t="shared" si="2"/>
        <v>1.1858016328249787</v>
      </c>
      <c r="M36" s="169">
        <f t="shared" si="3"/>
        <v>5.7160036849233231</v>
      </c>
      <c r="N36" s="4"/>
      <c r="O36" s="4"/>
      <c r="Q36" s="39"/>
      <c r="R36" s="39"/>
      <c r="S36" s="39"/>
      <c r="T36" s="39"/>
      <c r="U36" s="39"/>
      <c r="V36" s="39"/>
    </row>
    <row r="37" spans="1:22" x14ac:dyDescent="0.25">
      <c r="A37" s="5"/>
      <c r="B37" s="16"/>
      <c r="C37" s="16"/>
      <c r="D37" s="16"/>
      <c r="E37" s="16"/>
      <c r="F37" s="16"/>
      <c r="G37" s="16"/>
      <c r="H37" s="16"/>
      <c r="I37" s="139"/>
      <c r="J37" s="190"/>
      <c r="K37" s="56" t="s">
        <v>56</v>
      </c>
      <c r="L37" s="169">
        <f t="shared" si="2"/>
        <v>1.1773797768557026</v>
      </c>
      <c r="M37" s="169">
        <f t="shared" si="3"/>
        <v>4.7716906323532449</v>
      </c>
      <c r="N37" s="4"/>
      <c r="O37" s="4"/>
      <c r="P37" s="39"/>
      <c r="Q37" s="39"/>
      <c r="R37" s="39"/>
      <c r="S37" s="39"/>
      <c r="T37" s="39"/>
      <c r="U37" s="39"/>
      <c r="V37" s="39"/>
    </row>
    <row r="38" spans="1:22" x14ac:dyDescent="0.25">
      <c r="A38" s="5"/>
      <c r="B38" s="16"/>
      <c r="C38" s="16"/>
      <c r="D38" s="16"/>
      <c r="E38" s="16"/>
      <c r="F38" s="16"/>
      <c r="G38" s="16"/>
      <c r="H38" s="16"/>
      <c r="I38" s="139"/>
      <c r="J38" s="190"/>
      <c r="K38" s="56" t="s">
        <v>59</v>
      </c>
      <c r="L38" s="169">
        <f t="shared" si="2"/>
        <v>0.6868163575230346</v>
      </c>
      <c r="M38" s="169">
        <f t="shared" si="3"/>
        <v>5.5632507238549005</v>
      </c>
      <c r="N38" s="4"/>
      <c r="O38" s="4"/>
      <c r="P38" s="39"/>
      <c r="Q38" s="39"/>
      <c r="R38" s="39"/>
      <c r="S38" s="39"/>
      <c r="T38" s="39"/>
      <c r="U38" s="39"/>
      <c r="V38" s="39"/>
    </row>
    <row r="39" spans="1:22" x14ac:dyDescent="0.25">
      <c r="A39" s="5"/>
      <c r="B39" s="16"/>
      <c r="C39" s="16"/>
      <c r="D39" s="16"/>
      <c r="E39" s="16"/>
      <c r="F39" s="16"/>
      <c r="G39" s="16"/>
      <c r="H39" s="16"/>
      <c r="I39" s="139"/>
      <c r="J39" s="190"/>
      <c r="K39" s="56" t="s">
        <v>60</v>
      </c>
      <c r="L39" s="169">
        <f t="shared" si="2"/>
        <v>-3.0246129288883483</v>
      </c>
      <c r="M39" s="169">
        <f t="shared" si="3"/>
        <v>2.7776209059625292</v>
      </c>
      <c r="N39" s="4"/>
      <c r="O39" s="4"/>
      <c r="P39" s="39"/>
      <c r="Q39" s="39"/>
      <c r="R39" s="39"/>
      <c r="S39" s="39"/>
      <c r="T39" s="39"/>
      <c r="U39" s="39"/>
      <c r="V39" s="39"/>
    </row>
    <row r="40" spans="1:22" x14ac:dyDescent="0.25">
      <c r="A40" s="5"/>
      <c r="B40" s="16"/>
      <c r="C40" s="16"/>
      <c r="D40" s="16"/>
      <c r="E40" s="16"/>
      <c r="F40" s="16"/>
      <c r="G40" s="16"/>
      <c r="H40" s="16"/>
      <c r="I40" s="139"/>
      <c r="J40" s="4"/>
      <c r="K40" s="11" t="s">
        <v>61</v>
      </c>
      <c r="L40" s="169">
        <f t="shared" si="2"/>
        <v>-3.6516826130121083</v>
      </c>
      <c r="M40" s="169">
        <f t="shared" si="3"/>
        <v>0.21207217941866507</v>
      </c>
      <c r="N40" s="4"/>
      <c r="O40" s="4"/>
      <c r="P40" s="39"/>
      <c r="Q40" s="39"/>
      <c r="R40" s="39"/>
      <c r="S40" s="39"/>
      <c r="T40" s="39"/>
      <c r="U40" s="39"/>
      <c r="V40" s="39"/>
    </row>
    <row r="41" spans="1:22" x14ac:dyDescent="0.25">
      <c r="A41" s="5"/>
      <c r="B41" s="16"/>
      <c r="C41" s="16"/>
      <c r="D41" s="16"/>
      <c r="E41" s="16"/>
      <c r="F41" s="16"/>
      <c r="G41" s="16"/>
      <c r="H41" s="16"/>
      <c r="I41" s="139"/>
      <c r="J41" s="4"/>
      <c r="K41" s="56" t="s">
        <v>62</v>
      </c>
      <c r="L41" s="169">
        <f t="shared" si="2"/>
        <v>-6.2326333685231994</v>
      </c>
      <c r="M41" s="169">
        <f t="shared" si="3"/>
        <v>-0.3530448804124704</v>
      </c>
      <c r="N41" s="4"/>
      <c r="O41" s="4"/>
      <c r="P41" s="39"/>
      <c r="Q41" s="39"/>
      <c r="R41" s="39"/>
      <c r="S41" s="39"/>
      <c r="T41" s="39"/>
      <c r="U41" s="39"/>
      <c r="V41" s="39"/>
    </row>
    <row r="42" spans="1:22" x14ac:dyDescent="0.25">
      <c r="A42" s="5"/>
      <c r="B42" s="16"/>
      <c r="C42" s="16"/>
      <c r="D42" s="16"/>
      <c r="E42" s="16"/>
      <c r="F42" s="16"/>
      <c r="G42" s="16"/>
      <c r="H42" s="16"/>
      <c r="I42" s="139"/>
      <c r="J42" s="4"/>
      <c r="K42" s="56" t="s">
        <v>63</v>
      </c>
      <c r="L42" s="169">
        <f t="shared" si="2"/>
        <v>-6.4950227822829776</v>
      </c>
      <c r="M42" s="169">
        <f t="shared" si="3"/>
        <v>0.25210827415584808</v>
      </c>
      <c r="N42" s="4"/>
      <c r="O42" s="4"/>
      <c r="P42" s="39"/>
      <c r="Q42" s="39"/>
      <c r="R42" s="39"/>
      <c r="S42" s="39"/>
      <c r="T42" s="39"/>
      <c r="U42" s="39"/>
      <c r="V42" s="39"/>
    </row>
    <row r="43" spans="1:22" x14ac:dyDescent="0.25">
      <c r="A43" s="5"/>
      <c r="B43" s="16"/>
      <c r="C43" s="16"/>
      <c r="D43" s="16"/>
      <c r="E43" s="16"/>
      <c r="F43" s="16"/>
      <c r="G43" s="16"/>
      <c r="H43" s="16"/>
      <c r="I43" s="139"/>
      <c r="J43" s="250">
        <v>2016</v>
      </c>
      <c r="K43" s="250" t="s">
        <v>52</v>
      </c>
      <c r="L43" s="251">
        <f>+D13</f>
        <v>-1.0908275320467564</v>
      </c>
      <c r="M43" s="251">
        <f>+G13</f>
        <v>2.1832184723831274</v>
      </c>
      <c r="N43" s="252"/>
      <c r="O43" s="4"/>
      <c r="P43" s="39"/>
      <c r="Q43" s="39"/>
      <c r="R43" s="39"/>
      <c r="S43" s="39"/>
      <c r="T43" s="39"/>
      <c r="U43" s="39"/>
      <c r="V43" s="39"/>
    </row>
    <row r="44" spans="1:22" x14ac:dyDescent="0.25">
      <c r="A44" s="140" t="str">
        <f>+'Indice ventas nominales'!A44</f>
        <v>Fuente: Departamento Administrativo Nacional de Estadística, DANE, marzo 2016.</v>
      </c>
      <c r="B44" s="7"/>
      <c r="C44" s="16"/>
      <c r="D44" s="16"/>
      <c r="E44" s="16"/>
      <c r="F44" s="16"/>
      <c r="G44" s="16"/>
      <c r="H44" s="16"/>
      <c r="I44" s="139"/>
      <c r="J44" s="4"/>
      <c r="K44" s="56" t="s">
        <v>53</v>
      </c>
      <c r="L44" s="251">
        <f>+D14</f>
        <v>1.4975247572505346</v>
      </c>
      <c r="M44" s="251">
        <f>+G14</f>
        <v>4.6358574747582839</v>
      </c>
      <c r="N44" s="4"/>
      <c r="O44" s="4"/>
      <c r="P44" s="39"/>
      <c r="Q44" s="39"/>
      <c r="R44" s="39"/>
      <c r="S44" s="39"/>
      <c r="T44" s="39"/>
      <c r="U44" s="39"/>
      <c r="V44" s="39"/>
    </row>
    <row r="45" spans="1:22" x14ac:dyDescent="0.25">
      <c r="A45" s="141" t="s">
        <v>35</v>
      </c>
      <c r="B45" s="24"/>
      <c r="C45" s="17"/>
      <c r="D45" s="17"/>
      <c r="E45" s="17"/>
      <c r="F45" s="17"/>
      <c r="G45" s="17"/>
      <c r="H45" s="17"/>
      <c r="I45" s="136"/>
      <c r="J45" s="4"/>
      <c r="K45" s="56" t="s">
        <v>54</v>
      </c>
      <c r="L45" s="251">
        <f>+D15</f>
        <v>-7.7469722183285183</v>
      </c>
      <c r="M45" s="251">
        <f>+G15</f>
        <v>-2.8749909276230348</v>
      </c>
      <c r="N45" s="4"/>
      <c r="O45" s="4"/>
      <c r="P45" s="39"/>
      <c r="Q45" s="39"/>
      <c r="R45" s="39"/>
      <c r="S45" s="39"/>
      <c r="T45" s="39"/>
      <c r="U45" s="39"/>
      <c r="V45" s="39"/>
    </row>
    <row r="46" spans="1:22" x14ac:dyDescent="0.25">
      <c r="A46" s="7"/>
      <c r="B46" s="7"/>
      <c r="C46" s="16"/>
      <c r="D46" s="16"/>
      <c r="E46" s="16"/>
      <c r="F46" s="16"/>
      <c r="G46" s="16"/>
      <c r="H46" s="16"/>
      <c r="I46" s="16"/>
      <c r="J46" s="7"/>
      <c r="K46" s="4"/>
      <c r="L46" s="4"/>
      <c r="M46" s="4"/>
      <c r="N46" s="4"/>
      <c r="O46" s="4"/>
      <c r="P46" s="39"/>
      <c r="Q46" s="39"/>
      <c r="R46" s="39"/>
      <c r="S46" s="39"/>
      <c r="T46" s="39"/>
      <c r="U46" s="39"/>
      <c r="V46" s="39"/>
    </row>
    <row r="47" spans="1:22" x14ac:dyDescent="0.25">
      <c r="A47" s="7"/>
      <c r="B47" s="16"/>
      <c r="C47" s="16"/>
      <c r="D47" s="16"/>
      <c r="E47" s="16"/>
      <c r="F47" s="16"/>
      <c r="G47" s="16"/>
      <c r="H47" s="16"/>
      <c r="I47" s="16"/>
      <c r="J47" s="7"/>
      <c r="K47" s="4"/>
      <c r="L47" s="4"/>
      <c r="M47" s="4"/>
      <c r="N47" s="4"/>
      <c r="O47" s="4"/>
      <c r="P47" s="39"/>
      <c r="Q47" s="39"/>
      <c r="R47" s="39"/>
      <c r="S47" s="39"/>
      <c r="T47" s="39"/>
      <c r="U47" s="39"/>
      <c r="V47" s="39"/>
    </row>
    <row r="48" spans="1:22" x14ac:dyDescent="0.25">
      <c r="A48" s="87"/>
      <c r="B48" s="87"/>
      <c r="C48" s="87"/>
      <c r="D48" s="87"/>
      <c r="E48" s="87"/>
      <c r="F48" s="87"/>
      <c r="G48" s="87"/>
      <c r="H48" s="87"/>
      <c r="I48" s="7"/>
      <c r="J48" s="7"/>
      <c r="K48" s="4"/>
      <c r="L48" s="4"/>
      <c r="M48" s="4"/>
      <c r="N48" s="4"/>
      <c r="O48" s="4"/>
      <c r="P48" s="39"/>
      <c r="Q48" s="39"/>
      <c r="R48" s="39"/>
      <c r="S48" s="39"/>
      <c r="T48" s="39"/>
      <c r="U48" s="39"/>
      <c r="V48" s="39"/>
    </row>
    <row r="49" spans="1:22" x14ac:dyDescent="0.25">
      <c r="A49" s="87"/>
      <c r="B49" s="68"/>
      <c r="C49" s="56"/>
      <c r="D49" s="56"/>
      <c r="E49" s="56"/>
      <c r="F49" s="56"/>
      <c r="G49" s="56"/>
      <c r="H49" s="56"/>
      <c r="I49" s="7"/>
      <c r="J49" s="7"/>
      <c r="K49" s="4"/>
      <c r="L49" s="4"/>
      <c r="M49" s="4"/>
      <c r="N49" s="4"/>
      <c r="O49" s="4"/>
      <c r="P49" s="39"/>
      <c r="Q49" s="39"/>
      <c r="R49" s="39"/>
      <c r="S49" s="39"/>
      <c r="T49" s="39"/>
      <c r="U49" s="39"/>
      <c r="V49" s="39"/>
    </row>
    <row r="50" spans="1:22" ht="15.75" customHeight="1" x14ac:dyDescent="0.25">
      <c r="A50" s="87"/>
      <c r="B50" s="7"/>
      <c r="C50" s="277"/>
      <c r="D50" s="277"/>
      <c r="E50" s="277"/>
      <c r="F50" s="153"/>
      <c r="G50" s="152"/>
      <c r="H50" s="152"/>
      <c r="I50" s="7"/>
      <c r="J50" s="7"/>
      <c r="K50" s="4"/>
      <c r="L50" s="4"/>
      <c r="M50" s="4"/>
      <c r="N50" s="4"/>
      <c r="O50" s="4"/>
      <c r="P50" s="39"/>
      <c r="Q50" s="39"/>
      <c r="R50" s="39"/>
      <c r="S50" s="39"/>
      <c r="T50" s="39"/>
      <c r="U50" s="39"/>
      <c r="V50" s="39"/>
    </row>
    <row r="51" spans="1:22" x14ac:dyDescent="0.25">
      <c r="A51" s="39"/>
      <c r="B51" s="7"/>
      <c r="C51" s="144"/>
      <c r="D51" s="144"/>
      <c r="E51" s="144"/>
      <c r="F51" s="153"/>
      <c r="G51" s="152"/>
      <c r="H51" s="152"/>
      <c r="I51" s="7"/>
      <c r="J51" s="7"/>
      <c r="K51" s="4"/>
      <c r="L51" s="4"/>
      <c r="M51" s="4"/>
      <c r="N51" s="4"/>
      <c r="O51" s="4"/>
      <c r="P51" s="39"/>
      <c r="Q51" s="39"/>
      <c r="R51" s="39"/>
      <c r="S51" s="39"/>
      <c r="T51" s="39"/>
      <c r="U51" s="39"/>
      <c r="V51" s="39"/>
    </row>
    <row r="52" spans="1:22" x14ac:dyDescent="0.25">
      <c r="A52" s="39"/>
      <c r="B52" s="7"/>
      <c r="C52" s="144"/>
      <c r="D52" s="144"/>
      <c r="E52" s="144"/>
      <c r="F52" s="153"/>
      <c r="G52" s="153"/>
      <c r="H52" s="153"/>
      <c r="I52" s="56"/>
      <c r="J52" s="7"/>
      <c r="K52" s="7"/>
      <c r="L52" s="7"/>
      <c r="M52" s="126"/>
      <c r="N52" s="4"/>
      <c r="O52" s="39"/>
      <c r="P52" s="39"/>
      <c r="Q52" s="39"/>
      <c r="R52" s="39"/>
      <c r="S52" s="39"/>
      <c r="T52" s="39"/>
      <c r="U52" s="39"/>
      <c r="V52" s="39"/>
    </row>
    <row r="53" spans="1:22" x14ac:dyDescent="0.25">
      <c r="A53" s="39"/>
      <c r="B53" s="154"/>
      <c r="C53" s="148"/>
      <c r="D53" s="148"/>
      <c r="E53" s="32"/>
      <c r="F53" s="148"/>
      <c r="G53" s="148"/>
      <c r="H53" s="148"/>
      <c r="I53" s="56"/>
      <c r="J53" s="7"/>
      <c r="K53" s="4"/>
      <c r="L53" s="4"/>
      <c r="M53" s="124"/>
      <c r="N53" s="4"/>
      <c r="O53" s="39"/>
      <c r="P53" s="39"/>
      <c r="Q53" s="39"/>
      <c r="R53" s="39"/>
      <c r="S53" s="39"/>
      <c r="T53" s="39"/>
      <c r="U53" s="39"/>
      <c r="V53" s="39"/>
    </row>
    <row r="54" spans="1:22" x14ac:dyDescent="0.25">
      <c r="A54" s="39"/>
      <c r="B54" s="154"/>
      <c r="C54" s="148"/>
      <c r="D54" s="148"/>
      <c r="E54" s="32"/>
      <c r="F54" s="148"/>
      <c r="G54" s="148"/>
      <c r="H54" s="148"/>
      <c r="I54" s="56"/>
      <c r="J54" s="56"/>
      <c r="K54" s="4"/>
      <c r="L54" s="4"/>
      <c r="M54" s="124"/>
      <c r="N54" s="4"/>
      <c r="O54" s="39"/>
      <c r="P54" s="39"/>
      <c r="Q54" s="39"/>
      <c r="R54" s="39"/>
      <c r="S54" s="39"/>
      <c r="T54" s="39"/>
      <c r="U54" s="39"/>
      <c r="V54" s="39"/>
    </row>
    <row r="55" spans="1:22" x14ac:dyDescent="0.25">
      <c r="A55" s="39"/>
      <c r="B55" s="154"/>
      <c r="C55" s="148"/>
      <c r="D55" s="148"/>
      <c r="E55" s="32"/>
      <c r="F55" s="148"/>
      <c r="G55" s="148"/>
      <c r="H55" s="148"/>
      <c r="I55" s="56"/>
      <c r="J55" s="56"/>
      <c r="K55" s="39"/>
      <c r="L55" s="39"/>
      <c r="M55" s="39"/>
      <c r="N55" s="39"/>
      <c r="O55" s="39"/>
      <c r="P55" s="39"/>
      <c r="Q55" s="39"/>
      <c r="R55" s="39"/>
      <c r="S55" s="39"/>
      <c r="T55" s="39"/>
      <c r="U55" s="39"/>
      <c r="V55" s="39"/>
    </row>
    <row r="56" spans="1:22" x14ac:dyDescent="0.25">
      <c r="A56" s="39"/>
      <c r="B56" s="154"/>
      <c r="C56" s="148"/>
      <c r="D56" s="148"/>
      <c r="E56" s="32"/>
      <c r="F56" s="148"/>
      <c r="G56" s="148"/>
      <c r="H56" s="148"/>
      <c r="I56" s="56"/>
      <c r="J56" s="56"/>
      <c r="K56" s="39"/>
      <c r="L56" s="39"/>
      <c r="M56" s="39"/>
      <c r="N56" s="39"/>
      <c r="O56" s="39"/>
      <c r="P56" s="39"/>
      <c r="Q56" s="39"/>
      <c r="R56" s="39"/>
      <c r="S56" s="39"/>
      <c r="T56" s="39"/>
      <c r="U56" s="39"/>
      <c r="V56" s="39"/>
    </row>
    <row r="57" spans="1:22" x14ac:dyDescent="0.25">
      <c r="A57" s="39"/>
      <c r="B57" s="154"/>
      <c r="C57" s="148"/>
      <c r="D57" s="148"/>
      <c r="E57" s="32"/>
      <c r="F57" s="148"/>
      <c r="G57" s="148"/>
      <c r="H57" s="148"/>
      <c r="I57" s="56"/>
      <c r="J57" s="56"/>
      <c r="K57" s="39"/>
      <c r="L57" s="39"/>
      <c r="M57" s="39"/>
      <c r="N57" s="39"/>
      <c r="O57" s="39"/>
      <c r="P57" s="39"/>
      <c r="Q57" s="39"/>
      <c r="R57" s="39"/>
      <c r="S57" s="39"/>
      <c r="T57" s="39"/>
      <c r="U57" s="39"/>
      <c r="V57" s="39"/>
    </row>
    <row r="58" spans="1:22" x14ac:dyDescent="0.25">
      <c r="A58" s="39"/>
      <c r="B58" s="154"/>
      <c r="C58" s="148"/>
      <c r="D58" s="148"/>
      <c r="E58" s="32"/>
      <c r="F58" s="148"/>
      <c r="G58" s="148"/>
      <c r="H58" s="148"/>
      <c r="I58" s="56"/>
      <c r="J58" s="56"/>
    </row>
    <row r="59" spans="1:22" x14ac:dyDescent="0.25">
      <c r="A59" s="39"/>
      <c r="B59" s="154"/>
      <c r="C59" s="148"/>
      <c r="D59" s="148"/>
      <c r="E59" s="32"/>
      <c r="F59" s="148"/>
      <c r="G59" s="148"/>
      <c r="H59" s="148"/>
      <c r="I59" s="56"/>
      <c r="J59" s="56"/>
    </row>
    <row r="60" spans="1:22" x14ac:dyDescent="0.25">
      <c r="A60" s="39"/>
      <c r="B60" s="154"/>
      <c r="C60" s="148"/>
      <c r="D60" s="148"/>
      <c r="E60" s="32"/>
      <c r="F60" s="148"/>
      <c r="G60" s="148"/>
      <c r="H60" s="148"/>
      <c r="I60" s="56"/>
      <c r="J60" s="56"/>
    </row>
    <row r="61" spans="1:22" x14ac:dyDescent="0.25">
      <c r="B61" s="154"/>
      <c r="C61" s="148"/>
      <c r="D61" s="148"/>
      <c r="E61" s="32"/>
      <c r="F61" s="148"/>
      <c r="G61" s="148"/>
      <c r="H61" s="148"/>
      <c r="I61" s="7"/>
      <c r="J61" s="56"/>
    </row>
    <row r="62" spans="1:22" x14ac:dyDescent="0.25">
      <c r="B62" s="154"/>
      <c r="C62" s="148"/>
      <c r="D62" s="148"/>
      <c r="E62" s="32"/>
      <c r="F62" s="148"/>
      <c r="G62" s="148"/>
      <c r="H62" s="148"/>
      <c r="I62" s="7"/>
      <c r="J62" s="56"/>
    </row>
    <row r="63" spans="1:22" x14ac:dyDescent="0.25">
      <c r="B63" s="154"/>
      <c r="C63" s="148"/>
      <c r="D63" s="148"/>
      <c r="E63" s="32"/>
      <c r="F63" s="148"/>
      <c r="G63" s="148"/>
      <c r="H63" s="148"/>
      <c r="I63" s="7"/>
      <c r="J63" s="56"/>
    </row>
    <row r="64" spans="1:22" x14ac:dyDescent="0.25">
      <c r="B64" s="154"/>
      <c r="C64" s="148"/>
      <c r="D64" s="148"/>
      <c r="E64" s="32"/>
      <c r="F64" s="148"/>
      <c r="G64" s="148"/>
      <c r="H64" s="148"/>
      <c r="I64" s="7"/>
      <c r="J64" s="56"/>
    </row>
    <row r="65" spans="2:10" x14ac:dyDescent="0.25">
      <c r="B65" s="13"/>
      <c r="C65" s="151"/>
      <c r="D65" s="151"/>
      <c r="E65" s="151"/>
      <c r="F65" s="148"/>
      <c r="G65" s="148"/>
      <c r="H65" s="148"/>
      <c r="I65" s="7"/>
      <c r="J65" s="56"/>
    </row>
    <row r="66" spans="2:10" x14ac:dyDescent="0.25">
      <c r="B66" s="13"/>
      <c r="C66" s="148"/>
      <c r="D66" s="148"/>
      <c r="E66" s="151"/>
      <c r="F66" s="148"/>
      <c r="G66" s="148"/>
      <c r="H66" s="148"/>
      <c r="I66" s="7"/>
      <c r="J66" s="56"/>
    </row>
    <row r="67" spans="2:10" x14ac:dyDescent="0.25">
      <c r="B67" s="125"/>
      <c r="C67" s="148"/>
      <c r="D67" s="148"/>
      <c r="E67" s="148"/>
      <c r="F67" s="148"/>
      <c r="G67" s="148"/>
      <c r="H67" s="148"/>
      <c r="I67" s="7"/>
      <c r="J67" s="56"/>
    </row>
    <row r="68" spans="2:10" x14ac:dyDescent="0.25">
      <c r="B68" s="125"/>
      <c r="C68" s="148"/>
      <c r="D68" s="148"/>
      <c r="E68" s="148"/>
      <c r="F68" s="155"/>
      <c r="G68" s="155"/>
      <c r="H68" s="155"/>
      <c r="I68" s="7"/>
      <c r="J68" s="56"/>
    </row>
    <row r="69" spans="2:10" x14ac:dyDescent="0.25">
      <c r="B69" s="125"/>
      <c r="C69" s="148"/>
      <c r="D69" s="148"/>
      <c r="E69" s="148"/>
      <c r="F69" s="155"/>
      <c r="G69" s="155"/>
      <c r="H69" s="155"/>
      <c r="I69" s="7"/>
      <c r="J69" s="56"/>
    </row>
    <row r="70" spans="2:10" x14ac:dyDescent="0.25">
      <c r="B70" s="125"/>
      <c r="C70" s="148"/>
      <c r="D70" s="148"/>
      <c r="E70" s="148"/>
      <c r="F70" s="148"/>
      <c r="G70" s="148"/>
      <c r="H70" s="148"/>
      <c r="I70" s="7"/>
      <c r="J70" s="56"/>
    </row>
    <row r="71" spans="2:10" x14ac:dyDescent="0.25">
      <c r="B71" s="125"/>
      <c r="C71" s="148"/>
      <c r="D71" s="148"/>
      <c r="E71" s="148"/>
      <c r="F71" s="148"/>
      <c r="G71" s="148"/>
      <c r="H71" s="148"/>
      <c r="I71" s="7"/>
      <c r="J71" s="56"/>
    </row>
    <row r="72" spans="2:10" x14ac:dyDescent="0.25">
      <c r="B72" s="125"/>
      <c r="C72" s="148"/>
      <c r="D72" s="148"/>
      <c r="E72" s="148"/>
      <c r="F72" s="148"/>
      <c r="G72" s="148"/>
      <c r="H72" s="148"/>
      <c r="I72" s="7"/>
      <c r="J72" s="56"/>
    </row>
    <row r="73" spans="2:10" x14ac:dyDescent="0.25">
      <c r="B73" s="125"/>
      <c r="C73" s="148"/>
      <c r="D73" s="148"/>
      <c r="E73" s="148"/>
      <c r="F73" s="148"/>
      <c r="G73" s="148"/>
      <c r="H73" s="148"/>
      <c r="I73" s="7"/>
      <c r="J73" s="56"/>
    </row>
    <row r="74" spans="2:10" x14ac:dyDescent="0.25">
      <c r="B74" s="125"/>
      <c r="C74" s="148"/>
      <c r="D74" s="148"/>
      <c r="E74" s="148"/>
      <c r="F74" s="148"/>
      <c r="G74" s="148"/>
      <c r="H74" s="148"/>
      <c r="I74" s="7"/>
      <c r="J74" s="56"/>
    </row>
    <row r="75" spans="2:10" x14ac:dyDescent="0.25">
      <c r="B75" s="125"/>
      <c r="C75" s="148"/>
      <c r="D75" s="148"/>
      <c r="E75" s="148"/>
      <c r="F75" s="148"/>
      <c r="G75" s="148"/>
      <c r="H75" s="148"/>
      <c r="I75" s="7"/>
      <c r="J75" s="56"/>
    </row>
    <row r="76" spans="2:10" x14ac:dyDescent="0.25">
      <c r="B76" s="125"/>
      <c r="C76" s="148"/>
      <c r="D76" s="148"/>
      <c r="E76" s="148"/>
      <c r="F76" s="148"/>
      <c r="G76" s="148"/>
      <c r="H76" s="148"/>
      <c r="I76" s="7"/>
      <c r="J76" s="56"/>
    </row>
    <row r="77" spans="2:10" x14ac:dyDescent="0.25">
      <c r="B77" s="125"/>
      <c r="C77" s="148"/>
      <c r="D77" s="148"/>
      <c r="E77" s="148"/>
      <c r="F77" s="148"/>
      <c r="G77" s="148"/>
      <c r="H77" s="148"/>
      <c r="I77" s="7"/>
      <c r="J77" s="56"/>
    </row>
    <row r="78" spans="2:10" x14ac:dyDescent="0.25">
      <c r="B78" s="125"/>
      <c r="C78" s="148"/>
      <c r="D78" s="148"/>
      <c r="E78" s="148"/>
      <c r="F78" s="148"/>
      <c r="G78" s="148"/>
      <c r="H78" s="148"/>
      <c r="I78" s="7"/>
      <c r="J78" s="56"/>
    </row>
    <row r="79" spans="2:10" x14ac:dyDescent="0.25">
      <c r="B79" s="125"/>
      <c r="C79" s="148"/>
      <c r="D79" s="148"/>
      <c r="E79" s="148"/>
      <c r="F79" s="148"/>
      <c r="G79" s="148"/>
      <c r="H79" s="148"/>
      <c r="I79" s="7"/>
      <c r="J79" s="56"/>
    </row>
    <row r="80" spans="2:10" x14ac:dyDescent="0.25">
      <c r="B80" s="125"/>
      <c r="C80" s="148"/>
      <c r="D80" s="148"/>
      <c r="E80" s="148"/>
      <c r="F80" s="148"/>
      <c r="G80" s="148"/>
      <c r="H80" s="148"/>
      <c r="I80" s="7"/>
      <c r="J80" s="56"/>
    </row>
    <row r="81" spans="2:10" x14ac:dyDescent="0.25">
      <c r="B81" s="125"/>
      <c r="C81" s="148"/>
      <c r="D81" s="148"/>
      <c r="E81" s="148"/>
      <c r="F81" s="148"/>
      <c r="G81" s="148"/>
      <c r="H81" s="148"/>
      <c r="I81" s="7"/>
      <c r="J81" s="56"/>
    </row>
    <row r="82" spans="2:10" x14ac:dyDescent="0.25">
      <c r="B82" s="125"/>
      <c r="C82" s="148"/>
      <c r="D82" s="148"/>
      <c r="E82" s="148"/>
      <c r="F82" s="148"/>
      <c r="G82" s="148"/>
      <c r="H82" s="148"/>
      <c r="I82" s="7"/>
      <c r="J82" s="56"/>
    </row>
  </sheetData>
  <sortState ref="L7:O13">
    <sortCondition ref="O26:O32"/>
  </sortState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81"/>
  <sheetViews>
    <sheetView showGridLines="0" zoomScaleNormal="100" zoomScaleSheetLayoutView="100" workbookViewId="0">
      <selection activeCell="E11" sqref="E11:E12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2.42578125" style="4" customWidth="1"/>
    <col min="10" max="10" width="10.85546875" style="11"/>
    <col min="11" max="11" width="11.42578125" style="11" customWidth="1"/>
    <col min="12" max="12" width="12" style="11" customWidth="1"/>
    <col min="13" max="14" width="12.85546875" style="11" bestFit="1" customWidth="1"/>
    <col min="15" max="21" width="10.85546875" style="11"/>
    <col min="22" max="16384" width="10.85546875" style="4"/>
  </cols>
  <sheetData>
    <row r="1" spans="1:23" ht="15.6" x14ac:dyDescent="0.3">
      <c r="A1" s="157"/>
      <c r="B1" s="2"/>
      <c r="C1" s="2"/>
      <c r="D1" s="2"/>
      <c r="E1" s="2"/>
      <c r="F1" s="2"/>
      <c r="G1" s="2"/>
      <c r="H1" s="2"/>
      <c r="I1" s="3"/>
      <c r="J1" s="59"/>
      <c r="K1" s="92"/>
      <c r="L1" s="111"/>
      <c r="O1" s="34"/>
    </row>
    <row r="2" spans="1:23" ht="15.6" x14ac:dyDescent="0.3">
      <c r="A2" s="146"/>
      <c r="B2" s="145"/>
      <c r="C2" s="145"/>
      <c r="D2" s="145"/>
      <c r="E2" s="145"/>
      <c r="F2" s="145"/>
      <c r="G2" s="145"/>
      <c r="H2" s="145"/>
      <c r="I2" s="122"/>
      <c r="J2" s="59"/>
      <c r="K2" s="111"/>
      <c r="L2" s="56"/>
      <c r="O2" s="34"/>
    </row>
    <row r="3" spans="1:23" ht="15.6" x14ac:dyDescent="0.3">
      <c r="A3" s="146"/>
      <c r="B3" s="145"/>
      <c r="C3" s="145"/>
      <c r="D3" s="145"/>
      <c r="E3" s="145"/>
      <c r="F3" s="145"/>
      <c r="G3" s="145"/>
      <c r="H3" s="145"/>
      <c r="I3" s="122"/>
      <c r="J3" s="59"/>
      <c r="K3" s="92"/>
      <c r="O3" s="34"/>
    </row>
    <row r="4" spans="1:23" x14ac:dyDescent="0.25">
      <c r="A4" s="146"/>
      <c r="B4" s="145"/>
      <c r="C4" s="145"/>
      <c r="D4" s="145"/>
      <c r="E4" s="145"/>
      <c r="F4" s="145"/>
      <c r="G4" s="145"/>
      <c r="H4" s="145"/>
      <c r="I4" s="122"/>
      <c r="K4" s="92"/>
      <c r="L4" s="56" t="s">
        <v>15</v>
      </c>
      <c r="M4" s="56" t="s">
        <v>84</v>
      </c>
      <c r="N4" s="56"/>
      <c r="O4" s="34"/>
    </row>
    <row r="5" spans="1:23" ht="15.6" x14ac:dyDescent="0.3">
      <c r="A5" s="146"/>
      <c r="B5" s="145"/>
      <c r="C5" s="145"/>
      <c r="D5" s="145"/>
      <c r="E5" s="145"/>
      <c r="F5" s="145"/>
      <c r="G5" s="145"/>
      <c r="H5" s="145"/>
      <c r="I5" s="122"/>
      <c r="J5" s="190"/>
      <c r="K5" s="135" t="s">
        <v>52</v>
      </c>
      <c r="L5" s="169">
        <f>+C13</f>
        <v>3.0276273828889977</v>
      </c>
      <c r="M5" s="169">
        <f>+F13</f>
        <v>6.2838090549498569</v>
      </c>
      <c r="N5" s="56"/>
      <c r="O5" s="34"/>
    </row>
    <row r="6" spans="1:23" ht="15.6" x14ac:dyDescent="0.3">
      <c r="A6" s="146"/>
      <c r="B6" s="145"/>
      <c r="C6" s="145"/>
      <c r="D6" s="145"/>
      <c r="E6" s="145"/>
      <c r="F6" s="145"/>
      <c r="G6" s="145"/>
      <c r="H6" s="145"/>
      <c r="I6" s="122"/>
      <c r="J6" s="190"/>
      <c r="K6" s="135" t="s">
        <v>53</v>
      </c>
      <c r="L6" s="169">
        <f t="shared" ref="L6:L10" si="0">+C14</f>
        <v>1.8931686546937554</v>
      </c>
      <c r="M6" s="169">
        <f t="shared" ref="M6:M16" si="1">+F14</f>
        <v>5.2654778431794522</v>
      </c>
      <c r="N6" s="56"/>
      <c r="O6" s="34"/>
    </row>
    <row r="7" spans="1:23" ht="15.6" x14ac:dyDescent="0.3">
      <c r="A7" s="146"/>
      <c r="B7" s="145"/>
      <c r="C7" s="145"/>
      <c r="D7" s="145"/>
      <c r="E7" s="145"/>
      <c r="F7" s="145"/>
      <c r="G7" s="145"/>
      <c r="H7" s="145"/>
      <c r="I7" s="122"/>
      <c r="J7" s="190"/>
      <c r="K7" s="135" t="s">
        <v>54</v>
      </c>
      <c r="L7" s="169">
        <f t="shared" si="0"/>
        <v>1.3399183063667275</v>
      </c>
      <c r="M7" s="169">
        <f t="shared" si="1"/>
        <v>4.578616303311561</v>
      </c>
      <c r="N7" s="56"/>
    </row>
    <row r="8" spans="1:23" x14ac:dyDescent="0.25">
      <c r="A8" s="146"/>
      <c r="B8" s="127"/>
      <c r="C8" s="270" t="s">
        <v>92</v>
      </c>
      <c r="D8" s="270"/>
      <c r="E8" s="270"/>
      <c r="F8" s="270"/>
      <c r="G8" s="270"/>
      <c r="H8" s="270"/>
      <c r="I8" s="128"/>
      <c r="J8" s="190"/>
      <c r="K8" s="135" t="s">
        <v>58</v>
      </c>
      <c r="L8" s="169">
        <f t="shared" si="0"/>
        <v>0.44818182877781609</v>
      </c>
      <c r="M8" s="169">
        <f t="shared" si="1"/>
        <v>3.1594948959543694</v>
      </c>
      <c r="N8" s="7"/>
    </row>
    <row r="9" spans="1:23" x14ac:dyDescent="0.25">
      <c r="A9" s="158"/>
      <c r="B9" s="127"/>
      <c r="C9" s="270" t="s">
        <v>29</v>
      </c>
      <c r="D9" s="270"/>
      <c r="E9" s="270"/>
      <c r="F9" s="270"/>
      <c r="G9" s="270"/>
      <c r="H9" s="270"/>
      <c r="I9" s="80"/>
      <c r="J9" s="190"/>
      <c r="K9" s="135" t="s">
        <v>57</v>
      </c>
      <c r="L9" s="169">
        <f t="shared" si="0"/>
        <v>-0.37294090440757044</v>
      </c>
      <c r="M9" s="169">
        <f t="shared" si="1"/>
        <v>3.0885696966872196</v>
      </c>
      <c r="N9" s="7"/>
    </row>
    <row r="10" spans="1:23" ht="15" customHeight="1" x14ac:dyDescent="0.3">
      <c r="A10" s="159"/>
      <c r="B10" s="64"/>
      <c r="C10" s="64"/>
      <c r="D10" s="64"/>
      <c r="E10" s="145"/>
      <c r="F10" s="64"/>
      <c r="G10" s="64"/>
      <c r="H10" s="145"/>
      <c r="I10" s="122"/>
      <c r="J10" s="190"/>
      <c r="K10" s="135" t="s">
        <v>55</v>
      </c>
      <c r="L10" s="169">
        <f t="shared" si="0"/>
        <v>-0.11439380212251438</v>
      </c>
      <c r="M10" s="169">
        <f t="shared" si="1"/>
        <v>3.5274277122865008</v>
      </c>
      <c r="N10" s="7"/>
    </row>
    <row r="11" spans="1:23" ht="22.5" customHeight="1" x14ac:dyDescent="0.25">
      <c r="A11" s="5"/>
      <c r="B11" s="144"/>
      <c r="C11" s="273" t="s">
        <v>15</v>
      </c>
      <c r="D11" s="273"/>
      <c r="E11" s="280" t="s">
        <v>108</v>
      </c>
      <c r="F11" s="273" t="s">
        <v>84</v>
      </c>
      <c r="G11" s="273"/>
      <c r="H11" s="280" t="s">
        <v>109</v>
      </c>
      <c r="I11" s="129"/>
      <c r="J11" s="190"/>
      <c r="K11" s="135" t="s">
        <v>56</v>
      </c>
      <c r="L11" s="169">
        <v>2.5434107429963104</v>
      </c>
      <c r="M11" s="169">
        <f t="shared" si="1"/>
        <v>3.7153977249106318</v>
      </c>
      <c r="N11" s="166"/>
    </row>
    <row r="12" spans="1:23" ht="22.5" customHeight="1" x14ac:dyDescent="0.25">
      <c r="A12" s="5"/>
      <c r="B12" s="144"/>
      <c r="C12" s="90">
        <v>2015</v>
      </c>
      <c r="D12" s="90">
        <v>2016</v>
      </c>
      <c r="E12" s="281"/>
      <c r="F12" s="90">
        <v>2015</v>
      </c>
      <c r="G12" s="90">
        <v>2016</v>
      </c>
      <c r="H12" s="281"/>
      <c r="I12" s="122"/>
      <c r="K12" s="135" t="s">
        <v>59</v>
      </c>
      <c r="L12" s="169">
        <v>1.4123105636765443</v>
      </c>
      <c r="M12" s="169">
        <f t="shared" si="1"/>
        <v>3.9578936267218192</v>
      </c>
      <c r="N12" s="166"/>
    </row>
    <row r="13" spans="1:23" ht="15.75" customHeight="1" x14ac:dyDescent="0.25">
      <c r="A13" s="5"/>
      <c r="B13" s="7" t="s">
        <v>17</v>
      </c>
      <c r="C13" s="109">
        <v>3.0276273828889977</v>
      </c>
      <c r="D13" s="109">
        <v>-1.0908275320467564</v>
      </c>
      <c r="E13" s="109">
        <f>D13-C13</f>
        <v>-4.1184549149357537</v>
      </c>
      <c r="F13" s="109">
        <v>6.2838090549498569</v>
      </c>
      <c r="G13" s="109">
        <v>2.1832184723831274</v>
      </c>
      <c r="H13" s="109">
        <f>+G13-F13</f>
        <v>-4.1005905825667295</v>
      </c>
      <c r="I13" s="131"/>
      <c r="J13" s="190"/>
      <c r="K13" s="135" t="s">
        <v>60</v>
      </c>
      <c r="L13" s="169">
        <v>0.97992349404791845</v>
      </c>
      <c r="M13" s="169">
        <f t="shared" si="1"/>
        <v>3.8242772267666765</v>
      </c>
      <c r="N13" s="167"/>
      <c r="O13" s="135"/>
      <c r="P13" s="135"/>
      <c r="Q13" s="135"/>
      <c r="R13" s="135"/>
      <c r="S13" s="135"/>
      <c r="T13" s="135"/>
      <c r="U13" s="135"/>
      <c r="V13" s="167"/>
      <c r="W13" s="167"/>
    </row>
    <row r="14" spans="1:23" ht="14.25" customHeight="1" x14ac:dyDescent="0.25">
      <c r="A14" s="5"/>
      <c r="B14" s="7" t="s">
        <v>18</v>
      </c>
      <c r="C14" s="109">
        <v>1.8931686546937554</v>
      </c>
      <c r="D14" s="109">
        <v>0.18552530383768584</v>
      </c>
      <c r="E14" s="109">
        <f>+D14-C14</f>
        <v>-1.7076433508560696</v>
      </c>
      <c r="F14" s="109">
        <v>5.2654778431794522</v>
      </c>
      <c r="G14" s="109">
        <v>3.3785248045199232</v>
      </c>
      <c r="H14" s="109">
        <f>+G14-F14</f>
        <v>-1.886953038659529</v>
      </c>
      <c r="I14" s="131"/>
      <c r="J14" s="190"/>
      <c r="K14" s="135" t="s">
        <v>61</v>
      </c>
      <c r="L14" s="169">
        <v>0.17782299756921027</v>
      </c>
      <c r="M14" s="169">
        <f t="shared" si="1"/>
        <v>3.4376639460345055</v>
      </c>
      <c r="N14" s="167"/>
      <c r="O14" s="135"/>
      <c r="P14" s="135"/>
      <c r="Q14" s="135"/>
      <c r="R14" s="135"/>
      <c r="S14" s="135"/>
      <c r="T14" s="135"/>
      <c r="U14" s="135"/>
      <c r="V14" s="167"/>
      <c r="W14" s="167"/>
    </row>
    <row r="15" spans="1:23" x14ac:dyDescent="0.25">
      <c r="A15" s="5"/>
      <c r="B15" s="7" t="s">
        <v>19</v>
      </c>
      <c r="C15" s="164">
        <v>1.3399183063667275</v>
      </c>
      <c r="D15" s="164">
        <v>-2.5681554482844926</v>
      </c>
      <c r="E15" s="164">
        <f>+D15-C15</f>
        <v>-3.9080737546512201</v>
      </c>
      <c r="F15" s="164">
        <v>4.578616303311561</v>
      </c>
      <c r="G15" s="164">
        <v>1.2094058688132312</v>
      </c>
      <c r="H15" s="164">
        <f>+G15-F15</f>
        <v>-3.3692104344983296</v>
      </c>
      <c r="I15" s="137"/>
      <c r="J15" s="190"/>
      <c r="K15" s="135" t="s">
        <v>62</v>
      </c>
      <c r="L15" s="169">
        <v>-0.58548627268885101</v>
      </c>
      <c r="M15" s="169">
        <f t="shared" si="1"/>
        <v>3.0611913415893475</v>
      </c>
      <c r="N15" s="167"/>
      <c r="O15" s="135"/>
      <c r="P15" s="135"/>
      <c r="Q15" s="135"/>
      <c r="R15" s="135"/>
      <c r="S15" s="135"/>
      <c r="T15" s="135"/>
      <c r="U15" s="135"/>
      <c r="V15" s="167"/>
      <c r="W15" s="167"/>
    </row>
    <row r="16" spans="1:23" x14ac:dyDescent="0.25">
      <c r="A16" s="59"/>
      <c r="B16" s="7" t="s">
        <v>20</v>
      </c>
      <c r="C16" s="108">
        <v>0.44818182877781609</v>
      </c>
      <c r="D16" s="108"/>
      <c r="E16" s="108"/>
      <c r="F16" s="108">
        <v>3.1594948959543694</v>
      </c>
      <c r="G16" s="108"/>
      <c r="H16" s="108"/>
      <c r="I16" s="137"/>
      <c r="J16" s="190">
        <v>2014</v>
      </c>
      <c r="K16" s="56" t="s">
        <v>63</v>
      </c>
      <c r="L16" s="169">
        <v>-0.29858274088995218</v>
      </c>
      <c r="M16" s="169">
        <f t="shared" si="1"/>
        <v>2.7385296379303408</v>
      </c>
      <c r="N16" s="166"/>
    </row>
    <row r="17" spans="1:16" x14ac:dyDescent="0.25">
      <c r="A17" s="5"/>
      <c r="B17" s="7" t="s">
        <v>21</v>
      </c>
      <c r="C17" s="108">
        <v>-0.37294090440757044</v>
      </c>
      <c r="D17" s="108"/>
      <c r="E17" s="108"/>
      <c r="F17" s="108">
        <v>3.0885696966872196</v>
      </c>
      <c r="G17" s="108"/>
      <c r="H17" s="108"/>
      <c r="I17" s="137"/>
      <c r="J17" s="190"/>
      <c r="K17" s="135" t="s">
        <v>52</v>
      </c>
      <c r="L17" s="169">
        <v>-7.9838351907124405E-2</v>
      </c>
      <c r="M17" s="169">
        <f>+F13</f>
        <v>6.2838090549498569</v>
      </c>
      <c r="N17" s="166"/>
    </row>
    <row r="18" spans="1:16" x14ac:dyDescent="0.25">
      <c r="A18" s="5"/>
      <c r="B18" s="7" t="s">
        <v>22</v>
      </c>
      <c r="C18" s="108">
        <v>-0.11439380212251438</v>
      </c>
      <c r="D18" s="108"/>
      <c r="E18" s="108"/>
      <c r="F18" s="108">
        <v>3.5274277122865008</v>
      </c>
      <c r="G18" s="108"/>
      <c r="H18" s="108"/>
      <c r="I18" s="138"/>
      <c r="J18" s="190"/>
      <c r="K18" s="56" t="s">
        <v>53</v>
      </c>
      <c r="L18" s="169">
        <v>2.099584200312421E-2</v>
      </c>
      <c r="M18" s="169">
        <f t="shared" ref="M18:M28" si="2">+F14</f>
        <v>5.2654778431794522</v>
      </c>
      <c r="N18" s="166"/>
    </row>
    <row r="19" spans="1:16" x14ac:dyDescent="0.25">
      <c r="A19" s="5"/>
      <c r="B19" s="7" t="s">
        <v>23</v>
      </c>
      <c r="C19" s="108">
        <v>7.9992966013575639E-2</v>
      </c>
      <c r="D19" s="108"/>
      <c r="E19" s="233"/>
      <c r="F19" s="108">
        <v>3.7153977249106318</v>
      </c>
      <c r="G19" s="108"/>
      <c r="H19" s="108"/>
      <c r="I19" s="138"/>
      <c r="J19" s="190">
        <v>2015</v>
      </c>
      <c r="K19" s="56" t="s">
        <v>54</v>
      </c>
      <c r="L19" s="169">
        <v>-0.32469274176690766</v>
      </c>
      <c r="M19" s="169">
        <f t="shared" si="2"/>
        <v>4.578616303311561</v>
      </c>
      <c r="N19" s="166"/>
      <c r="P19" s="34"/>
    </row>
    <row r="20" spans="1:16" x14ac:dyDescent="0.25">
      <c r="A20" s="5"/>
      <c r="B20" s="7" t="s">
        <v>24</v>
      </c>
      <c r="C20" s="108">
        <v>0.16106365639980691</v>
      </c>
      <c r="D20" s="108"/>
      <c r="E20" s="233"/>
      <c r="F20" s="108">
        <v>3.9578936267218192</v>
      </c>
      <c r="G20" s="108"/>
      <c r="H20" s="108"/>
      <c r="I20" s="138"/>
      <c r="J20" s="190"/>
      <c r="K20" s="135" t="s">
        <v>58</v>
      </c>
      <c r="L20" s="169">
        <v>-0.67501972274229827</v>
      </c>
      <c r="M20" s="169">
        <f t="shared" si="2"/>
        <v>3.1594948959543694</v>
      </c>
      <c r="N20" s="112"/>
      <c r="P20" s="34"/>
    </row>
    <row r="21" spans="1:16" x14ac:dyDescent="0.25">
      <c r="A21" s="5"/>
      <c r="B21" s="7" t="s">
        <v>25</v>
      </c>
      <c r="C21" s="108">
        <v>-0.2015538000077477</v>
      </c>
      <c r="D21" s="108"/>
      <c r="E21" s="233"/>
      <c r="F21" s="108">
        <v>3.8242772267666765</v>
      </c>
      <c r="G21" s="108"/>
      <c r="H21" s="108"/>
      <c r="I21" s="138"/>
      <c r="J21" s="190"/>
      <c r="K21" s="135" t="s">
        <v>57</v>
      </c>
      <c r="L21" s="169">
        <v>-1.2387158507286111</v>
      </c>
      <c r="M21" s="169">
        <f t="shared" si="2"/>
        <v>3.0885696966872196</v>
      </c>
      <c r="N21" s="112"/>
      <c r="P21" s="34"/>
    </row>
    <row r="22" spans="1:16" x14ac:dyDescent="0.25">
      <c r="A22" s="5"/>
      <c r="B22" s="7" t="s">
        <v>26</v>
      </c>
      <c r="C22" s="108">
        <v>-0.56396842362955724</v>
      </c>
      <c r="D22" s="108"/>
      <c r="E22" s="233"/>
      <c r="F22" s="108">
        <v>3.4376639460345055</v>
      </c>
      <c r="G22" s="108"/>
      <c r="H22" s="108"/>
      <c r="I22" s="9"/>
      <c r="J22" s="190"/>
      <c r="K22" s="135" t="s">
        <v>55</v>
      </c>
      <c r="L22" s="169">
        <v>-1.846752515141814</v>
      </c>
      <c r="M22" s="169">
        <f t="shared" si="2"/>
        <v>3.5274277122865008</v>
      </c>
      <c r="N22" s="112"/>
      <c r="P22" s="34"/>
    </row>
    <row r="23" spans="1:16" x14ac:dyDescent="0.25">
      <c r="A23" s="5"/>
      <c r="B23" s="7" t="s">
        <v>27</v>
      </c>
      <c r="C23" s="108">
        <v>-1.1383855529253806</v>
      </c>
      <c r="D23" s="108"/>
      <c r="E23" s="233"/>
      <c r="F23" s="108">
        <v>3.0611913415893475</v>
      </c>
      <c r="G23" s="108"/>
      <c r="H23" s="108"/>
      <c r="I23" s="9"/>
      <c r="J23" s="190"/>
      <c r="K23" s="135" t="s">
        <v>56</v>
      </c>
      <c r="L23" s="169">
        <v>-1.0954203660354933</v>
      </c>
      <c r="M23" s="169">
        <f t="shared" si="2"/>
        <v>3.7153977249106318</v>
      </c>
      <c r="N23" s="112"/>
      <c r="P23" s="34"/>
    </row>
    <row r="24" spans="1:16" x14ac:dyDescent="0.25">
      <c r="A24" s="5"/>
      <c r="B24" s="7" t="s">
        <v>49</v>
      </c>
      <c r="C24" s="108">
        <v>-1.7566151415407738</v>
      </c>
      <c r="D24" s="108"/>
      <c r="E24" s="233"/>
      <c r="F24" s="108">
        <v>2.7385296379303408</v>
      </c>
      <c r="G24" s="108"/>
      <c r="H24" s="108"/>
      <c r="I24" s="9"/>
      <c r="J24" s="190"/>
      <c r="K24" s="135" t="s">
        <v>59</v>
      </c>
      <c r="L24" s="169">
        <v>0.1306262360399657</v>
      </c>
      <c r="M24" s="169">
        <f t="shared" si="2"/>
        <v>3.9578936267218192</v>
      </c>
      <c r="N24" s="112"/>
      <c r="P24" s="34"/>
    </row>
    <row r="25" spans="1:16" x14ac:dyDescent="0.25">
      <c r="A25" s="5"/>
      <c r="B25" s="7"/>
      <c r="C25" s="7"/>
      <c r="D25" s="7"/>
      <c r="E25" s="7"/>
      <c r="F25" s="7"/>
      <c r="G25" s="7"/>
      <c r="H25" s="7"/>
      <c r="I25" s="9"/>
      <c r="J25" s="190"/>
      <c r="K25" s="135" t="s">
        <v>60</v>
      </c>
      <c r="L25" s="169">
        <f t="shared" ref="L25:L28" si="3">+C21</f>
        <v>-0.2015538000077477</v>
      </c>
      <c r="M25" s="169">
        <f t="shared" si="2"/>
        <v>3.8242772267666765</v>
      </c>
      <c r="N25" s="4"/>
      <c r="P25" s="34"/>
    </row>
    <row r="26" spans="1:16" x14ac:dyDescent="0.25">
      <c r="A26" s="5"/>
      <c r="I26" s="9"/>
      <c r="J26" s="227"/>
      <c r="K26" s="135" t="s">
        <v>61</v>
      </c>
      <c r="L26" s="169">
        <f t="shared" si="3"/>
        <v>-0.56396842362955724</v>
      </c>
      <c r="M26" s="169">
        <f t="shared" si="2"/>
        <v>3.4376639460345055</v>
      </c>
      <c r="N26" s="4"/>
    </row>
    <row r="27" spans="1:16" x14ac:dyDescent="0.25">
      <c r="A27" s="83"/>
      <c r="B27" s="282" t="s">
        <v>85</v>
      </c>
      <c r="C27" s="282"/>
      <c r="D27" s="282"/>
      <c r="E27" s="282"/>
      <c r="F27" s="282"/>
      <c r="G27" s="282"/>
      <c r="H27" s="282"/>
      <c r="I27" s="9"/>
      <c r="J27" s="227"/>
      <c r="K27" s="135" t="s">
        <v>62</v>
      </c>
      <c r="L27" s="169">
        <f t="shared" si="3"/>
        <v>-1.1383855529253806</v>
      </c>
      <c r="M27" s="169">
        <f t="shared" si="2"/>
        <v>3.0611913415893475</v>
      </c>
      <c r="N27" s="4"/>
    </row>
    <row r="28" spans="1:16" x14ac:dyDescent="0.25">
      <c r="A28" s="5"/>
      <c r="B28" s="272" t="s">
        <v>110</v>
      </c>
      <c r="C28" s="272"/>
      <c r="D28" s="272"/>
      <c r="E28" s="272"/>
      <c r="F28" s="272"/>
      <c r="G28" s="272"/>
      <c r="H28" s="272"/>
      <c r="I28" s="9"/>
      <c r="J28" s="227"/>
      <c r="K28" s="135" t="s">
        <v>63</v>
      </c>
      <c r="L28" s="169">
        <f t="shared" si="3"/>
        <v>-1.7566151415407738</v>
      </c>
      <c r="M28" s="169">
        <f t="shared" si="2"/>
        <v>2.7385296379303408</v>
      </c>
      <c r="N28" s="4"/>
    </row>
    <row r="29" spans="1:16" ht="15.75" customHeight="1" x14ac:dyDescent="0.25">
      <c r="A29" s="279"/>
      <c r="B29" s="7"/>
      <c r="C29" s="7"/>
      <c r="D29" s="7"/>
      <c r="E29" s="7"/>
      <c r="F29" s="7"/>
      <c r="G29" s="7"/>
      <c r="H29" s="7"/>
      <c r="I29" s="82"/>
      <c r="J29" s="227">
        <v>2016</v>
      </c>
      <c r="K29" s="135" t="s">
        <v>52</v>
      </c>
      <c r="L29" s="169">
        <f>+D13</f>
        <v>-1.0908275320467564</v>
      </c>
      <c r="M29" s="169">
        <f>+G13</f>
        <v>2.1832184723831274</v>
      </c>
      <c r="N29" s="4"/>
    </row>
    <row r="30" spans="1:16" x14ac:dyDescent="0.25">
      <c r="A30" s="279"/>
      <c r="B30" s="7"/>
      <c r="C30" s="7"/>
      <c r="D30" s="7"/>
      <c r="E30" s="7"/>
      <c r="F30" s="7"/>
      <c r="G30" s="7"/>
      <c r="H30" s="7"/>
      <c r="I30" s="81"/>
      <c r="J30" s="227"/>
      <c r="K30" s="135" t="s">
        <v>53</v>
      </c>
      <c r="L30" s="169">
        <f>+D14</f>
        <v>0.18552530383768584</v>
      </c>
      <c r="M30" s="169">
        <f>+G14</f>
        <v>3.3785248045199232</v>
      </c>
      <c r="N30" s="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9"/>
      <c r="K31" s="135" t="s">
        <v>54</v>
      </c>
      <c r="L31" s="169">
        <f>+D15</f>
        <v>-2.5681554482844926</v>
      </c>
      <c r="M31" s="169">
        <f>+G15</f>
        <v>1.2094058688132312</v>
      </c>
      <c r="N31" s="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9"/>
      <c r="N32" s="4"/>
    </row>
    <row r="33" spans="1:14" x14ac:dyDescent="0.25">
      <c r="A33" s="5"/>
      <c r="B33" s="7"/>
      <c r="C33" s="7"/>
      <c r="D33" s="7"/>
      <c r="E33" s="7"/>
      <c r="F33" s="7"/>
      <c r="G33" s="7"/>
      <c r="H33" s="7"/>
      <c r="I33" s="9"/>
      <c r="N33" s="4"/>
    </row>
    <row r="34" spans="1:14" x14ac:dyDescent="0.25">
      <c r="A34" s="5"/>
      <c r="B34" s="7"/>
      <c r="C34" s="7"/>
      <c r="D34" s="7"/>
      <c r="E34" s="7"/>
      <c r="F34" s="7"/>
      <c r="G34" s="7"/>
      <c r="H34" s="7"/>
      <c r="I34" s="9"/>
      <c r="N34" s="4"/>
    </row>
    <row r="35" spans="1:14" x14ac:dyDescent="0.25">
      <c r="A35" s="140"/>
      <c r="B35" s="16"/>
      <c r="C35" s="16"/>
      <c r="D35" s="16"/>
      <c r="E35" s="16"/>
      <c r="F35" s="16"/>
      <c r="G35" s="16"/>
      <c r="H35" s="16"/>
      <c r="I35" s="139"/>
      <c r="N35" s="4"/>
    </row>
    <row r="36" spans="1:14" x14ac:dyDescent="0.25">
      <c r="A36" s="140"/>
      <c r="B36" s="16"/>
      <c r="C36" s="16"/>
      <c r="D36" s="16"/>
      <c r="E36" s="16"/>
      <c r="F36" s="16"/>
      <c r="G36" s="16"/>
      <c r="H36" s="16"/>
      <c r="I36" s="139"/>
      <c r="N36" s="4"/>
    </row>
    <row r="37" spans="1:14" x14ac:dyDescent="0.25">
      <c r="A37" s="140"/>
      <c r="B37" s="16"/>
      <c r="C37" s="16"/>
      <c r="D37" s="16"/>
      <c r="E37" s="16"/>
      <c r="F37" s="16"/>
      <c r="G37" s="16"/>
      <c r="H37" s="16"/>
      <c r="I37" s="139"/>
      <c r="N37" s="4"/>
    </row>
    <row r="38" spans="1:14" x14ac:dyDescent="0.25">
      <c r="A38" s="140"/>
      <c r="B38" s="16"/>
      <c r="C38" s="16"/>
      <c r="D38" s="16"/>
      <c r="E38" s="16"/>
      <c r="F38" s="16"/>
      <c r="G38" s="16"/>
      <c r="H38" s="16"/>
      <c r="I38" s="139"/>
      <c r="N38" s="4"/>
    </row>
    <row r="39" spans="1:14" x14ac:dyDescent="0.25">
      <c r="A39" s="140"/>
      <c r="B39" s="16"/>
      <c r="C39" s="16"/>
      <c r="D39" s="16"/>
      <c r="E39" s="16"/>
      <c r="F39" s="16"/>
      <c r="G39" s="16"/>
      <c r="H39" s="16"/>
      <c r="I39" s="139"/>
      <c r="N39" s="4"/>
    </row>
    <row r="40" spans="1:14" x14ac:dyDescent="0.25">
      <c r="A40" s="140"/>
      <c r="B40" s="16"/>
      <c r="C40" s="16"/>
      <c r="D40" s="16"/>
      <c r="E40" s="16"/>
      <c r="F40" s="16"/>
      <c r="G40" s="16"/>
      <c r="H40" s="16"/>
      <c r="I40" s="139"/>
      <c r="N40" s="4"/>
    </row>
    <row r="41" spans="1:14" x14ac:dyDescent="0.25">
      <c r="A41" s="140"/>
      <c r="B41" s="16"/>
      <c r="C41" s="16"/>
      <c r="D41" s="16"/>
      <c r="E41" s="16"/>
      <c r="F41" s="16"/>
      <c r="G41" s="16"/>
      <c r="H41" s="16"/>
      <c r="I41" s="139"/>
      <c r="N41" s="4"/>
    </row>
    <row r="42" spans="1:14" x14ac:dyDescent="0.25">
      <c r="A42" s="140"/>
      <c r="B42" s="16"/>
      <c r="C42" s="16"/>
      <c r="D42" s="16"/>
      <c r="E42" s="16"/>
      <c r="F42" s="16"/>
      <c r="G42" s="16"/>
      <c r="H42" s="16"/>
      <c r="I42" s="139"/>
      <c r="N42" s="4"/>
    </row>
    <row r="43" spans="1:14" x14ac:dyDescent="0.25">
      <c r="A43" s="140"/>
      <c r="B43" s="16"/>
      <c r="C43" s="16"/>
      <c r="D43" s="16"/>
      <c r="E43" s="16"/>
      <c r="F43" s="16"/>
      <c r="G43" s="16"/>
      <c r="H43" s="16"/>
      <c r="I43" s="139"/>
      <c r="N43" s="4"/>
    </row>
    <row r="44" spans="1:14" x14ac:dyDescent="0.25">
      <c r="A44" s="140"/>
      <c r="B44" s="16"/>
      <c r="C44" s="16"/>
      <c r="D44" s="16"/>
      <c r="E44" s="16"/>
      <c r="F44" s="16"/>
      <c r="G44" s="16"/>
      <c r="H44" s="16"/>
      <c r="I44" s="139"/>
      <c r="N44" s="4"/>
    </row>
    <row r="45" spans="1:14" x14ac:dyDescent="0.25">
      <c r="A45" s="140" t="str">
        <f>+'Indice ventas nominales'!A44</f>
        <v>Fuente: Departamento Administrativo Nacional de Estadística, DANE, marzo 2016.</v>
      </c>
      <c r="B45" s="16"/>
      <c r="C45" s="16"/>
      <c r="D45" s="16"/>
      <c r="E45" s="16"/>
      <c r="F45" s="16"/>
      <c r="G45" s="16"/>
      <c r="H45" s="16"/>
      <c r="I45" s="139"/>
      <c r="N45" s="4"/>
    </row>
    <row r="46" spans="1:14" x14ac:dyDescent="0.25">
      <c r="A46" s="141" t="s">
        <v>35</v>
      </c>
      <c r="B46" s="17"/>
      <c r="C46" s="17"/>
      <c r="D46" s="17"/>
      <c r="E46" s="17"/>
      <c r="F46" s="17"/>
      <c r="G46" s="17"/>
      <c r="H46" s="17"/>
      <c r="I46" s="136"/>
      <c r="N46" s="4"/>
    </row>
    <row r="47" spans="1:14" x14ac:dyDescent="0.25">
      <c r="A47" s="87"/>
      <c r="B47" s="88"/>
      <c r="C47" s="88"/>
      <c r="D47" s="88"/>
      <c r="E47" s="87"/>
      <c r="F47" s="88"/>
      <c r="G47" s="88"/>
      <c r="H47" s="87"/>
      <c r="I47" s="7"/>
      <c r="N47" s="4"/>
    </row>
    <row r="48" spans="1:14" x14ac:dyDescent="0.25">
      <c r="A48" s="33"/>
      <c r="B48" s="33"/>
      <c r="C48" s="85"/>
      <c r="D48" s="85"/>
      <c r="E48" s="39"/>
      <c r="F48" s="85"/>
      <c r="G48" s="39"/>
      <c r="H48" s="39"/>
      <c r="I48" s="7"/>
      <c r="N48" s="4"/>
    </row>
    <row r="49" spans="1:31" ht="15.75" customHeight="1" x14ac:dyDescent="0.25">
      <c r="A49" s="7"/>
      <c r="B49" s="277"/>
      <c r="C49" s="277"/>
      <c r="D49" s="156"/>
      <c r="E49" s="149"/>
      <c r="F49" s="156"/>
      <c r="G49" s="278"/>
      <c r="H49" s="149"/>
      <c r="I49" s="7"/>
      <c r="J49" s="56"/>
      <c r="N49" s="4"/>
    </row>
    <row r="50" spans="1:31" x14ac:dyDescent="0.25">
      <c r="A50" s="7"/>
      <c r="B50" s="144"/>
      <c r="C50" s="144"/>
      <c r="D50" s="144"/>
      <c r="E50" s="149"/>
      <c r="F50" s="144"/>
      <c r="G50" s="278"/>
      <c r="H50" s="149"/>
      <c r="I50" s="7"/>
      <c r="J50" s="56"/>
      <c r="N50" s="4"/>
    </row>
    <row r="51" spans="1:31" x14ac:dyDescent="0.25">
      <c r="A51" s="7"/>
      <c r="B51" s="144"/>
      <c r="C51" s="144"/>
      <c r="D51" s="144"/>
      <c r="E51" s="144"/>
      <c r="F51" s="144"/>
      <c r="G51" s="144"/>
      <c r="H51" s="144"/>
      <c r="I51" s="56"/>
      <c r="J51" s="56"/>
      <c r="K51" s="56"/>
      <c r="L51" s="56"/>
      <c r="M51" s="68"/>
      <c r="N51" s="4"/>
    </row>
    <row r="52" spans="1:31" x14ac:dyDescent="0.25">
      <c r="A52" s="154"/>
      <c r="B52" s="148"/>
      <c r="C52" s="148"/>
      <c r="D52" s="148"/>
      <c r="E52" s="148"/>
      <c r="F52" s="148"/>
      <c r="G52" s="148"/>
      <c r="H52" s="148"/>
      <c r="I52" s="56"/>
      <c r="J52" s="56"/>
      <c r="M52" s="33"/>
      <c r="N52" s="4"/>
    </row>
    <row r="53" spans="1:31" x14ac:dyDescent="0.25">
      <c r="A53" s="154"/>
      <c r="B53" s="148"/>
      <c r="C53" s="148"/>
      <c r="D53" s="148"/>
      <c r="E53" s="148"/>
      <c r="F53" s="148"/>
      <c r="G53" s="148"/>
      <c r="H53" s="148"/>
      <c r="I53" s="56"/>
      <c r="J53" s="56"/>
      <c r="M53" s="33"/>
      <c r="N53" s="4"/>
    </row>
    <row r="54" spans="1:31" x14ac:dyDescent="0.25">
      <c r="A54" s="154"/>
      <c r="B54" s="148"/>
      <c r="C54" s="148"/>
      <c r="D54" s="148"/>
      <c r="E54" s="148"/>
      <c r="F54" s="148"/>
      <c r="G54" s="148"/>
      <c r="H54" s="148"/>
      <c r="I54" s="56"/>
      <c r="J54" s="56"/>
      <c r="N54" s="4"/>
    </row>
    <row r="55" spans="1:31" x14ac:dyDescent="0.25">
      <c r="A55" s="154"/>
      <c r="B55" s="148"/>
      <c r="C55" s="148"/>
      <c r="D55" s="148"/>
      <c r="E55" s="148"/>
      <c r="F55" s="148"/>
      <c r="G55" s="148"/>
      <c r="H55" s="148"/>
      <c r="I55" s="56"/>
      <c r="J55" s="56"/>
      <c r="N55" s="4"/>
    </row>
    <row r="56" spans="1:31" x14ac:dyDescent="0.25">
      <c r="A56" s="154"/>
      <c r="B56" s="148"/>
      <c r="C56" s="148"/>
      <c r="D56" s="148"/>
      <c r="E56" s="148"/>
      <c r="F56" s="148"/>
      <c r="G56" s="148"/>
      <c r="H56" s="148"/>
      <c r="I56" s="56"/>
      <c r="J56" s="56"/>
      <c r="N56" s="4"/>
    </row>
    <row r="57" spans="1:31" x14ac:dyDescent="0.25">
      <c r="A57" s="154"/>
      <c r="B57" s="148"/>
      <c r="C57" s="148"/>
      <c r="D57" s="148"/>
      <c r="E57" s="148"/>
      <c r="F57" s="148"/>
      <c r="G57" s="148"/>
      <c r="H57" s="148"/>
      <c r="I57" s="56"/>
      <c r="J57" s="56"/>
      <c r="N57" s="4"/>
    </row>
    <row r="58" spans="1:31" x14ac:dyDescent="0.25">
      <c r="A58" s="154"/>
      <c r="B58" s="148"/>
      <c r="C58" s="148"/>
      <c r="D58" s="148"/>
      <c r="E58" s="148"/>
      <c r="F58" s="148"/>
      <c r="G58" s="148"/>
      <c r="H58" s="148"/>
      <c r="I58" s="56"/>
      <c r="J58" s="56"/>
      <c r="N58" s="4"/>
    </row>
    <row r="59" spans="1:31" x14ac:dyDescent="0.25">
      <c r="A59" s="154"/>
      <c r="B59" s="148"/>
      <c r="C59" s="148"/>
      <c r="D59" s="148"/>
      <c r="E59" s="148"/>
      <c r="F59" s="148"/>
      <c r="G59" s="148"/>
      <c r="H59" s="148"/>
      <c r="I59" s="56"/>
      <c r="J59" s="56"/>
      <c r="N59" s="4"/>
    </row>
    <row r="60" spans="1:31" x14ac:dyDescent="0.25">
      <c r="A60" s="154"/>
      <c r="B60" s="148"/>
      <c r="C60" s="148"/>
      <c r="D60" s="148"/>
      <c r="E60" s="148"/>
      <c r="F60" s="148"/>
      <c r="G60" s="148"/>
      <c r="H60" s="148"/>
      <c r="I60" s="7"/>
      <c r="J60" s="56"/>
      <c r="N60" s="4"/>
    </row>
    <row r="61" spans="1:31" x14ac:dyDescent="0.25">
      <c r="A61" s="154"/>
      <c r="B61" s="148"/>
      <c r="C61" s="148"/>
      <c r="D61" s="148"/>
      <c r="E61" s="148"/>
      <c r="F61" s="148"/>
      <c r="G61" s="148"/>
      <c r="H61" s="148"/>
      <c r="I61" s="7"/>
      <c r="J61" s="56"/>
      <c r="N61" s="4"/>
    </row>
    <row r="62" spans="1:31" x14ac:dyDescent="0.25">
      <c r="A62" s="154"/>
      <c r="B62" s="148"/>
      <c r="C62" s="148"/>
      <c r="D62" s="148"/>
      <c r="E62" s="148"/>
      <c r="F62" s="148"/>
      <c r="G62" s="148"/>
      <c r="H62" s="148"/>
      <c r="I62" s="7"/>
      <c r="J62" s="56"/>
      <c r="N62" s="4"/>
    </row>
    <row r="63" spans="1:31" x14ac:dyDescent="0.25">
      <c r="A63" s="154"/>
      <c r="B63" s="148"/>
      <c r="C63" s="148"/>
      <c r="D63" s="148"/>
      <c r="E63" s="148"/>
      <c r="F63" s="148"/>
      <c r="G63" s="148"/>
      <c r="H63" s="148"/>
      <c r="I63" s="7"/>
      <c r="J63" s="56"/>
      <c r="N63" s="4"/>
    </row>
    <row r="64" spans="1:31" s="11" customFormat="1" x14ac:dyDescent="0.25">
      <c r="A64" s="13"/>
      <c r="B64" s="151"/>
      <c r="C64" s="151"/>
      <c r="D64" s="151"/>
      <c r="E64" s="148"/>
      <c r="F64" s="151"/>
      <c r="G64" s="148"/>
      <c r="H64" s="148"/>
      <c r="I64" s="7"/>
      <c r="J64" s="56"/>
      <c r="N64" s="4"/>
      <c r="V64" s="4"/>
      <c r="W64" s="4"/>
      <c r="X64" s="4"/>
      <c r="Y64" s="4"/>
      <c r="Z64" s="4"/>
      <c r="AA64" s="4"/>
      <c r="AB64" s="4"/>
      <c r="AC64" s="4"/>
      <c r="AD64" s="4"/>
      <c r="AE64" s="4"/>
    </row>
    <row r="65" spans="1:31" s="11" customFormat="1" x14ac:dyDescent="0.25">
      <c r="A65" s="13"/>
      <c r="B65" s="148"/>
      <c r="C65" s="148"/>
      <c r="D65" s="148"/>
      <c r="E65" s="148"/>
      <c r="F65" s="148"/>
      <c r="G65" s="148"/>
      <c r="H65" s="148"/>
      <c r="I65" s="7"/>
      <c r="J65" s="56"/>
      <c r="N65" s="4"/>
      <c r="V65" s="4"/>
      <c r="W65" s="4"/>
      <c r="X65" s="4"/>
      <c r="Y65" s="4"/>
      <c r="Z65" s="4"/>
      <c r="AA65" s="4"/>
      <c r="AB65" s="4"/>
      <c r="AC65" s="4"/>
      <c r="AD65" s="4"/>
      <c r="AE65" s="4"/>
    </row>
    <row r="66" spans="1:31" s="11" customFormat="1" x14ac:dyDescent="0.25">
      <c r="A66" s="125"/>
      <c r="B66" s="148"/>
      <c r="C66" s="148"/>
      <c r="D66" s="148"/>
      <c r="E66" s="148"/>
      <c r="F66" s="148"/>
      <c r="G66" s="148"/>
      <c r="H66" s="148"/>
      <c r="I66" s="7"/>
      <c r="J66" s="56"/>
      <c r="N66" s="4"/>
      <c r="V66" s="4"/>
      <c r="W66" s="4"/>
      <c r="X66" s="4"/>
      <c r="Y66" s="4"/>
      <c r="Z66" s="4"/>
      <c r="AA66" s="4"/>
      <c r="AB66" s="4"/>
      <c r="AC66" s="4"/>
      <c r="AD66" s="4"/>
      <c r="AE66" s="4"/>
    </row>
    <row r="67" spans="1:31" s="11" customFormat="1" x14ac:dyDescent="0.25">
      <c r="A67" s="125"/>
      <c r="B67" s="148"/>
      <c r="C67" s="148"/>
      <c r="D67" s="148"/>
      <c r="E67" s="148"/>
      <c r="F67" s="148"/>
      <c r="G67" s="148"/>
      <c r="H67" s="148"/>
      <c r="I67" s="7"/>
      <c r="J67" s="56"/>
      <c r="N67" s="4"/>
      <c r="V67" s="4"/>
      <c r="W67" s="4"/>
      <c r="X67" s="4"/>
      <c r="Y67" s="4"/>
      <c r="Z67" s="4"/>
      <c r="AA67" s="4"/>
      <c r="AB67" s="4"/>
      <c r="AC67" s="4"/>
      <c r="AD67" s="4"/>
      <c r="AE67" s="4"/>
    </row>
    <row r="68" spans="1:31" s="11" customFormat="1" x14ac:dyDescent="0.25">
      <c r="A68" s="125"/>
      <c r="B68" s="148"/>
      <c r="C68" s="148"/>
      <c r="D68" s="148"/>
      <c r="E68" s="148"/>
      <c r="F68" s="148"/>
      <c r="G68" s="148"/>
      <c r="H68" s="148"/>
      <c r="I68" s="7"/>
      <c r="J68" s="56"/>
      <c r="N68" s="4"/>
      <c r="V68" s="4"/>
      <c r="W68" s="4"/>
      <c r="X68" s="4"/>
      <c r="Y68" s="4"/>
      <c r="Z68" s="4"/>
      <c r="AA68" s="4"/>
      <c r="AB68" s="4"/>
      <c r="AC68" s="4"/>
      <c r="AD68" s="4"/>
      <c r="AE68" s="4"/>
    </row>
    <row r="69" spans="1:31" s="11" customFormat="1" x14ac:dyDescent="0.25">
      <c r="A69" s="125"/>
      <c r="B69" s="148"/>
      <c r="C69" s="148"/>
      <c r="D69" s="148"/>
      <c r="E69" s="148"/>
      <c r="F69" s="148"/>
      <c r="G69" s="148"/>
      <c r="H69" s="148"/>
      <c r="I69" s="7"/>
      <c r="J69" s="56"/>
      <c r="N69" s="4"/>
      <c r="V69" s="4"/>
      <c r="W69" s="4"/>
      <c r="X69" s="4"/>
      <c r="Y69" s="4"/>
      <c r="Z69" s="4"/>
      <c r="AA69" s="4"/>
      <c r="AB69" s="4"/>
      <c r="AC69" s="4"/>
      <c r="AD69" s="4"/>
      <c r="AE69" s="4"/>
    </row>
    <row r="70" spans="1:31" s="11" customFormat="1" x14ac:dyDescent="0.25">
      <c r="A70" s="125"/>
      <c r="B70" s="148"/>
      <c r="C70" s="148"/>
      <c r="D70" s="148"/>
      <c r="E70" s="148"/>
      <c r="F70" s="148"/>
      <c r="G70" s="148"/>
      <c r="H70" s="148"/>
      <c r="I70" s="7"/>
      <c r="J70" s="56"/>
      <c r="N70" s="4"/>
      <c r="V70" s="4"/>
      <c r="W70" s="4"/>
      <c r="X70" s="4"/>
      <c r="Y70" s="4"/>
      <c r="Z70" s="4"/>
      <c r="AA70" s="4"/>
      <c r="AB70" s="4"/>
      <c r="AC70" s="4"/>
      <c r="AD70" s="4"/>
      <c r="AE70" s="4"/>
    </row>
    <row r="71" spans="1:31" s="11" customFormat="1" x14ac:dyDescent="0.25">
      <c r="A71" s="125"/>
      <c r="B71" s="148"/>
      <c r="C71" s="148"/>
      <c r="D71" s="148"/>
      <c r="E71" s="148"/>
      <c r="F71" s="148"/>
      <c r="G71" s="148"/>
      <c r="H71" s="148"/>
      <c r="I71" s="7"/>
      <c r="J71" s="56"/>
      <c r="N71" s="4"/>
      <c r="V71" s="4"/>
      <c r="W71" s="4"/>
      <c r="X71" s="4"/>
      <c r="Y71" s="4"/>
      <c r="Z71" s="4"/>
      <c r="AA71" s="4"/>
      <c r="AB71" s="4"/>
      <c r="AC71" s="4"/>
      <c r="AD71" s="4"/>
      <c r="AE71" s="4"/>
    </row>
    <row r="72" spans="1:31" s="11" customFormat="1" x14ac:dyDescent="0.25">
      <c r="A72" s="125"/>
      <c r="B72" s="148"/>
      <c r="C72" s="148"/>
      <c r="D72" s="148"/>
      <c r="E72" s="148"/>
      <c r="F72" s="148"/>
      <c r="G72" s="148"/>
      <c r="H72" s="148"/>
      <c r="I72" s="7"/>
      <c r="J72" s="7"/>
      <c r="K72" s="4"/>
      <c r="L72" s="4"/>
      <c r="M72" s="4"/>
      <c r="N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31" s="11" customFormat="1" x14ac:dyDescent="0.25">
      <c r="A73" s="125"/>
      <c r="B73" s="148"/>
      <c r="C73" s="148"/>
      <c r="D73" s="148"/>
      <c r="E73" s="148"/>
      <c r="F73" s="148"/>
      <c r="G73" s="148"/>
      <c r="H73" s="148"/>
      <c r="I73" s="7"/>
      <c r="J73" s="7"/>
      <c r="K73" s="4"/>
      <c r="L73" s="4"/>
      <c r="M73" s="4"/>
      <c r="N73" s="4"/>
      <c r="V73" s="4"/>
      <c r="W73" s="4"/>
      <c r="X73" s="4"/>
      <c r="Y73" s="4"/>
      <c r="Z73" s="4"/>
      <c r="AA73" s="4"/>
      <c r="AB73" s="4"/>
      <c r="AC73" s="4"/>
      <c r="AD73" s="4"/>
      <c r="AE73" s="4"/>
    </row>
    <row r="74" spans="1:31" s="11" customFormat="1" x14ac:dyDescent="0.25">
      <c r="A74" s="125"/>
      <c r="B74" s="148"/>
      <c r="C74" s="148"/>
      <c r="D74" s="148"/>
      <c r="E74" s="148"/>
      <c r="F74" s="148"/>
      <c r="G74" s="148"/>
      <c r="H74" s="148"/>
      <c r="I74" s="7"/>
      <c r="J74" s="56"/>
      <c r="V74" s="4"/>
      <c r="W74" s="4"/>
      <c r="X74" s="4"/>
      <c r="Y74" s="4"/>
      <c r="Z74" s="4"/>
      <c r="AA74" s="4"/>
      <c r="AB74" s="4"/>
      <c r="AC74" s="4"/>
      <c r="AD74" s="4"/>
      <c r="AE74" s="4"/>
    </row>
    <row r="75" spans="1:31" s="11" customFormat="1" x14ac:dyDescent="0.25">
      <c r="A75" s="125"/>
      <c r="B75" s="148"/>
      <c r="C75" s="148"/>
      <c r="D75" s="148"/>
      <c r="E75" s="148"/>
      <c r="F75" s="148"/>
      <c r="G75" s="148"/>
      <c r="H75" s="148"/>
      <c r="I75" s="7"/>
      <c r="J75" s="56"/>
      <c r="V75" s="4"/>
      <c r="W75" s="4"/>
      <c r="X75" s="4"/>
      <c r="Y75" s="4"/>
      <c r="Z75" s="4"/>
      <c r="AA75" s="4"/>
      <c r="AB75" s="4"/>
      <c r="AC75" s="4"/>
      <c r="AD75" s="4"/>
      <c r="AE75" s="4"/>
    </row>
    <row r="76" spans="1:31" s="11" customFormat="1" x14ac:dyDescent="0.25">
      <c r="A76" s="125"/>
      <c r="B76" s="148"/>
      <c r="C76" s="148"/>
      <c r="D76" s="148"/>
      <c r="E76" s="148"/>
      <c r="F76" s="148"/>
      <c r="G76" s="148"/>
      <c r="H76" s="148"/>
      <c r="I76" s="7"/>
      <c r="J76" s="56"/>
      <c r="V76" s="4"/>
      <c r="W76" s="4"/>
      <c r="X76" s="4"/>
      <c r="Y76" s="4"/>
      <c r="Z76" s="4"/>
      <c r="AA76" s="4"/>
      <c r="AB76" s="4"/>
      <c r="AC76" s="4"/>
      <c r="AD76" s="4"/>
      <c r="AE76" s="4"/>
    </row>
    <row r="77" spans="1:31" s="11" customFormat="1" x14ac:dyDescent="0.25">
      <c r="A77" s="125"/>
      <c r="B77" s="148"/>
      <c r="C77" s="148"/>
      <c r="D77" s="148"/>
      <c r="E77" s="148"/>
      <c r="F77" s="148"/>
      <c r="G77" s="148"/>
      <c r="H77" s="148"/>
      <c r="I77" s="7"/>
      <c r="J77" s="56"/>
      <c r="V77" s="4"/>
      <c r="W77" s="4"/>
      <c r="X77" s="4"/>
      <c r="Y77" s="4"/>
      <c r="Z77" s="4"/>
      <c r="AA77" s="4"/>
      <c r="AB77" s="4"/>
      <c r="AC77" s="4"/>
      <c r="AD77" s="4"/>
      <c r="AE77" s="4"/>
    </row>
    <row r="78" spans="1:31" s="11" customFormat="1" x14ac:dyDescent="0.25">
      <c r="A78" s="125"/>
      <c r="B78" s="148"/>
      <c r="C78" s="148"/>
      <c r="D78" s="148"/>
      <c r="E78" s="148"/>
      <c r="F78" s="148"/>
      <c r="G78" s="148"/>
      <c r="H78" s="148"/>
      <c r="I78" s="7"/>
      <c r="J78" s="56"/>
      <c r="V78" s="4"/>
      <c r="W78" s="4"/>
      <c r="X78" s="4"/>
      <c r="Y78" s="4"/>
      <c r="Z78" s="4"/>
      <c r="AA78" s="4"/>
      <c r="AB78" s="4"/>
      <c r="AC78" s="4"/>
      <c r="AD78" s="4"/>
      <c r="AE78" s="4"/>
    </row>
    <row r="79" spans="1:31" s="11" customFormat="1" x14ac:dyDescent="0.25">
      <c r="A79" s="125"/>
      <c r="B79" s="148"/>
      <c r="C79" s="148"/>
      <c r="D79" s="148"/>
      <c r="E79" s="148"/>
      <c r="F79" s="148"/>
      <c r="G79" s="148"/>
      <c r="H79" s="148"/>
      <c r="I79" s="7"/>
      <c r="J79" s="56"/>
      <c r="V79" s="4"/>
      <c r="W79" s="4"/>
      <c r="X79" s="4"/>
      <c r="Y79" s="4"/>
      <c r="Z79" s="4"/>
      <c r="AA79" s="4"/>
      <c r="AB79" s="4"/>
      <c r="AC79" s="4"/>
      <c r="AD79" s="4"/>
      <c r="AE79" s="4"/>
    </row>
    <row r="80" spans="1:31" s="11" customFormat="1" x14ac:dyDescent="0.25">
      <c r="A80" s="125"/>
      <c r="B80" s="148"/>
      <c r="C80" s="148"/>
      <c r="D80" s="148"/>
      <c r="E80" s="148"/>
      <c r="F80" s="148"/>
      <c r="G80" s="148"/>
      <c r="H80" s="148"/>
      <c r="I80" s="7"/>
      <c r="J80" s="56"/>
      <c r="V80" s="4"/>
      <c r="W80" s="4"/>
      <c r="X80" s="4"/>
      <c r="Y80" s="4"/>
      <c r="Z80" s="4"/>
      <c r="AA80" s="4"/>
      <c r="AB80" s="4"/>
      <c r="AC80" s="4"/>
      <c r="AD80" s="4"/>
      <c r="AE80" s="4"/>
    </row>
    <row r="81" spans="1:31" s="11" customFormat="1" x14ac:dyDescent="0.25">
      <c r="A81" s="125"/>
      <c r="B81" s="148"/>
      <c r="C81" s="148"/>
      <c r="D81" s="148"/>
      <c r="E81" s="148"/>
      <c r="F81" s="148"/>
      <c r="G81" s="148"/>
      <c r="H81" s="148"/>
      <c r="I81" s="7"/>
      <c r="J81" s="56"/>
      <c r="V81" s="4"/>
      <c r="W81" s="4"/>
      <c r="X81" s="4"/>
      <c r="Y81" s="4"/>
      <c r="Z81" s="4"/>
      <c r="AA81" s="4"/>
      <c r="AB81" s="4"/>
      <c r="AC81" s="4"/>
      <c r="AD81" s="4"/>
      <c r="AE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R51"/>
  <sheetViews>
    <sheetView showGridLines="0" zoomScaleNormal="100" zoomScaleSheetLayoutView="100" workbookViewId="0">
      <selection activeCell="H17" sqref="H17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28515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8" ht="15.6" x14ac:dyDescent="0.3">
      <c r="A2" s="5"/>
      <c r="B2" s="195"/>
      <c r="C2" s="195"/>
      <c r="D2" s="195"/>
      <c r="E2" s="195"/>
      <c r="F2" s="195"/>
      <c r="G2" s="195"/>
      <c r="H2" s="195"/>
      <c r="I2" s="122"/>
      <c r="J2" s="86"/>
      <c r="K2" s="97"/>
      <c r="L2" s="55"/>
    </row>
    <row r="3" spans="1:18" ht="15.6" x14ac:dyDescent="0.3">
      <c r="A3" s="5"/>
      <c r="B3" s="195"/>
      <c r="C3" s="195"/>
      <c r="D3" s="195"/>
      <c r="E3" s="195"/>
      <c r="F3" s="195"/>
      <c r="G3" s="195"/>
      <c r="H3" s="195"/>
      <c r="I3" s="122"/>
      <c r="J3" s="86"/>
      <c r="K3" s="97"/>
      <c r="L3" s="55"/>
    </row>
    <row r="4" spans="1:18" ht="15.6" x14ac:dyDescent="0.3">
      <c r="A4" s="5"/>
      <c r="B4" s="195"/>
      <c r="C4" s="195"/>
      <c r="D4" s="195"/>
      <c r="E4" s="195"/>
      <c r="F4" s="195"/>
      <c r="G4" s="195"/>
      <c r="H4" s="195"/>
      <c r="I4" s="122"/>
      <c r="J4" s="5"/>
      <c r="K4" s="7"/>
      <c r="N4" s="11"/>
    </row>
    <row r="5" spans="1:18" ht="15.6" x14ac:dyDescent="0.3">
      <c r="A5" s="5"/>
      <c r="B5" s="195"/>
      <c r="C5" s="195"/>
      <c r="D5" s="195"/>
      <c r="E5" s="195"/>
      <c r="F5" s="195"/>
      <c r="G5" s="195"/>
      <c r="H5" s="195"/>
      <c r="I5" s="122"/>
      <c r="J5" s="5"/>
      <c r="K5" s="143"/>
      <c r="N5" s="11"/>
    </row>
    <row r="6" spans="1:18" ht="15.6" x14ac:dyDescent="0.3">
      <c r="A6" s="5"/>
      <c r="B6" s="195"/>
      <c r="C6" s="195"/>
      <c r="D6" s="195"/>
      <c r="E6" s="195"/>
      <c r="F6" s="195"/>
      <c r="G6" s="195"/>
      <c r="H6" s="195"/>
      <c r="I6" s="122"/>
      <c r="J6" s="5"/>
      <c r="K6" s="7"/>
      <c r="N6" s="11"/>
    </row>
    <row r="7" spans="1:18" ht="15.6" x14ac:dyDescent="0.3">
      <c r="A7" s="5"/>
      <c r="B7" s="195"/>
      <c r="C7" s="195"/>
      <c r="D7" s="195"/>
      <c r="E7" s="195"/>
      <c r="F7" s="195"/>
      <c r="G7" s="195"/>
      <c r="H7" s="195"/>
      <c r="I7" s="122"/>
      <c r="J7" s="5"/>
      <c r="K7" s="7"/>
      <c r="N7" s="11"/>
    </row>
    <row r="8" spans="1:18" x14ac:dyDescent="0.25">
      <c r="A8" s="5"/>
      <c r="B8" s="195"/>
      <c r="C8" s="269" t="s">
        <v>93</v>
      </c>
      <c r="D8" s="269"/>
      <c r="E8" s="269"/>
      <c r="F8" s="269"/>
      <c r="G8" s="269"/>
      <c r="H8" s="269"/>
      <c r="I8" s="201"/>
      <c r="J8" s="5"/>
      <c r="K8" s="7"/>
      <c r="N8" s="11"/>
    </row>
    <row r="9" spans="1:18" x14ac:dyDescent="0.25">
      <c r="A9" s="5"/>
      <c r="B9" s="195"/>
      <c r="C9" s="283" t="s">
        <v>34</v>
      </c>
      <c r="D9" s="283"/>
      <c r="E9" s="283"/>
      <c r="F9" s="283"/>
      <c r="G9" s="283"/>
      <c r="H9" s="283"/>
      <c r="I9" s="69"/>
      <c r="J9" s="7"/>
      <c r="K9" s="7"/>
      <c r="L9" s="39"/>
      <c r="M9" s="39"/>
      <c r="N9" s="39"/>
      <c r="O9" s="84"/>
      <c r="P9" s="7"/>
      <c r="Q9" s="7"/>
    </row>
    <row r="10" spans="1:18" x14ac:dyDescent="0.25">
      <c r="A10" s="5"/>
      <c r="B10" s="195"/>
      <c r="C10" s="195"/>
      <c r="D10" s="195"/>
      <c r="E10" s="195"/>
      <c r="F10" s="195"/>
      <c r="G10" s="195"/>
      <c r="H10" s="195"/>
      <c r="I10" s="69"/>
      <c r="J10" s="7"/>
      <c r="K10" s="7"/>
      <c r="L10" s="39"/>
      <c r="M10" s="39"/>
      <c r="N10" s="39"/>
      <c r="O10" s="84"/>
      <c r="P10" s="92"/>
      <c r="Q10" s="7"/>
    </row>
    <row r="11" spans="1:18" ht="24" customHeight="1" x14ac:dyDescent="0.25">
      <c r="A11" s="5"/>
      <c r="B11" s="7"/>
      <c r="C11" s="273" t="s">
        <v>15</v>
      </c>
      <c r="D11" s="273"/>
      <c r="E11" s="280" t="s">
        <v>108</v>
      </c>
      <c r="F11" s="276" t="s">
        <v>84</v>
      </c>
      <c r="G11" s="276"/>
      <c r="H11" s="274" t="s">
        <v>109</v>
      </c>
      <c r="I11" s="69"/>
      <c r="J11" s="7"/>
      <c r="K11" s="7"/>
      <c r="L11" s="4"/>
      <c r="M11" s="4"/>
      <c r="O11" s="84"/>
      <c r="P11" s="105"/>
      <c r="Q11" s="7"/>
    </row>
    <row r="12" spans="1:18" ht="25.5" customHeight="1" x14ac:dyDescent="0.25">
      <c r="A12" s="5"/>
      <c r="B12" s="7"/>
      <c r="C12" s="196">
        <v>2015</v>
      </c>
      <c r="D12" s="196">
        <v>2016</v>
      </c>
      <c r="E12" s="273"/>
      <c r="F12" s="194">
        <v>2015</v>
      </c>
      <c r="G12" s="194">
        <v>2016</v>
      </c>
      <c r="H12" s="276"/>
      <c r="I12" s="70"/>
      <c r="J12" s="7"/>
      <c r="K12" s="56"/>
      <c r="L12" s="56"/>
      <c r="M12" s="56" t="s">
        <v>15</v>
      </c>
      <c r="N12" s="56" t="s">
        <v>84</v>
      </c>
      <c r="O12" s="178"/>
      <c r="P12" s="106"/>
      <c r="Q12" s="110"/>
      <c r="R12" s="33"/>
    </row>
    <row r="13" spans="1:18" x14ac:dyDescent="0.25">
      <c r="A13" s="5"/>
      <c r="B13" s="7" t="s">
        <v>17</v>
      </c>
      <c r="C13" s="170">
        <v>8.4469736538084206</v>
      </c>
      <c r="D13" s="170">
        <v>1.3724809852942998</v>
      </c>
      <c r="E13" s="170">
        <f>+D13-C13</f>
        <v>-7.0744926685141207</v>
      </c>
      <c r="F13" s="170">
        <v>7.2985872741405222</v>
      </c>
      <c r="G13" s="170">
        <v>3.2873366536247728</v>
      </c>
      <c r="H13" s="108">
        <f>+G13-F13</f>
        <v>-4.0112506205157494</v>
      </c>
      <c r="I13" s="70"/>
      <c r="J13" s="7"/>
      <c r="L13" s="176" t="s">
        <v>52</v>
      </c>
      <c r="M13" s="169">
        <f>+C13</f>
        <v>8.4469736538084206</v>
      </c>
      <c r="N13" s="169">
        <f>+F13</f>
        <v>7.2985872741405222</v>
      </c>
      <c r="O13" s="178"/>
      <c r="P13" s="105"/>
      <c r="Q13" s="56"/>
      <c r="R13" s="33"/>
    </row>
    <row r="14" spans="1:18" x14ac:dyDescent="0.25">
      <c r="A14" s="5"/>
      <c r="B14" s="7" t="s">
        <v>18</v>
      </c>
      <c r="C14" s="170">
        <v>5.8152430822687728</v>
      </c>
      <c r="D14" s="170">
        <v>3.1226348078407851</v>
      </c>
      <c r="E14" s="170">
        <f>+D14-C14</f>
        <v>-2.6926082744279878</v>
      </c>
      <c r="F14" s="170">
        <v>5.0200483486601444</v>
      </c>
      <c r="G14" s="170">
        <v>5.4714430130689218</v>
      </c>
      <c r="H14" s="108">
        <f>+G14-F14</f>
        <v>0.4513946644087774</v>
      </c>
      <c r="I14" s="71"/>
      <c r="J14" s="7"/>
      <c r="K14" s="134"/>
      <c r="L14" s="176" t="s">
        <v>53</v>
      </c>
      <c r="M14" s="169">
        <f t="shared" ref="M14:M24" si="0">+C14</f>
        <v>5.8152430822687728</v>
      </c>
      <c r="N14" s="169">
        <f t="shared" ref="N14:N24" si="1">+F14</f>
        <v>5.0200483486601444</v>
      </c>
      <c r="O14" s="178"/>
      <c r="P14" s="106"/>
      <c r="Q14" s="56"/>
      <c r="R14" s="33"/>
    </row>
    <row r="15" spans="1:18" x14ac:dyDescent="0.25">
      <c r="A15" s="5"/>
      <c r="B15" s="7" t="s">
        <v>19</v>
      </c>
      <c r="C15" s="171">
        <v>3.4524651304124188</v>
      </c>
      <c r="D15" s="171">
        <v>-5.8401216876315276</v>
      </c>
      <c r="E15" s="171">
        <f>+D15-C15</f>
        <v>-9.2925868180439473</v>
      </c>
      <c r="F15" s="171">
        <v>4.2503936517127583</v>
      </c>
      <c r="G15" s="171">
        <v>-3.6114168545879122</v>
      </c>
      <c r="H15" s="164">
        <f>+G15-F15</f>
        <v>-7.8618105063006709</v>
      </c>
      <c r="I15" s="215"/>
      <c r="J15" s="7"/>
      <c r="K15" s="134"/>
      <c r="L15" s="176" t="s">
        <v>54</v>
      </c>
      <c r="M15" s="169">
        <f t="shared" si="0"/>
        <v>3.4524651304124188</v>
      </c>
      <c r="N15" s="169">
        <f t="shared" si="1"/>
        <v>4.2503936517127583</v>
      </c>
      <c r="O15" s="178"/>
      <c r="P15" s="105"/>
      <c r="Q15" s="56"/>
      <c r="R15" s="33"/>
    </row>
    <row r="16" spans="1:18" x14ac:dyDescent="0.25">
      <c r="A16" s="5"/>
      <c r="B16" s="7" t="s">
        <v>20</v>
      </c>
      <c r="C16" s="170">
        <v>2.450492741467114</v>
      </c>
      <c r="D16" s="170"/>
      <c r="E16" s="170"/>
      <c r="F16" s="170">
        <v>-0.381787570668779</v>
      </c>
      <c r="G16" s="170"/>
      <c r="H16" s="108"/>
      <c r="I16" s="38"/>
      <c r="J16" s="5"/>
      <c r="K16" s="134"/>
      <c r="L16" s="176" t="s">
        <v>58</v>
      </c>
      <c r="M16" s="169">
        <f t="shared" si="0"/>
        <v>2.450492741467114</v>
      </c>
      <c r="N16" s="169">
        <f t="shared" si="1"/>
        <v>-0.381787570668779</v>
      </c>
      <c r="O16" s="178"/>
      <c r="P16" s="106"/>
      <c r="Q16" s="56"/>
      <c r="R16" s="33"/>
    </row>
    <row r="17" spans="1:18" x14ac:dyDescent="0.25">
      <c r="A17" s="5"/>
      <c r="B17" s="7" t="s">
        <v>21</v>
      </c>
      <c r="C17" s="170">
        <v>4.0777008290732164</v>
      </c>
      <c r="D17" s="170"/>
      <c r="E17" s="170"/>
      <c r="F17" s="170">
        <v>2.7930160110574365</v>
      </c>
      <c r="G17" s="170"/>
      <c r="H17" s="108"/>
      <c r="I17" s="202"/>
      <c r="J17" s="5"/>
      <c r="K17" s="134"/>
      <c r="L17" s="176" t="s">
        <v>57</v>
      </c>
      <c r="M17" s="169">
        <f t="shared" si="0"/>
        <v>4.0777008290732164</v>
      </c>
      <c r="N17" s="169">
        <f t="shared" si="1"/>
        <v>2.7930160110574365</v>
      </c>
      <c r="O17" s="178"/>
      <c r="P17" s="105"/>
      <c r="Q17" s="56"/>
      <c r="R17" s="33"/>
    </row>
    <row r="18" spans="1:18" x14ac:dyDescent="0.25">
      <c r="A18" s="5"/>
      <c r="B18" s="7" t="s">
        <v>22</v>
      </c>
      <c r="C18" s="170">
        <v>0.94958617559970371</v>
      </c>
      <c r="D18" s="170"/>
      <c r="E18" s="170"/>
      <c r="F18" s="170">
        <v>5.8615205644122925</v>
      </c>
      <c r="G18" s="170"/>
      <c r="H18" s="108"/>
      <c r="I18" s="38"/>
      <c r="J18" s="5"/>
      <c r="K18" s="134"/>
      <c r="L18" s="176" t="s">
        <v>55</v>
      </c>
      <c r="M18" s="169">
        <f t="shared" si="0"/>
        <v>0.94958617559970371</v>
      </c>
      <c r="N18" s="169">
        <f t="shared" si="1"/>
        <v>5.8615205644122925</v>
      </c>
      <c r="O18" s="178"/>
      <c r="P18" s="106"/>
      <c r="Q18" s="56"/>
      <c r="R18" s="33"/>
    </row>
    <row r="19" spans="1:18" x14ac:dyDescent="0.25">
      <c r="A19" s="5"/>
      <c r="B19" s="7" t="s">
        <v>23</v>
      </c>
      <c r="C19" s="170">
        <v>4.8177453681711224</v>
      </c>
      <c r="D19" s="170"/>
      <c r="E19" s="170"/>
      <c r="F19" s="170">
        <v>4.7921267712704552</v>
      </c>
      <c r="G19" s="170"/>
      <c r="H19" s="108"/>
      <c r="I19" s="38"/>
      <c r="J19" s="5"/>
      <c r="K19" s="134"/>
      <c r="L19" s="176" t="s">
        <v>56</v>
      </c>
      <c r="M19" s="169">
        <f t="shared" si="0"/>
        <v>4.8177453681711224</v>
      </c>
      <c r="N19" s="169">
        <f t="shared" si="1"/>
        <v>4.7921267712704552</v>
      </c>
      <c r="O19" s="178"/>
      <c r="P19" s="105"/>
      <c r="Q19" s="56"/>
      <c r="R19" s="33"/>
    </row>
    <row r="20" spans="1:18" x14ac:dyDescent="0.25">
      <c r="A20" s="5"/>
      <c r="B20" s="7" t="s">
        <v>24</v>
      </c>
      <c r="C20" s="170">
        <v>4.5806165383894593</v>
      </c>
      <c r="D20" s="170"/>
      <c r="E20" s="170"/>
      <c r="F20" s="170">
        <v>6.3282950176935637</v>
      </c>
      <c r="G20" s="170"/>
      <c r="H20" s="108"/>
      <c r="I20" s="38"/>
      <c r="J20" s="5"/>
      <c r="K20" s="134"/>
      <c r="L20" s="176" t="s">
        <v>59</v>
      </c>
      <c r="M20" s="169">
        <f t="shared" si="0"/>
        <v>4.5806165383894593</v>
      </c>
      <c r="N20" s="169">
        <f t="shared" si="1"/>
        <v>6.3282950176935637</v>
      </c>
      <c r="O20" s="178"/>
      <c r="P20" s="106"/>
      <c r="Q20" s="56"/>
      <c r="R20" s="33"/>
    </row>
    <row r="21" spans="1:18" x14ac:dyDescent="0.25">
      <c r="A21" s="5"/>
      <c r="B21" s="7" t="s">
        <v>25</v>
      </c>
      <c r="C21" s="170">
        <v>3.9312228425460782</v>
      </c>
      <c r="D21" s="170"/>
      <c r="E21" s="170"/>
      <c r="F21" s="170">
        <v>2.8101270314123905</v>
      </c>
      <c r="G21" s="170"/>
      <c r="H21" s="108"/>
      <c r="I21" s="38"/>
      <c r="J21" s="5"/>
      <c r="K21" s="134"/>
      <c r="L21" s="176" t="s">
        <v>60</v>
      </c>
      <c r="M21" s="169">
        <f t="shared" si="0"/>
        <v>3.9312228425460782</v>
      </c>
      <c r="N21" s="169">
        <f t="shared" si="1"/>
        <v>2.8101270314123905</v>
      </c>
      <c r="O21" s="178"/>
      <c r="P21" s="7"/>
      <c r="Q21" s="56"/>
      <c r="R21" s="33"/>
    </row>
    <row r="22" spans="1:18" x14ac:dyDescent="0.25">
      <c r="A22" s="5"/>
      <c r="B22" s="7" t="s">
        <v>26</v>
      </c>
      <c r="C22" s="170">
        <v>3.2096895386368507</v>
      </c>
      <c r="D22" s="170"/>
      <c r="E22" s="170"/>
      <c r="F22" s="170">
        <v>-0.67550560378126789</v>
      </c>
      <c r="G22" s="170"/>
      <c r="H22" s="108"/>
      <c r="I22" s="38"/>
      <c r="J22" s="5"/>
      <c r="K22" s="134"/>
      <c r="L22" s="176" t="s">
        <v>61</v>
      </c>
      <c r="M22" s="169">
        <f t="shared" si="0"/>
        <v>3.2096895386368507</v>
      </c>
      <c r="N22" s="169">
        <f t="shared" si="1"/>
        <v>-0.67550560378126789</v>
      </c>
      <c r="O22" s="178"/>
      <c r="P22" s="7"/>
      <c r="Q22" s="56"/>
      <c r="R22" s="33"/>
    </row>
    <row r="23" spans="1:18" x14ac:dyDescent="0.25">
      <c r="A23" s="5"/>
      <c r="B23" s="7" t="s">
        <v>27</v>
      </c>
      <c r="C23" s="170">
        <v>0.37551925001377828</v>
      </c>
      <c r="D23" s="170"/>
      <c r="E23" s="170"/>
      <c r="F23" s="170">
        <v>-0.79560141731450651</v>
      </c>
      <c r="G23" s="170"/>
      <c r="H23" s="108"/>
      <c r="I23" s="38"/>
      <c r="J23" s="5"/>
      <c r="K23" s="134"/>
      <c r="L23" s="176" t="s">
        <v>62</v>
      </c>
      <c r="M23" s="169">
        <f t="shared" si="0"/>
        <v>0.37551925001377828</v>
      </c>
      <c r="N23" s="169">
        <f t="shared" si="1"/>
        <v>-0.79560141731450651</v>
      </c>
      <c r="O23" s="56"/>
      <c r="Q23" s="11"/>
      <c r="R23" s="33"/>
    </row>
    <row r="24" spans="1:18" x14ac:dyDescent="0.25">
      <c r="A24" s="5"/>
      <c r="B24" s="7" t="s">
        <v>49</v>
      </c>
      <c r="C24" s="170">
        <v>-1.8670506398644426</v>
      </c>
      <c r="D24" s="170"/>
      <c r="E24" s="170"/>
      <c r="F24" s="170">
        <v>2.6138025772026729E-2</v>
      </c>
      <c r="G24" s="170"/>
      <c r="H24" s="108"/>
      <c r="I24" s="38"/>
      <c r="J24" s="5"/>
      <c r="K24" s="134">
        <v>2014</v>
      </c>
      <c r="L24" s="176" t="s">
        <v>63</v>
      </c>
      <c r="M24" s="169">
        <f t="shared" si="0"/>
        <v>-1.8670506398644426</v>
      </c>
      <c r="N24" s="169">
        <f t="shared" si="1"/>
        <v>2.6138025772026729E-2</v>
      </c>
      <c r="O24" s="56"/>
      <c r="Q24" s="11"/>
      <c r="R24" s="33"/>
    </row>
    <row r="25" spans="1:18" x14ac:dyDescent="0.25">
      <c r="A25" s="140"/>
      <c r="B25" s="7"/>
      <c r="C25" s="7"/>
      <c r="D25" s="7"/>
      <c r="E25" s="7"/>
      <c r="F25" s="7"/>
      <c r="G25" s="7"/>
      <c r="H25" s="7"/>
      <c r="I25" s="38"/>
      <c r="J25" s="5"/>
      <c r="K25" s="260"/>
      <c r="L25" s="249" t="s">
        <v>52</v>
      </c>
      <c r="M25" s="169">
        <f>+C13</f>
        <v>8.4469736538084206</v>
      </c>
      <c r="N25" s="169">
        <f>+F13</f>
        <v>7.2985872741405222</v>
      </c>
      <c r="O25" s="56"/>
      <c r="Q25" s="11"/>
      <c r="R25" s="33"/>
    </row>
    <row r="26" spans="1:18" ht="28.5" customHeight="1" x14ac:dyDescent="0.25">
      <c r="A26" s="5"/>
      <c r="B26" s="274" t="s">
        <v>71</v>
      </c>
      <c r="C26" s="274"/>
      <c r="D26" s="274"/>
      <c r="E26" s="274"/>
      <c r="F26" s="274"/>
      <c r="G26" s="274"/>
      <c r="H26" s="274"/>
      <c r="I26" s="38"/>
      <c r="J26" s="5"/>
      <c r="K26" s="260"/>
      <c r="L26" s="249" t="s">
        <v>53</v>
      </c>
      <c r="M26" s="169">
        <f t="shared" ref="M26:M36" si="2">+C14</f>
        <v>5.8152430822687728</v>
      </c>
      <c r="N26" s="169">
        <f t="shared" ref="N26:N36" si="3">+F14</f>
        <v>5.0200483486601444</v>
      </c>
      <c r="O26" s="56"/>
      <c r="Q26" s="11"/>
      <c r="R26" s="33"/>
    </row>
    <row r="27" spans="1:18" x14ac:dyDescent="0.25">
      <c r="A27" s="5"/>
      <c r="B27" s="284" t="s">
        <v>111</v>
      </c>
      <c r="C27" s="284"/>
      <c r="D27" s="284"/>
      <c r="E27" s="284"/>
      <c r="F27" s="284"/>
      <c r="G27" s="284"/>
      <c r="H27" s="284"/>
      <c r="I27" s="38"/>
      <c r="J27" s="5"/>
      <c r="K27" s="260">
        <v>2015</v>
      </c>
      <c r="L27" s="249" t="s">
        <v>54</v>
      </c>
      <c r="M27" s="169">
        <f t="shared" si="2"/>
        <v>3.4524651304124188</v>
      </c>
      <c r="N27" s="169">
        <f t="shared" si="3"/>
        <v>4.2503936517127583</v>
      </c>
      <c r="O27" s="7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260"/>
      <c r="L28" s="249" t="s">
        <v>58</v>
      </c>
      <c r="M28" s="169">
        <f t="shared" si="2"/>
        <v>2.450492741467114</v>
      </c>
      <c r="N28" s="169">
        <f t="shared" si="3"/>
        <v>-0.381787570668779</v>
      </c>
      <c r="O28" s="7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260"/>
      <c r="L29" s="249" t="s">
        <v>57</v>
      </c>
      <c r="M29" s="169">
        <f t="shared" si="2"/>
        <v>4.0777008290732164</v>
      </c>
      <c r="N29" s="169">
        <f t="shared" si="3"/>
        <v>2.7930160110574365</v>
      </c>
      <c r="O29" s="7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260"/>
      <c r="L30" s="249" t="s">
        <v>55</v>
      </c>
      <c r="M30" s="169">
        <f t="shared" si="2"/>
        <v>0.94958617559970371</v>
      </c>
      <c r="N30" s="169">
        <f t="shared" si="3"/>
        <v>5.8615205644122925</v>
      </c>
      <c r="O30" s="7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260"/>
      <c r="L31" s="249" t="s">
        <v>56</v>
      </c>
      <c r="M31" s="169">
        <f t="shared" si="2"/>
        <v>4.8177453681711224</v>
      </c>
      <c r="N31" s="169">
        <f t="shared" si="3"/>
        <v>4.7921267712704552</v>
      </c>
      <c r="O31" s="7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260"/>
      <c r="L32" s="249" t="s">
        <v>59</v>
      </c>
      <c r="M32" s="169">
        <f t="shared" si="2"/>
        <v>4.5806165383894593</v>
      </c>
      <c r="N32" s="169">
        <f t="shared" si="3"/>
        <v>6.3282950176935637</v>
      </c>
      <c r="O32" s="7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260"/>
      <c r="L33" s="249" t="s">
        <v>60</v>
      </c>
      <c r="M33" s="169">
        <f t="shared" si="2"/>
        <v>3.9312228425460782</v>
      </c>
      <c r="N33" s="169">
        <f t="shared" si="3"/>
        <v>2.8101270314123905</v>
      </c>
      <c r="O33" s="7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253"/>
      <c r="L34" s="249" t="s">
        <v>61</v>
      </c>
      <c r="M34" s="169">
        <f t="shared" si="2"/>
        <v>3.2096895386368507</v>
      </c>
      <c r="N34" s="169">
        <f t="shared" si="3"/>
        <v>-0.67550560378126789</v>
      </c>
      <c r="O34" s="7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253"/>
      <c r="L35" s="249" t="s">
        <v>62</v>
      </c>
      <c r="M35" s="169">
        <f t="shared" si="2"/>
        <v>0.37551925001377828</v>
      </c>
      <c r="N35" s="169">
        <f t="shared" si="3"/>
        <v>-0.79560141731450651</v>
      </c>
      <c r="O35" s="7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253"/>
      <c r="L36" s="249" t="s">
        <v>63</v>
      </c>
      <c r="M36" s="169">
        <f t="shared" si="2"/>
        <v>-1.8670506398644426</v>
      </c>
      <c r="N36" s="169">
        <f t="shared" si="3"/>
        <v>2.6138025772026729E-2</v>
      </c>
      <c r="O36" s="7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253">
        <v>2016</v>
      </c>
      <c r="L37" s="249" t="s">
        <v>52</v>
      </c>
      <c r="M37" s="169">
        <f>+D13</f>
        <v>1.3724809852942998</v>
      </c>
      <c r="N37" s="169">
        <f>+G13</f>
        <v>3.2873366536247728</v>
      </c>
      <c r="O37" s="7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253"/>
      <c r="L38" s="258" t="s">
        <v>53</v>
      </c>
      <c r="M38" s="169">
        <f>+D14</f>
        <v>3.1226348078407851</v>
      </c>
      <c r="N38" s="169">
        <f>+G14</f>
        <v>5.4714430130689218</v>
      </c>
      <c r="O38" s="7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K39" s="56"/>
      <c r="L39" s="263" t="s">
        <v>54</v>
      </c>
      <c r="M39" s="169">
        <f>+D15</f>
        <v>-5.8401216876315276</v>
      </c>
      <c r="N39" s="169">
        <f>+G15</f>
        <v>-3.6114168545879122</v>
      </c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56"/>
      <c r="N40" s="124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56"/>
      <c r="L41" s="56"/>
      <c r="M41" s="56"/>
      <c r="N41" s="68"/>
      <c r="O41" s="56"/>
      <c r="P41" s="56"/>
      <c r="Q41" s="56"/>
      <c r="R41" s="68"/>
    </row>
    <row r="42" spans="1:18" x14ac:dyDescent="0.25">
      <c r="A42" s="203" t="str">
        <f>+'Indice ventas nominales'!A44</f>
        <v>Fuente: Departamento Administrativo Nacional de Estadística, DANE, marzo 2016.</v>
      </c>
      <c r="B42" s="16"/>
      <c r="C42" s="7"/>
      <c r="D42" s="7"/>
      <c r="E42" s="7"/>
      <c r="F42" s="7"/>
      <c r="G42" s="7"/>
      <c r="H42" s="7"/>
      <c r="I42" s="9"/>
      <c r="K42" s="11"/>
      <c r="N42" s="11"/>
      <c r="O42" s="11"/>
    </row>
    <row r="43" spans="1:18" x14ac:dyDescent="0.25">
      <c r="A43" s="204" t="s">
        <v>86</v>
      </c>
      <c r="B43" s="17"/>
      <c r="C43" s="24"/>
      <c r="D43" s="24"/>
      <c r="E43" s="24"/>
      <c r="F43" s="24"/>
      <c r="G43" s="24"/>
      <c r="H43" s="24"/>
      <c r="I43" s="25"/>
      <c r="K43" s="11"/>
      <c r="N43" s="11"/>
      <c r="O43" s="11"/>
    </row>
    <row r="44" spans="1:18" x14ac:dyDescent="0.25">
      <c r="K44" s="11"/>
    </row>
    <row r="45" spans="1:18" x14ac:dyDescent="0.25">
      <c r="K45" s="11"/>
    </row>
    <row r="46" spans="1:18" x14ac:dyDescent="0.25">
      <c r="K46" s="11"/>
    </row>
    <row r="47" spans="1:18" x14ac:dyDescent="0.25">
      <c r="K47" s="11"/>
    </row>
    <row r="48" spans="1:18" x14ac:dyDescent="0.25">
      <c r="K48" s="11"/>
    </row>
    <row r="49" spans="11:11" x14ac:dyDescent="0.25">
      <c r="K49" s="11"/>
    </row>
    <row r="50" spans="11:11" x14ac:dyDescent="0.25">
      <c r="K50" s="11"/>
    </row>
    <row r="51" spans="11:11" x14ac:dyDescent="0.25">
      <c r="K51" s="11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3"/>
  <sheetViews>
    <sheetView showGridLines="0" zoomScaleNormal="100" zoomScaleSheetLayoutView="100" workbookViewId="0">
      <selection activeCell="H32" sqref="H32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1" width="10.85546875" style="4"/>
    <col min="12" max="12" width="11.42578125" style="11" customWidth="1"/>
    <col min="13" max="13" width="13.28515625" style="11" customWidth="1"/>
    <col min="14" max="14" width="13.140625" style="4" customWidth="1"/>
    <col min="15" max="16384" width="10.85546875" style="4"/>
  </cols>
  <sheetData>
    <row r="1" spans="1:18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8" ht="15.6" x14ac:dyDescent="0.3">
      <c r="A2" s="5"/>
      <c r="B2" s="195"/>
      <c r="C2" s="195"/>
      <c r="D2" s="195"/>
      <c r="E2" s="195"/>
      <c r="F2" s="195"/>
      <c r="G2" s="195"/>
      <c r="H2" s="195"/>
      <c r="I2" s="122"/>
      <c r="J2" s="86"/>
      <c r="K2" s="97"/>
      <c r="L2" s="55"/>
    </row>
    <row r="3" spans="1:18" ht="15.6" x14ac:dyDescent="0.3">
      <c r="A3" s="5"/>
      <c r="B3" s="195"/>
      <c r="C3" s="195"/>
      <c r="D3" s="195"/>
      <c r="E3" s="195"/>
      <c r="F3" s="195"/>
      <c r="G3" s="195"/>
      <c r="H3" s="195"/>
      <c r="I3" s="122"/>
      <c r="J3" s="86"/>
      <c r="K3" s="97"/>
      <c r="L3" s="55"/>
    </row>
    <row r="4" spans="1:18" ht="15.6" x14ac:dyDescent="0.3">
      <c r="A4" s="5"/>
      <c r="B4" s="195"/>
      <c r="C4" s="195"/>
      <c r="D4" s="195"/>
      <c r="E4" s="195"/>
      <c r="F4" s="195"/>
      <c r="G4" s="195"/>
      <c r="H4" s="195"/>
      <c r="I4" s="122"/>
      <c r="J4" s="5"/>
      <c r="K4" s="7"/>
      <c r="N4" s="11"/>
    </row>
    <row r="5" spans="1:18" ht="15.6" x14ac:dyDescent="0.3">
      <c r="A5" s="5"/>
      <c r="B5" s="195"/>
      <c r="C5" s="195"/>
      <c r="D5" s="195"/>
      <c r="E5" s="195"/>
      <c r="F5" s="195"/>
      <c r="G5" s="195"/>
      <c r="H5" s="195"/>
      <c r="I5" s="122"/>
      <c r="J5" s="5"/>
      <c r="K5" s="143"/>
      <c r="N5" s="11"/>
    </row>
    <row r="6" spans="1:18" ht="15.6" x14ac:dyDescent="0.3">
      <c r="A6" s="5"/>
      <c r="B6" s="195"/>
      <c r="C6" s="195"/>
      <c r="D6" s="195"/>
      <c r="E6" s="195"/>
      <c r="F6" s="195"/>
      <c r="G6" s="195"/>
      <c r="H6" s="195"/>
      <c r="I6" s="122"/>
      <c r="J6" s="5"/>
      <c r="K6" s="7"/>
      <c r="N6" s="11"/>
    </row>
    <row r="7" spans="1:18" ht="15.6" x14ac:dyDescent="0.3">
      <c r="A7" s="5"/>
      <c r="B7" s="195"/>
      <c r="C7" s="195"/>
      <c r="D7" s="195"/>
      <c r="E7" s="195"/>
      <c r="F7" s="195"/>
      <c r="G7" s="195"/>
      <c r="H7" s="195"/>
      <c r="I7" s="122"/>
      <c r="J7" s="5"/>
      <c r="K7" s="7"/>
      <c r="N7" s="11"/>
    </row>
    <row r="8" spans="1:18" x14ac:dyDescent="0.25">
      <c r="A8" s="5"/>
      <c r="B8" s="195"/>
      <c r="C8" s="269" t="s">
        <v>93</v>
      </c>
      <c r="D8" s="269"/>
      <c r="E8" s="269"/>
      <c r="F8" s="269"/>
      <c r="G8" s="269"/>
      <c r="H8" s="269"/>
      <c r="I8" s="201"/>
      <c r="J8" s="5"/>
      <c r="K8" s="7"/>
      <c r="N8" s="11"/>
    </row>
    <row r="9" spans="1:18" x14ac:dyDescent="0.25">
      <c r="A9" s="5"/>
      <c r="B9" s="195"/>
      <c r="C9" s="283" t="s">
        <v>29</v>
      </c>
      <c r="D9" s="283"/>
      <c r="E9" s="283"/>
      <c r="F9" s="283"/>
      <c r="G9" s="283"/>
      <c r="H9" s="283"/>
      <c r="I9" s="69"/>
      <c r="J9" s="7"/>
      <c r="K9" s="7"/>
      <c r="L9" s="39"/>
      <c r="M9" s="39"/>
      <c r="N9" s="39"/>
      <c r="O9" s="39"/>
      <c r="P9" s="7"/>
      <c r="Q9" s="7"/>
    </row>
    <row r="10" spans="1:18" ht="15.6" x14ac:dyDescent="0.3">
      <c r="A10" s="5"/>
      <c r="B10" s="195"/>
      <c r="C10" s="195"/>
      <c r="D10" s="195"/>
      <c r="E10" s="195"/>
      <c r="F10" s="195"/>
      <c r="G10" s="195"/>
      <c r="H10" s="195"/>
      <c r="I10" s="69"/>
      <c r="J10" s="7"/>
      <c r="K10" s="7"/>
      <c r="L10" s="39"/>
      <c r="M10" s="39"/>
      <c r="N10" s="39"/>
      <c r="O10" s="39"/>
      <c r="P10" s="92"/>
      <c r="Q10" s="7"/>
    </row>
    <row r="11" spans="1:18" ht="22.5" customHeight="1" x14ac:dyDescent="0.25">
      <c r="A11" s="5"/>
      <c r="B11" s="7"/>
      <c r="C11" s="276" t="s">
        <v>11</v>
      </c>
      <c r="D11" s="276"/>
      <c r="E11" s="274" t="s">
        <v>108</v>
      </c>
      <c r="F11" s="276" t="s">
        <v>84</v>
      </c>
      <c r="G11" s="276"/>
      <c r="H11" s="274" t="s">
        <v>112</v>
      </c>
      <c r="I11" s="69"/>
      <c r="J11" s="7"/>
      <c r="K11" s="7"/>
      <c r="L11" s="4"/>
      <c r="M11" s="4"/>
      <c r="O11" s="84"/>
      <c r="P11" s="105"/>
      <c r="Q11" s="7"/>
    </row>
    <row r="12" spans="1:18" ht="22.5" customHeight="1" x14ac:dyDescent="0.25">
      <c r="A12" s="5"/>
      <c r="B12" s="7"/>
      <c r="C12" s="90">
        <v>2015</v>
      </c>
      <c r="D12" s="90">
        <v>2016</v>
      </c>
      <c r="E12" s="276"/>
      <c r="F12" s="90">
        <v>2015</v>
      </c>
      <c r="G12" s="90">
        <v>2016</v>
      </c>
      <c r="H12" s="276"/>
      <c r="I12" s="70"/>
      <c r="J12" s="7"/>
      <c r="K12" s="56"/>
      <c r="L12" s="56"/>
      <c r="M12" s="56" t="s">
        <v>15</v>
      </c>
      <c r="N12" s="56" t="s">
        <v>84</v>
      </c>
      <c r="O12" s="178"/>
      <c r="P12" s="106"/>
      <c r="Q12" s="110"/>
      <c r="R12" s="33"/>
    </row>
    <row r="13" spans="1:18" x14ac:dyDescent="0.25">
      <c r="A13" s="5"/>
      <c r="B13" s="7" t="s">
        <v>17</v>
      </c>
      <c r="C13" s="172">
        <v>8.4469736538084206</v>
      </c>
      <c r="D13" s="172">
        <v>1.3724809852942998</v>
      </c>
      <c r="E13" s="172">
        <f t="shared" ref="E13:E15" si="0">+D13-C13</f>
        <v>-7.0744926685141207</v>
      </c>
      <c r="F13" s="172">
        <v>7.2985872741405222</v>
      </c>
      <c r="G13" s="172">
        <v>3.2873366536247728</v>
      </c>
      <c r="H13" s="172">
        <f t="shared" ref="H13:H15" si="1">+G13-F13</f>
        <v>-4.0112506205157494</v>
      </c>
      <c r="I13" s="70"/>
      <c r="J13" s="7"/>
      <c r="K13" s="181"/>
      <c r="L13" s="181"/>
      <c r="M13" s="179"/>
      <c r="N13" s="179"/>
      <c r="O13" s="178"/>
      <c r="P13" s="105"/>
      <c r="Q13" s="56"/>
      <c r="R13" s="33"/>
    </row>
    <row r="14" spans="1:18" x14ac:dyDescent="0.25">
      <c r="A14" s="5"/>
      <c r="B14" s="7" t="s">
        <v>18</v>
      </c>
      <c r="C14" s="172">
        <v>7.1518515817370121</v>
      </c>
      <c r="D14" s="172">
        <v>2.2230196366235022</v>
      </c>
      <c r="E14" s="172">
        <f t="shared" si="0"/>
        <v>-4.9288319451135099</v>
      </c>
      <c r="F14" s="172">
        <v>6.1756081767846416</v>
      </c>
      <c r="G14" s="172">
        <v>4.3520592234282507</v>
      </c>
      <c r="H14" s="172">
        <f t="shared" si="1"/>
        <v>-1.8235489533563909</v>
      </c>
      <c r="I14" s="71"/>
      <c r="J14" s="166"/>
      <c r="K14" s="183"/>
      <c r="L14" s="181"/>
      <c r="M14" s="179"/>
      <c r="N14" s="179"/>
      <c r="O14" s="178"/>
      <c r="P14" s="106"/>
      <c r="Q14" s="56"/>
      <c r="R14" s="33"/>
    </row>
    <row r="15" spans="1:18" x14ac:dyDescent="0.25">
      <c r="A15" s="5"/>
      <c r="B15" s="7" t="s">
        <v>19</v>
      </c>
      <c r="C15" s="164">
        <v>5.8404585723809133</v>
      </c>
      <c r="D15" s="164">
        <v>-0.57078841953561721</v>
      </c>
      <c r="E15" s="164">
        <f t="shared" si="0"/>
        <v>-6.4112469919165305</v>
      </c>
      <c r="F15" s="164">
        <v>5.4966532198741591</v>
      </c>
      <c r="G15" s="164">
        <v>1.5768001269566012</v>
      </c>
      <c r="H15" s="164">
        <f t="shared" si="1"/>
        <v>-3.9198530929175579</v>
      </c>
      <c r="I15" s="38"/>
      <c r="J15" s="7"/>
      <c r="K15" s="181"/>
      <c r="L15" s="56" t="s">
        <v>54</v>
      </c>
      <c r="M15" s="179"/>
      <c r="N15" s="179"/>
      <c r="O15" s="178"/>
      <c r="P15" s="105"/>
      <c r="Q15" s="56"/>
      <c r="R15" s="33"/>
    </row>
    <row r="16" spans="1:18" x14ac:dyDescent="0.25">
      <c r="A16" s="5"/>
      <c r="B16" s="7" t="s">
        <v>20</v>
      </c>
      <c r="C16" s="172">
        <v>5.0075241873553278</v>
      </c>
      <c r="D16" s="172"/>
      <c r="E16" s="172"/>
      <c r="F16" s="172">
        <v>4.0211099264555905</v>
      </c>
      <c r="G16" s="172"/>
      <c r="H16" s="172"/>
      <c r="I16" s="38"/>
      <c r="J16" s="5"/>
      <c r="K16" s="183"/>
      <c r="L16" s="56" t="s">
        <v>58</v>
      </c>
      <c r="M16" s="179"/>
      <c r="N16" s="179"/>
      <c r="O16" s="178"/>
      <c r="P16" s="106"/>
      <c r="Q16" s="56"/>
      <c r="R16" s="33"/>
    </row>
    <row r="17" spans="1:18" x14ac:dyDescent="0.25">
      <c r="A17" s="5"/>
      <c r="B17" s="7" t="s">
        <v>21</v>
      </c>
      <c r="C17" s="172">
        <v>4.8107536338253265</v>
      </c>
      <c r="D17" s="108"/>
      <c r="E17" s="108"/>
      <c r="F17" s="172">
        <v>3.763386064637575</v>
      </c>
      <c r="G17" s="108"/>
      <c r="H17" s="108"/>
      <c r="I17" s="202"/>
      <c r="J17" s="5"/>
      <c r="K17" s="181"/>
      <c r="L17" s="56" t="s">
        <v>57</v>
      </c>
      <c r="M17" s="179"/>
      <c r="N17" s="179"/>
      <c r="O17" s="178"/>
      <c r="P17" s="105"/>
      <c r="Q17" s="56"/>
      <c r="R17" s="33"/>
    </row>
    <row r="18" spans="1:18" x14ac:dyDescent="0.25">
      <c r="A18" s="5"/>
      <c r="B18" s="7" t="s">
        <v>22</v>
      </c>
      <c r="C18" s="172">
        <v>4.1317026159717329</v>
      </c>
      <c r="D18" s="108"/>
      <c r="E18" s="172"/>
      <c r="F18" s="172">
        <v>4.1175822519889271</v>
      </c>
      <c r="G18" s="108"/>
      <c r="H18" s="108"/>
      <c r="I18" s="38"/>
      <c r="J18" s="5"/>
      <c r="K18" s="183"/>
      <c r="L18" s="56" t="s">
        <v>55</v>
      </c>
      <c r="M18" s="179"/>
      <c r="N18" s="179"/>
      <c r="O18" s="178"/>
      <c r="P18" s="106"/>
      <c r="Q18" s="56"/>
      <c r="R18" s="33"/>
    </row>
    <row r="19" spans="1:18" x14ac:dyDescent="0.25">
      <c r="A19" s="5"/>
      <c r="B19" s="7" t="s">
        <v>23</v>
      </c>
      <c r="C19" s="172">
        <v>4.232253437179101</v>
      </c>
      <c r="D19" s="108"/>
      <c r="E19" s="108"/>
      <c r="F19" s="172">
        <v>4.2196457030659662</v>
      </c>
      <c r="G19" s="108"/>
      <c r="H19" s="108"/>
      <c r="I19" s="38"/>
      <c r="J19" s="5"/>
      <c r="K19" s="181"/>
      <c r="L19" s="56" t="s">
        <v>56</v>
      </c>
      <c r="M19" s="179"/>
      <c r="N19" s="179"/>
      <c r="O19" s="178"/>
      <c r="P19" s="105"/>
      <c r="Q19" s="56"/>
      <c r="R19" s="33"/>
    </row>
    <row r="20" spans="1:18" x14ac:dyDescent="0.25">
      <c r="A20" s="5"/>
      <c r="B20" s="7" t="s">
        <v>24</v>
      </c>
      <c r="C20" s="172">
        <v>4.2794453506107111</v>
      </c>
      <c r="D20" s="108"/>
      <c r="E20" s="108"/>
      <c r="F20" s="172">
        <v>4.4981512385725786</v>
      </c>
      <c r="G20" s="108"/>
      <c r="H20" s="108"/>
      <c r="I20" s="38"/>
      <c r="J20" s="5"/>
      <c r="K20" s="183"/>
      <c r="L20" s="56" t="s">
        <v>59</v>
      </c>
      <c r="M20" s="179"/>
      <c r="N20" s="179"/>
      <c r="O20" s="178"/>
      <c r="P20" s="106"/>
      <c r="Q20" s="56"/>
      <c r="R20" s="33"/>
    </row>
    <row r="21" spans="1:18" x14ac:dyDescent="0.25">
      <c r="A21" s="5"/>
      <c r="B21" s="7" t="s">
        <v>25</v>
      </c>
      <c r="C21" s="172">
        <v>4.2415889552293029</v>
      </c>
      <c r="D21" s="108"/>
      <c r="E21" s="108"/>
      <c r="F21" s="172">
        <v>4.3068732942424415</v>
      </c>
      <c r="G21" s="108"/>
      <c r="H21" s="108"/>
      <c r="I21" s="38"/>
      <c r="J21" s="5"/>
      <c r="K21" s="181"/>
      <c r="L21" s="56" t="s">
        <v>60</v>
      </c>
      <c r="M21" s="179"/>
      <c r="N21" s="179"/>
      <c r="O21" s="178"/>
      <c r="P21" s="7"/>
      <c r="Q21" s="56"/>
      <c r="R21" s="33"/>
    </row>
    <row r="22" spans="1:18" x14ac:dyDescent="0.25">
      <c r="A22" s="5"/>
      <c r="B22" s="7" t="s">
        <v>26</v>
      </c>
      <c r="C22" s="172">
        <v>4.1351168751968759</v>
      </c>
      <c r="D22" s="108"/>
      <c r="E22" s="108"/>
      <c r="F22" s="172">
        <v>3.7712315181999134</v>
      </c>
      <c r="G22" s="108"/>
      <c r="H22" s="108"/>
      <c r="I22" s="38"/>
      <c r="J22" s="5"/>
      <c r="K22" s="181"/>
      <c r="L22" s="56" t="s">
        <v>61</v>
      </c>
      <c r="M22" s="179"/>
      <c r="N22" s="179"/>
      <c r="O22" s="178"/>
      <c r="P22" s="7"/>
      <c r="Q22" s="56"/>
      <c r="R22" s="33"/>
    </row>
    <row r="23" spans="1:18" x14ac:dyDescent="0.25">
      <c r="A23" s="5"/>
      <c r="B23" s="7" t="s">
        <v>27</v>
      </c>
      <c r="C23" s="172">
        <v>3.7544357833682707</v>
      </c>
      <c r="D23" s="108"/>
      <c r="E23" s="108"/>
      <c r="F23" s="172">
        <v>3.3097487204481357</v>
      </c>
      <c r="G23" s="108"/>
      <c r="H23" s="108"/>
      <c r="I23" s="38"/>
      <c r="J23" s="5"/>
      <c r="K23" s="181"/>
      <c r="L23" s="56" t="s">
        <v>62</v>
      </c>
      <c r="M23" s="179"/>
      <c r="N23" s="179"/>
      <c r="O23" s="178"/>
      <c r="Q23" s="11"/>
      <c r="R23" s="33"/>
    </row>
    <row r="24" spans="1:18" x14ac:dyDescent="0.25">
      <c r="A24" s="5"/>
      <c r="B24" s="7" t="s">
        <v>49</v>
      </c>
      <c r="C24" s="172">
        <v>3.0506895771925668</v>
      </c>
      <c r="D24" s="108"/>
      <c r="E24" s="108"/>
      <c r="F24" s="172">
        <v>2.9188531261168604</v>
      </c>
      <c r="G24" s="108"/>
      <c r="H24" s="108"/>
      <c r="I24" s="38"/>
      <c r="J24" s="5"/>
      <c r="K24" s="105"/>
      <c r="L24" s="56" t="s">
        <v>63</v>
      </c>
      <c r="M24" s="179"/>
      <c r="N24" s="180"/>
      <c r="O24" s="178"/>
      <c r="Q24" s="11"/>
      <c r="R24" s="33"/>
    </row>
    <row r="25" spans="1:18" x14ac:dyDescent="0.25">
      <c r="A25" s="140"/>
      <c r="B25" s="7"/>
      <c r="C25" s="7"/>
      <c r="D25" s="7"/>
      <c r="E25" s="7"/>
      <c r="F25" s="160"/>
      <c r="G25" s="7"/>
      <c r="H25" s="7"/>
      <c r="I25" s="38"/>
      <c r="J25" s="5"/>
      <c r="L25" s="56" t="s">
        <v>52</v>
      </c>
      <c r="M25" s="11">
        <v>8.1999999999999993</v>
      </c>
      <c r="N25" s="11">
        <v>7.3</v>
      </c>
      <c r="O25" s="56"/>
      <c r="Q25" s="11"/>
      <c r="R25" s="33"/>
    </row>
    <row r="26" spans="1:18" ht="28.5" customHeight="1" x14ac:dyDescent="0.25">
      <c r="A26" s="5"/>
      <c r="B26" s="285" t="s">
        <v>113</v>
      </c>
      <c r="C26" s="284"/>
      <c r="D26" s="284"/>
      <c r="E26" s="284"/>
      <c r="F26" s="284"/>
      <c r="G26" s="284"/>
      <c r="H26" s="284"/>
      <c r="I26" s="38"/>
      <c r="J26" s="5"/>
      <c r="L26" s="56"/>
      <c r="M26" s="56" t="s">
        <v>15</v>
      </c>
      <c r="N26" s="56" t="s">
        <v>84</v>
      </c>
      <c r="O26" s="56"/>
      <c r="Q26" s="11"/>
      <c r="R26" s="33"/>
    </row>
    <row r="27" spans="1:18" x14ac:dyDescent="0.25">
      <c r="A27" s="5"/>
      <c r="B27" s="284"/>
      <c r="C27" s="284"/>
      <c r="D27" s="284"/>
      <c r="E27" s="284"/>
      <c r="F27" s="284"/>
      <c r="G27" s="284"/>
      <c r="H27" s="284"/>
      <c r="I27" s="38"/>
      <c r="J27" s="5"/>
      <c r="L27" s="135" t="s">
        <v>52</v>
      </c>
      <c r="M27" s="175">
        <f>+C13</f>
        <v>8.4469736538084206</v>
      </c>
      <c r="N27" s="175">
        <f>+F13</f>
        <v>7.2985872741405222</v>
      </c>
      <c r="O27" s="56"/>
      <c r="Q27" s="11"/>
      <c r="R27" s="33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8"/>
      <c r="J28" s="5"/>
      <c r="K28" s="134"/>
      <c r="L28" s="56" t="s">
        <v>53</v>
      </c>
      <c r="M28" s="175">
        <f t="shared" ref="M28:M38" si="2">+C14</f>
        <v>7.1518515817370121</v>
      </c>
      <c r="N28" s="175">
        <f t="shared" ref="N28:N38" si="3">+F14</f>
        <v>6.1756081767846416</v>
      </c>
      <c r="O28" s="56"/>
      <c r="Q28" s="11"/>
      <c r="R28" s="33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8"/>
      <c r="J29" s="5"/>
      <c r="K29" s="134"/>
      <c r="L29" s="56" t="s">
        <v>54</v>
      </c>
      <c r="M29" s="175">
        <f t="shared" si="2"/>
        <v>5.8404585723809133</v>
      </c>
      <c r="N29" s="175">
        <f t="shared" si="3"/>
        <v>5.4966532198741591</v>
      </c>
      <c r="O29" s="56"/>
      <c r="Q29" s="11"/>
      <c r="R29" s="33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8"/>
      <c r="J30" s="5"/>
      <c r="K30" s="134"/>
      <c r="L30" s="56" t="s">
        <v>58</v>
      </c>
      <c r="M30" s="175">
        <f t="shared" si="2"/>
        <v>5.0075241873553278</v>
      </c>
      <c r="N30" s="175">
        <f t="shared" si="3"/>
        <v>4.0211099264555905</v>
      </c>
      <c r="O30" s="56"/>
      <c r="Q30" s="11"/>
      <c r="R30" s="33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8"/>
      <c r="J31" s="5"/>
      <c r="K31" s="134"/>
      <c r="L31" s="56" t="s">
        <v>57</v>
      </c>
      <c r="M31" s="175">
        <f t="shared" si="2"/>
        <v>4.8107536338253265</v>
      </c>
      <c r="N31" s="175">
        <f t="shared" si="3"/>
        <v>3.763386064637575</v>
      </c>
      <c r="O31" s="56"/>
      <c r="Q31" s="11"/>
      <c r="R31" s="33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8"/>
      <c r="J32" s="5"/>
      <c r="K32" s="134"/>
      <c r="L32" s="56" t="s">
        <v>55</v>
      </c>
      <c r="M32" s="175">
        <f t="shared" si="2"/>
        <v>4.1317026159717329</v>
      </c>
      <c r="N32" s="175">
        <f t="shared" si="3"/>
        <v>4.1175822519889271</v>
      </c>
      <c r="O32" s="56"/>
      <c r="Q32" s="11"/>
      <c r="R32" s="33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8"/>
      <c r="J33" s="5"/>
      <c r="K33" s="134"/>
      <c r="L33" s="56" t="s">
        <v>56</v>
      </c>
      <c r="M33" s="175">
        <f t="shared" si="2"/>
        <v>4.232253437179101</v>
      </c>
      <c r="N33" s="175">
        <f t="shared" si="3"/>
        <v>4.2196457030659662</v>
      </c>
      <c r="O33" s="56"/>
      <c r="Q33" s="11"/>
      <c r="R33" s="33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8"/>
      <c r="J34" s="5"/>
      <c r="K34" s="134"/>
      <c r="L34" s="56" t="s">
        <v>59</v>
      </c>
      <c r="M34" s="175">
        <f t="shared" si="2"/>
        <v>4.2794453506107111</v>
      </c>
      <c r="N34" s="175">
        <f t="shared" si="3"/>
        <v>4.4981512385725786</v>
      </c>
      <c r="O34" s="56"/>
      <c r="Q34" s="11"/>
      <c r="R34" s="33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8"/>
      <c r="J35" s="5"/>
      <c r="K35" s="134"/>
      <c r="L35" s="56" t="s">
        <v>60</v>
      </c>
      <c r="M35" s="175">
        <f t="shared" si="2"/>
        <v>4.2415889552293029</v>
      </c>
      <c r="N35" s="175">
        <f t="shared" si="3"/>
        <v>4.3068732942424415</v>
      </c>
      <c r="O35" s="56"/>
      <c r="Q35" s="11"/>
      <c r="R35" s="33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8"/>
      <c r="J36" s="5"/>
      <c r="K36" s="134"/>
      <c r="L36" s="56" t="s">
        <v>61</v>
      </c>
      <c r="M36" s="175">
        <f t="shared" si="2"/>
        <v>4.1351168751968759</v>
      </c>
      <c r="N36" s="175">
        <f t="shared" si="3"/>
        <v>3.7712315181999134</v>
      </c>
      <c r="O36" s="56"/>
      <c r="Q36" s="11"/>
      <c r="R36" s="33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8"/>
      <c r="J37" s="5"/>
      <c r="K37" s="134"/>
      <c r="L37" s="56" t="s">
        <v>62</v>
      </c>
      <c r="M37" s="175">
        <f t="shared" si="2"/>
        <v>3.7544357833682707</v>
      </c>
      <c r="N37" s="175">
        <f t="shared" si="3"/>
        <v>3.3097487204481357</v>
      </c>
      <c r="O37" s="56"/>
      <c r="Q37" s="11"/>
      <c r="R37" s="33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8"/>
      <c r="J38" s="5"/>
      <c r="K38" s="134">
        <v>2014</v>
      </c>
      <c r="L38" s="56" t="s">
        <v>63</v>
      </c>
      <c r="M38" s="175">
        <f t="shared" si="2"/>
        <v>3.0506895771925668</v>
      </c>
      <c r="N38" s="175">
        <f t="shared" si="3"/>
        <v>2.9188531261168604</v>
      </c>
      <c r="O38" s="56"/>
      <c r="Q38" s="11"/>
      <c r="R38" s="33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8"/>
      <c r="J39" s="7"/>
      <c r="L39" s="56" t="s">
        <v>52</v>
      </c>
      <c r="M39" s="175">
        <f>+C13</f>
        <v>8.4469736538084206</v>
      </c>
      <c r="N39" s="175">
        <f>+F13</f>
        <v>7.2985872741405222</v>
      </c>
      <c r="O39" s="56"/>
      <c r="P39" s="11"/>
      <c r="Q39" s="11"/>
      <c r="R39" s="33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8"/>
      <c r="J40" s="7"/>
      <c r="K40" s="134"/>
      <c r="L40" s="56" t="s">
        <v>53</v>
      </c>
      <c r="M40" s="175">
        <f t="shared" ref="M40:M47" si="4">+C14</f>
        <v>7.1518515817370121</v>
      </c>
      <c r="N40" s="175">
        <f t="shared" ref="N40:N47" si="5">+F14</f>
        <v>6.1756081767846416</v>
      </c>
      <c r="O40" s="56"/>
      <c r="P40" s="11"/>
      <c r="Q40" s="11"/>
      <c r="R40" s="33"/>
    </row>
    <row r="41" spans="1:18" s="7" customFormat="1" x14ac:dyDescent="0.25">
      <c r="A41" s="5"/>
      <c r="B41" s="16"/>
      <c r="C41" s="16"/>
      <c r="D41" s="16"/>
      <c r="E41" s="16"/>
      <c r="F41" s="16"/>
      <c r="G41" s="16"/>
      <c r="H41" s="16"/>
      <c r="I41" s="9"/>
      <c r="K41" s="134">
        <v>2015</v>
      </c>
      <c r="L41" s="56" t="s">
        <v>54</v>
      </c>
      <c r="M41" s="175">
        <f t="shared" si="4"/>
        <v>5.8404585723809133</v>
      </c>
      <c r="N41" s="175">
        <f t="shared" si="5"/>
        <v>5.4966532198741591</v>
      </c>
      <c r="O41" s="56"/>
      <c r="P41" s="56"/>
      <c r="Q41" s="56"/>
      <c r="R41" s="68"/>
    </row>
    <row r="42" spans="1:18" x14ac:dyDescent="0.25">
      <c r="A42" s="203" t="str">
        <f>+'Indice ventas nominales'!A44</f>
        <v>Fuente: Departamento Administrativo Nacional de Estadística, DANE, marzo 2016.</v>
      </c>
      <c r="B42" s="16"/>
      <c r="C42" s="7"/>
      <c r="D42" s="7"/>
      <c r="E42" s="7"/>
      <c r="F42" s="7"/>
      <c r="G42" s="7"/>
      <c r="H42" s="7"/>
      <c r="I42" s="9"/>
      <c r="K42" s="134"/>
      <c r="L42" s="56" t="s">
        <v>58</v>
      </c>
      <c r="M42" s="175">
        <f t="shared" si="4"/>
        <v>5.0075241873553278</v>
      </c>
      <c r="N42" s="175">
        <f t="shared" si="5"/>
        <v>4.0211099264555905</v>
      </c>
      <c r="O42" s="11"/>
    </row>
    <row r="43" spans="1:18" x14ac:dyDescent="0.25">
      <c r="A43" s="204" t="s">
        <v>86</v>
      </c>
      <c r="B43" s="17"/>
      <c r="C43" s="24"/>
      <c r="D43" s="24"/>
      <c r="E43" s="24"/>
      <c r="F43" s="24"/>
      <c r="G43" s="24"/>
      <c r="H43" s="24"/>
      <c r="I43" s="25"/>
      <c r="K43" s="134"/>
      <c r="L43" s="56" t="s">
        <v>57</v>
      </c>
      <c r="M43" s="175">
        <f t="shared" si="4"/>
        <v>4.8107536338253265</v>
      </c>
      <c r="N43" s="175">
        <f t="shared" si="5"/>
        <v>3.763386064637575</v>
      </c>
      <c r="O43" s="11"/>
    </row>
    <row r="44" spans="1:18" x14ac:dyDescent="0.25">
      <c r="K44" s="134"/>
      <c r="L44" s="56" t="s">
        <v>55</v>
      </c>
      <c r="M44" s="175">
        <f t="shared" si="4"/>
        <v>4.1317026159717329</v>
      </c>
      <c r="N44" s="175">
        <f t="shared" si="5"/>
        <v>4.1175822519889271</v>
      </c>
    </row>
    <row r="45" spans="1:18" x14ac:dyDescent="0.25">
      <c r="K45" s="134"/>
      <c r="L45" s="56" t="s">
        <v>56</v>
      </c>
      <c r="M45" s="175">
        <f t="shared" si="4"/>
        <v>4.232253437179101</v>
      </c>
      <c r="N45" s="175">
        <f t="shared" si="5"/>
        <v>4.2196457030659662</v>
      </c>
    </row>
    <row r="46" spans="1:18" x14ac:dyDescent="0.25">
      <c r="K46" s="134"/>
      <c r="L46" s="56" t="s">
        <v>59</v>
      </c>
      <c r="M46" s="175">
        <f t="shared" si="4"/>
        <v>4.2794453506107111</v>
      </c>
      <c r="N46" s="175">
        <f t="shared" si="5"/>
        <v>4.4981512385725786</v>
      </c>
    </row>
    <row r="47" spans="1:18" x14ac:dyDescent="0.25">
      <c r="K47" s="134"/>
      <c r="L47" s="56" t="s">
        <v>60</v>
      </c>
      <c r="M47" s="175">
        <f t="shared" si="4"/>
        <v>4.2415889552293029</v>
      </c>
      <c r="N47" s="175">
        <f t="shared" si="5"/>
        <v>4.3068732942424415</v>
      </c>
    </row>
    <row r="48" spans="1:18" x14ac:dyDescent="0.25">
      <c r="L48" s="56" t="s">
        <v>61</v>
      </c>
      <c r="M48" s="175">
        <f t="shared" ref="M48:M50" si="6">+C22</f>
        <v>4.1351168751968759</v>
      </c>
      <c r="N48" s="175">
        <f t="shared" ref="N48:N50" si="7">+F22</f>
        <v>3.7712315181999134</v>
      </c>
    </row>
    <row r="49" spans="11:14" x14ac:dyDescent="0.25">
      <c r="L49" s="56" t="s">
        <v>62</v>
      </c>
      <c r="M49" s="175">
        <f t="shared" si="6"/>
        <v>3.7544357833682707</v>
      </c>
      <c r="N49" s="175">
        <f t="shared" si="7"/>
        <v>3.3097487204481357</v>
      </c>
    </row>
    <row r="50" spans="11:14" x14ac:dyDescent="0.25">
      <c r="L50" s="56" t="s">
        <v>63</v>
      </c>
      <c r="M50" s="175">
        <f t="shared" si="6"/>
        <v>3.0506895771925668</v>
      </c>
      <c r="N50" s="175">
        <f t="shared" si="7"/>
        <v>2.9188531261168604</v>
      </c>
    </row>
    <row r="51" spans="11:14" x14ac:dyDescent="0.25">
      <c r="K51" s="11">
        <v>2016</v>
      </c>
      <c r="L51" s="11" t="s">
        <v>52</v>
      </c>
      <c r="M51" s="175">
        <f>+D13</f>
        <v>1.3724809852942998</v>
      </c>
      <c r="N51" s="175">
        <f>+G13</f>
        <v>3.2873366536247728</v>
      </c>
    </row>
    <row r="52" spans="11:14" x14ac:dyDescent="0.25">
      <c r="L52" s="11" t="s">
        <v>53</v>
      </c>
      <c r="M52" s="175">
        <f>+D14</f>
        <v>2.2230196366235022</v>
      </c>
      <c r="N52" s="175">
        <f>+G14</f>
        <v>4.3520592234282507</v>
      </c>
    </row>
    <row r="53" spans="11:14" x14ac:dyDescent="0.25">
      <c r="L53" s="11" t="s">
        <v>54</v>
      </c>
      <c r="M53" s="175">
        <f>+D15</f>
        <v>-0.57078841953561721</v>
      </c>
      <c r="N53" s="175">
        <f>+G15</f>
        <v>1.5768001269566012</v>
      </c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50"/>
  <sheetViews>
    <sheetView showGridLines="0" zoomScaleNormal="100" zoomScaleSheetLayoutView="100" workbookViewId="0">
      <selection activeCell="H44" sqref="H4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7" ht="15.6" x14ac:dyDescent="0.3">
      <c r="A2" s="5"/>
      <c r="B2" s="195"/>
      <c r="C2" s="195"/>
      <c r="D2" s="195"/>
      <c r="E2" s="195"/>
      <c r="F2" s="195"/>
      <c r="G2" s="195"/>
      <c r="H2" s="195"/>
      <c r="I2" s="122"/>
      <c r="J2" s="86"/>
      <c r="K2" s="97"/>
    </row>
    <row r="3" spans="1:17" ht="15.6" x14ac:dyDescent="0.3">
      <c r="A3" s="5"/>
      <c r="B3" s="195"/>
      <c r="C3" s="195"/>
      <c r="D3" s="195"/>
      <c r="E3" s="195"/>
      <c r="F3" s="195"/>
      <c r="G3" s="195"/>
      <c r="H3" s="195"/>
      <c r="I3" s="122"/>
      <c r="J3" s="58"/>
      <c r="K3" s="78"/>
    </row>
    <row r="4" spans="1:17" ht="15.6" x14ac:dyDescent="0.3">
      <c r="A4" s="5"/>
      <c r="B4" s="195"/>
      <c r="C4" s="195"/>
      <c r="D4" s="195"/>
      <c r="E4" s="195"/>
      <c r="F4" s="195"/>
      <c r="G4" s="195"/>
      <c r="H4" s="195"/>
      <c r="I4" s="122"/>
      <c r="J4" s="59"/>
      <c r="K4" s="56"/>
    </row>
    <row r="5" spans="1:17" ht="15.6" x14ac:dyDescent="0.3">
      <c r="A5" s="5"/>
      <c r="B5" s="195"/>
      <c r="C5" s="195"/>
      <c r="D5" s="195"/>
      <c r="E5" s="195"/>
      <c r="F5" s="195"/>
      <c r="G5" s="195"/>
      <c r="H5" s="195"/>
      <c r="I5" s="122"/>
      <c r="J5" s="59"/>
      <c r="K5" s="56"/>
    </row>
    <row r="6" spans="1:17" ht="15.6" x14ac:dyDescent="0.3">
      <c r="A6" s="5"/>
      <c r="B6" s="195"/>
      <c r="C6" s="195"/>
      <c r="D6" s="195"/>
      <c r="E6" s="195"/>
      <c r="F6" s="195"/>
      <c r="G6" s="195"/>
      <c r="H6" s="195"/>
      <c r="I6" s="122"/>
      <c r="J6" s="59"/>
      <c r="K6" s="56"/>
      <c r="L6" s="4"/>
      <c r="M6" s="4"/>
      <c r="N6" s="4"/>
      <c r="O6" s="4"/>
    </row>
    <row r="7" spans="1:17" ht="15.6" x14ac:dyDescent="0.3">
      <c r="A7" s="5"/>
      <c r="B7" s="195"/>
      <c r="C7" s="195"/>
      <c r="D7" s="195"/>
      <c r="E7" s="195"/>
      <c r="F7" s="195"/>
      <c r="G7" s="195"/>
      <c r="H7" s="195"/>
      <c r="I7" s="122"/>
      <c r="J7" s="59"/>
      <c r="K7" s="56"/>
      <c r="L7" s="4"/>
      <c r="M7" s="4"/>
      <c r="N7" s="4"/>
      <c r="O7" s="4"/>
    </row>
    <row r="8" spans="1:17" x14ac:dyDescent="0.25">
      <c r="A8" s="5"/>
      <c r="B8" s="195"/>
      <c r="C8" s="269" t="s">
        <v>83</v>
      </c>
      <c r="D8" s="269"/>
      <c r="E8" s="269"/>
      <c r="F8" s="269"/>
      <c r="G8" s="269"/>
      <c r="H8" s="269"/>
      <c r="I8" s="128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195"/>
      <c r="C9" s="272" t="s">
        <v>88</v>
      </c>
      <c r="D9" s="272"/>
      <c r="E9" s="272"/>
      <c r="F9" s="272"/>
      <c r="G9" s="272"/>
      <c r="H9" s="272"/>
      <c r="I9" s="66"/>
      <c r="J9" s="59"/>
      <c r="K9" s="56"/>
      <c r="L9" s="56"/>
      <c r="M9" s="56"/>
      <c r="N9" s="56"/>
      <c r="O9" s="56"/>
      <c r="Q9" s="111"/>
    </row>
    <row r="10" spans="1:17" x14ac:dyDescent="0.25">
      <c r="A10" s="5"/>
      <c r="B10" s="195"/>
      <c r="C10" s="272"/>
      <c r="D10" s="272"/>
      <c r="E10" s="272"/>
      <c r="F10" s="272"/>
      <c r="G10" s="272"/>
      <c r="H10" s="195"/>
      <c r="I10" s="69"/>
      <c r="J10" s="59"/>
      <c r="K10" s="56"/>
      <c r="L10" s="56"/>
      <c r="M10" s="56" t="s">
        <v>15</v>
      </c>
      <c r="N10" s="56" t="s">
        <v>84</v>
      </c>
      <c r="O10" s="56"/>
      <c r="Q10" s="111"/>
    </row>
    <row r="11" spans="1:17" ht="25.5" customHeight="1" x14ac:dyDescent="0.25">
      <c r="A11" s="5"/>
      <c r="B11" s="7"/>
      <c r="C11" s="287" t="s">
        <v>11</v>
      </c>
      <c r="D11" s="287"/>
      <c r="E11" s="274" t="s">
        <v>108</v>
      </c>
      <c r="F11" s="287" t="s">
        <v>84</v>
      </c>
      <c r="G11" s="287"/>
      <c r="H11" s="274" t="s">
        <v>109</v>
      </c>
      <c r="I11" s="129"/>
      <c r="J11" s="59"/>
      <c r="L11" s="56" t="s">
        <v>52</v>
      </c>
      <c r="M11" s="169">
        <f>+C13</f>
        <v>4.2438605819811182</v>
      </c>
      <c r="N11" s="169">
        <f>+F13</f>
        <v>5.2414274942205497</v>
      </c>
      <c r="O11" s="178"/>
      <c r="Q11" s="92"/>
    </row>
    <row r="12" spans="1:17" ht="27" customHeight="1" x14ac:dyDescent="0.25">
      <c r="A12" s="5"/>
      <c r="B12" s="7"/>
      <c r="C12" s="90">
        <v>2015</v>
      </c>
      <c r="D12" s="90">
        <v>2016</v>
      </c>
      <c r="E12" s="272"/>
      <c r="F12" s="90">
        <v>2015</v>
      </c>
      <c r="G12" s="91">
        <v>2016</v>
      </c>
      <c r="H12" s="276"/>
      <c r="I12" s="69"/>
      <c r="J12" s="59"/>
      <c r="K12" s="134"/>
      <c r="L12" s="56" t="s">
        <v>53</v>
      </c>
      <c r="M12" s="169">
        <f t="shared" ref="M12:M22" si="0">+C14</f>
        <v>4.9826895515808767</v>
      </c>
      <c r="N12" s="169">
        <f t="shared" ref="N12:N22" si="1">+F14</f>
        <v>4.8473888460722137</v>
      </c>
      <c r="O12" s="178"/>
      <c r="Q12" s="111"/>
    </row>
    <row r="13" spans="1:17" x14ac:dyDescent="0.25">
      <c r="A13" s="5"/>
      <c r="B13" s="7" t="s">
        <v>17</v>
      </c>
      <c r="C13" s="170">
        <v>4.2438605819811182</v>
      </c>
      <c r="D13" s="170">
        <v>1.0807087109508284</v>
      </c>
      <c r="E13" s="170">
        <f>+D13-C13</f>
        <v>-3.1631518710302897</v>
      </c>
      <c r="F13" s="170">
        <v>5.2414274942205497</v>
      </c>
      <c r="G13" s="170">
        <v>2.4152362363849758</v>
      </c>
      <c r="H13" s="108">
        <f>+G13-F13</f>
        <v>-2.8261912578355739</v>
      </c>
      <c r="I13" s="9"/>
      <c r="J13" s="59"/>
      <c r="K13" s="134"/>
      <c r="L13" s="56" t="s">
        <v>54</v>
      </c>
      <c r="M13" s="169">
        <f t="shared" si="0"/>
        <v>4.8502323146972337</v>
      </c>
      <c r="N13" s="169">
        <f t="shared" si="1"/>
        <v>6.5287232301112832</v>
      </c>
      <c r="O13" s="177"/>
      <c r="P13" s="84"/>
      <c r="Q13" s="92"/>
    </row>
    <row r="14" spans="1:17" x14ac:dyDescent="0.25">
      <c r="A14" s="5"/>
      <c r="B14" s="7" t="s">
        <v>18</v>
      </c>
      <c r="C14" s="170">
        <v>4.9826895515808767</v>
      </c>
      <c r="D14" s="170">
        <v>1.7559907014687015</v>
      </c>
      <c r="E14" s="170">
        <f>+D14-C14</f>
        <v>-3.2266988501121752</v>
      </c>
      <c r="F14" s="170">
        <v>4.8473888460722137</v>
      </c>
      <c r="G14" s="170">
        <v>3.2711193012830453</v>
      </c>
      <c r="H14" s="108">
        <f>+G14-F14</f>
        <v>-1.5762695447891684</v>
      </c>
      <c r="I14" s="202"/>
      <c r="J14" s="59"/>
      <c r="K14" s="134"/>
      <c r="L14" s="56" t="s">
        <v>58</v>
      </c>
      <c r="M14" s="169">
        <f t="shared" si="0"/>
        <v>2.7515772420102502</v>
      </c>
      <c r="N14" s="169">
        <f t="shared" si="1"/>
        <v>4.4654243031242569</v>
      </c>
      <c r="O14" s="177"/>
      <c r="P14" s="84"/>
      <c r="Q14" s="111"/>
    </row>
    <row r="15" spans="1:17" x14ac:dyDescent="0.25">
      <c r="A15" s="5"/>
      <c r="B15" s="7" t="s">
        <v>19</v>
      </c>
      <c r="C15" s="171">
        <v>4.8502323146972337</v>
      </c>
      <c r="D15" s="171">
        <v>2.498516280755303</v>
      </c>
      <c r="E15" s="171">
        <f>+D15-C15</f>
        <v>-2.3517160339419307</v>
      </c>
      <c r="F15" s="171">
        <v>6.5287232301112832</v>
      </c>
      <c r="G15" s="171">
        <v>1.8431601083381242</v>
      </c>
      <c r="H15" s="171">
        <f>+G15-F15</f>
        <v>-4.6855631217731588</v>
      </c>
      <c r="I15" s="202"/>
      <c r="J15" s="59"/>
      <c r="K15" s="134"/>
      <c r="L15" s="56" t="s">
        <v>57</v>
      </c>
      <c r="M15" s="169">
        <f t="shared" si="0"/>
        <v>3.6179390463704664</v>
      </c>
      <c r="N15" s="169">
        <f t="shared" si="1"/>
        <v>4.7990022538182489</v>
      </c>
      <c r="O15" s="178"/>
      <c r="P15" s="34"/>
      <c r="Q15" s="92"/>
    </row>
    <row r="16" spans="1:17" x14ac:dyDescent="0.25">
      <c r="A16" s="5"/>
      <c r="B16" s="7" t="s">
        <v>20</v>
      </c>
      <c r="C16" s="170">
        <v>2.7515772420102502</v>
      </c>
      <c r="D16" s="170"/>
      <c r="E16" s="170"/>
      <c r="F16" s="170">
        <v>4.4654243031242569</v>
      </c>
      <c r="G16" s="170"/>
      <c r="H16" s="108"/>
      <c r="I16" s="202"/>
      <c r="J16" s="59"/>
      <c r="K16" s="134"/>
      <c r="L16" s="56" t="s">
        <v>55</v>
      </c>
      <c r="M16" s="169">
        <f t="shared" si="0"/>
        <v>3.2752757935559762</v>
      </c>
      <c r="N16" s="169">
        <f t="shared" si="1"/>
        <v>4.8607817026420905</v>
      </c>
      <c r="O16" s="178"/>
      <c r="P16" s="34"/>
      <c r="Q16" s="111"/>
    </row>
    <row r="17" spans="1:17" x14ac:dyDescent="0.25">
      <c r="A17" s="5"/>
      <c r="B17" s="7" t="s">
        <v>21</v>
      </c>
      <c r="C17" s="170">
        <v>3.6179390463704664</v>
      </c>
      <c r="D17" s="170"/>
      <c r="E17" s="170"/>
      <c r="F17" s="170">
        <v>4.7990022538182489</v>
      </c>
      <c r="G17" s="170"/>
      <c r="H17" s="108"/>
      <c r="I17" s="202"/>
      <c r="J17" s="59"/>
      <c r="K17" s="134"/>
      <c r="L17" s="56" t="s">
        <v>56</v>
      </c>
      <c r="M17" s="169">
        <f t="shared" si="0"/>
        <v>2.6360026129303771</v>
      </c>
      <c r="N17" s="169">
        <f t="shared" si="1"/>
        <v>4.2680921200588546</v>
      </c>
      <c r="O17" s="178"/>
      <c r="P17" s="34"/>
      <c r="Q17" s="92"/>
    </row>
    <row r="18" spans="1:17" x14ac:dyDescent="0.25">
      <c r="A18" s="5"/>
      <c r="B18" s="7" t="s">
        <v>22</v>
      </c>
      <c r="C18" s="170">
        <v>3.2752757935559762</v>
      </c>
      <c r="D18" s="170"/>
      <c r="E18" s="170"/>
      <c r="F18" s="170">
        <v>4.8607817026420905</v>
      </c>
      <c r="G18" s="170"/>
      <c r="H18" s="108"/>
      <c r="I18" s="205"/>
      <c r="J18" s="59"/>
      <c r="K18" s="134"/>
      <c r="L18" s="56" t="s">
        <v>59</v>
      </c>
      <c r="M18" s="169">
        <f t="shared" si="0"/>
        <v>2.8077708899176157</v>
      </c>
      <c r="N18" s="169">
        <f t="shared" si="1"/>
        <v>4.6092881289399603</v>
      </c>
      <c r="O18" s="178"/>
      <c r="P18" s="34"/>
      <c r="Q18" s="111"/>
    </row>
    <row r="19" spans="1:17" x14ac:dyDescent="0.25">
      <c r="A19" s="5"/>
      <c r="B19" s="7" t="s">
        <v>23</v>
      </c>
      <c r="C19" s="170">
        <v>2.6360026129303771</v>
      </c>
      <c r="D19" s="170"/>
      <c r="E19" s="170"/>
      <c r="F19" s="170">
        <v>4.2680921200588546</v>
      </c>
      <c r="G19" s="170"/>
      <c r="H19" s="108"/>
      <c r="I19" s="205"/>
      <c r="J19" s="59"/>
      <c r="K19" s="134"/>
      <c r="L19" s="56" t="s">
        <v>60</v>
      </c>
      <c r="M19" s="169">
        <f t="shared" si="0"/>
        <v>2.9610981475700626</v>
      </c>
      <c r="N19" s="169">
        <f t="shared" si="1"/>
        <v>3.7260001716319859</v>
      </c>
      <c r="O19" s="178"/>
      <c r="Q19" s="100"/>
    </row>
    <row r="20" spans="1:17" x14ac:dyDescent="0.25">
      <c r="A20" s="5"/>
      <c r="B20" s="7" t="s">
        <v>24</v>
      </c>
      <c r="C20" s="170">
        <v>2.8077708899176157</v>
      </c>
      <c r="D20" s="170"/>
      <c r="E20" s="170"/>
      <c r="F20" s="170">
        <v>4.6092881289399603</v>
      </c>
      <c r="G20" s="170"/>
      <c r="H20" s="108"/>
      <c r="I20" s="205"/>
      <c r="J20" s="59"/>
      <c r="K20" s="134"/>
      <c r="L20" s="56" t="s">
        <v>61</v>
      </c>
      <c r="M20" s="169">
        <f t="shared" si="0"/>
        <v>1.0328938259614118</v>
      </c>
      <c r="N20" s="169">
        <f t="shared" si="1"/>
        <v>3.2582855615438584</v>
      </c>
      <c r="O20" s="178"/>
      <c r="Q20" s="34"/>
    </row>
    <row r="21" spans="1:17" x14ac:dyDescent="0.25">
      <c r="A21" s="5"/>
      <c r="B21" s="7" t="s">
        <v>25</v>
      </c>
      <c r="C21" s="170">
        <v>2.9610981475700626</v>
      </c>
      <c r="D21" s="170"/>
      <c r="E21" s="170"/>
      <c r="F21" s="170">
        <v>3.7260001716319859</v>
      </c>
      <c r="G21" s="170"/>
      <c r="H21" s="108"/>
      <c r="I21" s="205"/>
      <c r="J21" s="59"/>
      <c r="K21" s="134"/>
      <c r="L21" s="56" t="s">
        <v>62</v>
      </c>
      <c r="M21" s="169">
        <f t="shared" si="0"/>
        <v>1.0502966592876639</v>
      </c>
      <c r="N21" s="169">
        <f t="shared" si="1"/>
        <v>2.9586310989146001</v>
      </c>
      <c r="O21" s="178"/>
      <c r="Q21" s="34"/>
    </row>
    <row r="22" spans="1:17" x14ac:dyDescent="0.25">
      <c r="A22" s="5"/>
      <c r="B22" s="7" t="s">
        <v>26</v>
      </c>
      <c r="C22" s="170">
        <v>1.0328938259614118</v>
      </c>
      <c r="D22" s="170"/>
      <c r="E22" s="170"/>
      <c r="F22" s="170">
        <v>3.2582855615438584</v>
      </c>
      <c r="G22" s="170"/>
      <c r="H22" s="108"/>
      <c r="I22" s="205"/>
      <c r="J22" s="59"/>
      <c r="K22" s="134">
        <v>2014</v>
      </c>
      <c r="L22" s="56" t="s">
        <v>63</v>
      </c>
      <c r="M22" s="169">
        <f t="shared" si="0"/>
        <v>2.0096121308100789</v>
      </c>
      <c r="N22" s="169">
        <f t="shared" si="1"/>
        <v>3.3648728272375181</v>
      </c>
      <c r="O22" s="178"/>
    </row>
    <row r="23" spans="1:17" x14ac:dyDescent="0.25">
      <c r="A23" s="5"/>
      <c r="B23" s="7" t="s">
        <v>27</v>
      </c>
      <c r="C23" s="170">
        <v>1.0502966592876639</v>
      </c>
      <c r="D23" s="170"/>
      <c r="E23" s="170"/>
      <c r="F23" s="170">
        <v>2.9586310989146001</v>
      </c>
      <c r="G23" s="170"/>
      <c r="H23" s="108"/>
      <c r="I23" s="205"/>
      <c r="J23" s="59"/>
      <c r="K23" s="134"/>
      <c r="L23" s="56" t="s">
        <v>52</v>
      </c>
      <c r="M23" s="169">
        <f>+C13</f>
        <v>4.2438605819811182</v>
      </c>
      <c r="N23" s="169">
        <f>+F13</f>
        <v>5.2414274942205497</v>
      </c>
      <c r="O23" s="178"/>
    </row>
    <row r="24" spans="1:17" x14ac:dyDescent="0.25">
      <c r="A24" s="5"/>
      <c r="B24" s="7" t="s">
        <v>49</v>
      </c>
      <c r="C24" s="170">
        <v>2.0096121308100789</v>
      </c>
      <c r="D24" s="170"/>
      <c r="E24" s="170"/>
      <c r="F24" s="170">
        <v>3.3648728272375181</v>
      </c>
      <c r="G24" s="170"/>
      <c r="H24" s="108"/>
      <c r="I24" s="205"/>
      <c r="J24" s="59"/>
      <c r="K24" s="134">
        <v>2015</v>
      </c>
      <c r="L24" s="56" t="s">
        <v>53</v>
      </c>
      <c r="M24" s="169">
        <f t="shared" ref="M24:M34" si="2">+C14</f>
        <v>4.9826895515808767</v>
      </c>
      <c r="N24" s="169">
        <f t="shared" ref="N24:N34" si="3">+F14</f>
        <v>4.8473888460722137</v>
      </c>
      <c r="O24" s="178"/>
    </row>
    <row r="25" spans="1:17" x14ac:dyDescent="0.25">
      <c r="A25" s="140"/>
      <c r="B25" s="7"/>
      <c r="C25" s="7"/>
      <c r="D25" s="7"/>
      <c r="E25" s="7"/>
      <c r="F25" s="7"/>
      <c r="G25" s="7"/>
      <c r="H25" s="7"/>
      <c r="I25" s="205"/>
      <c r="J25" s="59"/>
      <c r="K25" s="134">
        <v>2015</v>
      </c>
      <c r="L25" s="56" t="s">
        <v>54</v>
      </c>
      <c r="M25" s="169">
        <f t="shared" si="2"/>
        <v>4.8502323146972337</v>
      </c>
      <c r="N25" s="169">
        <f t="shared" si="3"/>
        <v>6.5287232301112832</v>
      </c>
      <c r="O25" s="100"/>
    </row>
    <row r="26" spans="1:17" ht="23.25" customHeight="1" x14ac:dyDescent="0.25">
      <c r="A26" s="5"/>
      <c r="B26" s="286" t="s">
        <v>83</v>
      </c>
      <c r="C26" s="286"/>
      <c r="D26" s="286"/>
      <c r="E26" s="286"/>
      <c r="F26" s="286"/>
      <c r="G26" s="286"/>
      <c r="H26" s="286"/>
      <c r="I26" s="133"/>
      <c r="J26" s="59"/>
      <c r="K26" s="134"/>
      <c r="L26" s="56" t="s">
        <v>58</v>
      </c>
      <c r="M26" s="169">
        <f t="shared" si="2"/>
        <v>2.7515772420102502</v>
      </c>
      <c r="N26" s="169">
        <f t="shared" si="3"/>
        <v>4.4654243031242569</v>
      </c>
      <c r="O26" s="100"/>
    </row>
    <row r="27" spans="1:17" x14ac:dyDescent="0.25">
      <c r="A27" s="5"/>
      <c r="B27" s="272" t="s">
        <v>114</v>
      </c>
      <c r="C27" s="272"/>
      <c r="D27" s="272"/>
      <c r="E27" s="272"/>
      <c r="F27" s="272"/>
      <c r="G27" s="272"/>
      <c r="H27" s="272"/>
      <c r="I27" s="206"/>
      <c r="J27" s="59"/>
      <c r="K27" s="134"/>
      <c r="L27" s="56" t="s">
        <v>57</v>
      </c>
      <c r="M27" s="169">
        <f t="shared" si="2"/>
        <v>3.6179390463704664</v>
      </c>
      <c r="N27" s="169">
        <f t="shared" si="3"/>
        <v>4.7990022538182489</v>
      </c>
      <c r="O27" s="100"/>
    </row>
    <row r="28" spans="1:17" ht="15.75" customHeight="1" x14ac:dyDescent="0.25">
      <c r="A28" s="5"/>
      <c r="B28" s="130"/>
      <c r="C28" s="64"/>
      <c r="D28" s="64"/>
      <c r="E28" s="64"/>
      <c r="F28" s="64"/>
      <c r="G28" s="64"/>
      <c r="H28" s="64"/>
      <c r="I28" s="205"/>
      <c r="J28" s="59"/>
      <c r="K28" s="134"/>
      <c r="L28" s="56" t="s">
        <v>55</v>
      </c>
      <c r="M28" s="169">
        <f t="shared" si="2"/>
        <v>3.2752757935559762</v>
      </c>
      <c r="N28" s="169">
        <f t="shared" si="3"/>
        <v>4.8607817026420905</v>
      </c>
      <c r="O28" s="100"/>
    </row>
    <row r="29" spans="1:17" x14ac:dyDescent="0.25">
      <c r="A29" s="5"/>
      <c r="B29" s="64"/>
      <c r="C29" s="64"/>
      <c r="D29" s="64"/>
      <c r="E29" s="64"/>
      <c r="F29" s="64"/>
      <c r="G29" s="64"/>
      <c r="H29" s="64"/>
      <c r="I29" s="205"/>
      <c r="J29" s="59"/>
      <c r="K29" s="134"/>
      <c r="L29" s="56" t="s">
        <v>56</v>
      </c>
      <c r="M29" s="169">
        <f t="shared" si="2"/>
        <v>2.6360026129303771</v>
      </c>
      <c r="N29" s="169">
        <f t="shared" si="3"/>
        <v>4.2680921200588546</v>
      </c>
      <c r="O29" s="100"/>
    </row>
    <row r="30" spans="1:17" x14ac:dyDescent="0.25">
      <c r="A30" s="5"/>
      <c r="B30" s="16"/>
      <c r="C30" s="16"/>
      <c r="D30" s="16"/>
      <c r="E30" s="16"/>
      <c r="F30" s="16"/>
      <c r="G30" s="16"/>
      <c r="H30" s="16"/>
      <c r="I30" s="207"/>
      <c r="J30" s="59"/>
      <c r="K30" s="134"/>
      <c r="L30" s="56" t="s">
        <v>59</v>
      </c>
      <c r="M30" s="169">
        <f t="shared" si="2"/>
        <v>2.8077708899176157</v>
      </c>
      <c r="N30" s="169">
        <f t="shared" si="3"/>
        <v>4.6092881289399603</v>
      </c>
      <c r="O30" s="100"/>
    </row>
    <row r="31" spans="1:17" x14ac:dyDescent="0.25">
      <c r="A31" s="5"/>
      <c r="B31" s="16"/>
      <c r="C31" s="16"/>
      <c r="D31" s="16"/>
      <c r="E31" s="16"/>
      <c r="F31" s="16"/>
      <c r="G31" s="16"/>
      <c r="H31" s="16"/>
      <c r="I31" s="207"/>
      <c r="J31" s="59"/>
      <c r="K31" s="134"/>
      <c r="L31" s="56" t="s">
        <v>60</v>
      </c>
      <c r="M31" s="169">
        <f t="shared" si="2"/>
        <v>2.9610981475700626</v>
      </c>
      <c r="N31" s="169">
        <f t="shared" si="3"/>
        <v>3.7260001716319859</v>
      </c>
      <c r="O31" s="100"/>
    </row>
    <row r="32" spans="1:17" x14ac:dyDescent="0.25">
      <c r="A32" s="5"/>
      <c r="B32" s="16"/>
      <c r="C32" s="16"/>
      <c r="D32" s="16"/>
      <c r="E32" s="16"/>
      <c r="F32" s="16"/>
      <c r="G32" s="16"/>
      <c r="H32" s="16"/>
      <c r="I32" s="207"/>
      <c r="J32" s="59"/>
      <c r="K32" s="235"/>
      <c r="L32" s="56" t="s">
        <v>61</v>
      </c>
      <c r="M32" s="169">
        <f t="shared" si="2"/>
        <v>1.0328938259614118</v>
      </c>
      <c r="N32" s="169">
        <f t="shared" si="3"/>
        <v>3.2582855615438584</v>
      </c>
      <c r="O32" s="100"/>
    </row>
    <row r="33" spans="1:16" x14ac:dyDescent="0.25">
      <c r="A33" s="5"/>
      <c r="B33" s="16"/>
      <c r="C33" s="16"/>
      <c r="D33" s="16"/>
      <c r="E33" s="16"/>
      <c r="F33" s="16"/>
      <c r="G33" s="16"/>
      <c r="H33" s="16"/>
      <c r="I33" s="207"/>
      <c r="J33" s="59"/>
      <c r="K33" s="235"/>
      <c r="L33" s="56" t="s">
        <v>62</v>
      </c>
      <c r="M33" s="169">
        <f t="shared" si="2"/>
        <v>1.0502966592876639</v>
      </c>
      <c r="N33" s="169">
        <f t="shared" si="3"/>
        <v>2.9586310989146001</v>
      </c>
      <c r="O33" s="100"/>
    </row>
    <row r="34" spans="1:16" x14ac:dyDescent="0.25">
      <c r="A34" s="5"/>
      <c r="B34" s="16"/>
      <c r="C34" s="16"/>
      <c r="D34" s="16"/>
      <c r="E34" s="16"/>
      <c r="F34" s="16"/>
      <c r="G34" s="16"/>
      <c r="H34" s="16"/>
      <c r="I34" s="207"/>
      <c r="J34" s="59"/>
      <c r="K34" s="235"/>
      <c r="L34" s="56" t="s">
        <v>63</v>
      </c>
      <c r="M34" s="169">
        <f t="shared" si="2"/>
        <v>2.0096121308100789</v>
      </c>
      <c r="N34" s="169">
        <f t="shared" si="3"/>
        <v>3.3648728272375181</v>
      </c>
      <c r="O34" s="100"/>
    </row>
    <row r="35" spans="1:16" x14ac:dyDescent="0.25">
      <c r="A35" s="5"/>
      <c r="B35" s="16"/>
      <c r="C35" s="16"/>
      <c r="D35" s="16"/>
      <c r="E35" s="16"/>
      <c r="F35" s="16"/>
      <c r="G35" s="16"/>
      <c r="H35" s="16"/>
      <c r="I35" s="207"/>
      <c r="J35" s="59"/>
      <c r="K35" s="253">
        <v>2016</v>
      </c>
      <c r="L35" s="56" t="s">
        <v>52</v>
      </c>
      <c r="M35" s="169">
        <f>+D13</f>
        <v>1.0807087109508284</v>
      </c>
      <c r="N35" s="169">
        <f>+G13</f>
        <v>2.4152362363849758</v>
      </c>
      <c r="O35" s="56"/>
    </row>
    <row r="36" spans="1:16" x14ac:dyDescent="0.25">
      <c r="A36" s="5"/>
      <c r="B36" s="16"/>
      <c r="C36" s="16"/>
      <c r="D36" s="16"/>
      <c r="E36" s="16"/>
      <c r="F36" s="16"/>
      <c r="G36" s="16"/>
      <c r="H36" s="16"/>
      <c r="I36" s="207"/>
      <c r="J36" s="59"/>
      <c r="K36" s="235"/>
      <c r="L36" s="56" t="s">
        <v>53</v>
      </c>
      <c r="M36" s="169">
        <f>+D14</f>
        <v>1.7559907014687015</v>
      </c>
      <c r="N36" s="169">
        <f>+G14</f>
        <v>3.2711193012830453</v>
      </c>
      <c r="O36" s="56"/>
    </row>
    <row r="37" spans="1:16" x14ac:dyDescent="0.25">
      <c r="A37" s="5"/>
      <c r="B37" s="16"/>
      <c r="C37" s="16"/>
      <c r="D37" s="16"/>
      <c r="E37" s="16"/>
      <c r="F37" s="16"/>
      <c r="G37" s="16"/>
      <c r="H37" s="16"/>
      <c r="I37" s="207"/>
      <c r="J37" s="59"/>
      <c r="K37" s="235"/>
      <c r="L37" s="56" t="s">
        <v>54</v>
      </c>
      <c r="M37" s="169">
        <f>+D15</f>
        <v>2.498516280755303</v>
      </c>
      <c r="N37" s="169">
        <f>+G15</f>
        <v>1.8431601083381242</v>
      </c>
      <c r="O37" s="56"/>
    </row>
    <row r="38" spans="1:16" x14ac:dyDescent="0.25">
      <c r="A38" s="5"/>
      <c r="B38" s="16"/>
      <c r="C38" s="16"/>
      <c r="D38" s="16"/>
      <c r="E38" s="16"/>
      <c r="F38" s="16"/>
      <c r="G38" s="16"/>
      <c r="H38" s="16"/>
      <c r="I38" s="207"/>
      <c r="J38" s="59"/>
      <c r="K38" s="7"/>
      <c r="L38" s="7"/>
      <c r="M38" s="166"/>
      <c r="N38" s="166"/>
      <c r="O38" s="56"/>
      <c r="P38" s="39"/>
    </row>
    <row r="39" spans="1:16" x14ac:dyDescent="0.25">
      <c r="A39" s="5"/>
      <c r="B39" s="16"/>
      <c r="C39" s="16"/>
      <c r="D39" s="16"/>
      <c r="E39" s="16"/>
      <c r="F39" s="16"/>
      <c r="G39" s="16"/>
      <c r="H39" s="16"/>
      <c r="I39" s="207"/>
      <c r="J39" s="59"/>
      <c r="K39" s="7"/>
      <c r="L39" s="7"/>
      <c r="M39" s="7"/>
      <c r="N39" s="126"/>
      <c r="O39" s="56"/>
      <c r="P39" s="39"/>
    </row>
    <row r="40" spans="1:16" x14ac:dyDescent="0.25">
      <c r="A40" s="5"/>
      <c r="B40" s="16"/>
      <c r="C40" s="16"/>
      <c r="D40" s="16"/>
      <c r="E40" s="16"/>
      <c r="F40" s="16"/>
      <c r="G40" s="16"/>
      <c r="H40" s="16"/>
      <c r="I40" s="207"/>
      <c r="J40" s="59"/>
      <c r="K40" s="7"/>
      <c r="L40" s="4"/>
      <c r="M40" s="4"/>
      <c r="N40" s="124"/>
      <c r="P40" s="39"/>
    </row>
    <row r="41" spans="1:16" x14ac:dyDescent="0.25">
      <c r="A41" s="5"/>
      <c r="B41" s="16"/>
      <c r="C41" s="16"/>
      <c r="D41" s="16"/>
      <c r="E41" s="16"/>
      <c r="F41" s="16"/>
      <c r="G41" s="16"/>
      <c r="H41" s="16"/>
      <c r="I41" s="207"/>
      <c r="J41" s="59"/>
      <c r="K41" s="7"/>
      <c r="L41" s="4"/>
      <c r="M41" s="4"/>
      <c r="N41" s="124"/>
      <c r="P41" s="39"/>
    </row>
    <row r="42" spans="1:16" x14ac:dyDescent="0.25">
      <c r="A42" s="203" t="str">
        <f>+'Indice ventas nominales'!A44</f>
        <v>Fuente: Departamento Administrativo Nacional de Estadística, DANE, marzo 2016.</v>
      </c>
      <c r="B42" s="7"/>
      <c r="C42" s="16"/>
      <c r="D42" s="16"/>
      <c r="E42" s="16"/>
      <c r="F42" s="16"/>
      <c r="G42" s="16"/>
      <c r="H42" s="16"/>
      <c r="I42" s="207"/>
      <c r="J42" s="59"/>
      <c r="K42" s="7"/>
      <c r="L42" s="4"/>
      <c r="M42" s="4"/>
      <c r="N42" s="124"/>
      <c r="O42" s="4"/>
    </row>
    <row r="43" spans="1:16" x14ac:dyDescent="0.25">
      <c r="A43" s="141" t="s">
        <v>36</v>
      </c>
      <c r="B43" s="24"/>
      <c r="C43" s="17"/>
      <c r="D43" s="17"/>
      <c r="E43" s="17"/>
      <c r="F43" s="17"/>
      <c r="G43" s="17"/>
      <c r="H43" s="17"/>
      <c r="I43" s="25"/>
      <c r="J43" s="59"/>
      <c r="K43" s="56"/>
      <c r="L43" s="4"/>
      <c r="M43" s="4"/>
      <c r="N43" s="124"/>
      <c r="O43" s="4"/>
    </row>
    <row r="44" spans="1:16" x14ac:dyDescent="0.25">
      <c r="A44" s="27"/>
      <c r="B44" s="27"/>
      <c r="C44" s="27"/>
      <c r="D44" s="27"/>
      <c r="E44" s="27"/>
      <c r="F44" s="27"/>
      <c r="G44" s="27"/>
      <c r="H44" s="27"/>
      <c r="I44" s="27"/>
      <c r="L44" s="4"/>
      <c r="M44" s="4"/>
      <c r="N44" s="124"/>
      <c r="O44" s="4"/>
    </row>
    <row r="45" spans="1:16" x14ac:dyDescent="0.25">
      <c r="L45" s="4"/>
      <c r="M45" s="4"/>
      <c r="N45" s="124"/>
      <c r="O45" s="4"/>
    </row>
    <row r="46" spans="1:16" x14ac:dyDescent="0.25">
      <c r="L46" s="4"/>
      <c r="M46" s="4"/>
      <c r="N46" s="124"/>
      <c r="O46" s="4"/>
    </row>
    <row r="47" spans="1:16" x14ac:dyDescent="0.25">
      <c r="L47" s="4"/>
      <c r="M47" s="4"/>
      <c r="N47" s="124"/>
      <c r="O47" s="4"/>
    </row>
    <row r="48" spans="1:16" x14ac:dyDescent="0.25">
      <c r="L48" s="4"/>
      <c r="M48" s="4"/>
      <c r="N48" s="124"/>
      <c r="O48" s="4"/>
    </row>
    <row r="49" spans="14:14" x14ac:dyDescent="0.25">
      <c r="N49" s="33"/>
    </row>
    <row r="50" spans="14:14" x14ac:dyDescent="0.25">
      <c r="N50" s="33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100" workbookViewId="0">
      <selection activeCell="E17" sqref="E17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2.85546875" style="11" bestFit="1" customWidth="1"/>
    <col min="16" max="17" width="10.85546875" style="11"/>
    <col min="18" max="16384" width="10.85546875" style="4"/>
  </cols>
  <sheetData>
    <row r="1" spans="1:17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  <c r="K1" s="97"/>
    </row>
    <row r="2" spans="1:17" ht="15.6" x14ac:dyDescent="0.3">
      <c r="A2" s="5"/>
      <c r="B2" s="195"/>
      <c r="C2" s="195"/>
      <c r="D2" s="195"/>
      <c r="E2" s="195"/>
      <c r="F2" s="195"/>
      <c r="G2" s="195"/>
      <c r="H2" s="195"/>
      <c r="I2" s="122"/>
      <c r="J2" s="86"/>
      <c r="K2" s="97"/>
    </row>
    <row r="3" spans="1:17" ht="15.6" x14ac:dyDescent="0.3">
      <c r="A3" s="5"/>
      <c r="B3" s="195"/>
      <c r="C3" s="195"/>
      <c r="D3" s="195"/>
      <c r="E3" s="195"/>
      <c r="F3" s="195"/>
      <c r="G3" s="195"/>
      <c r="H3" s="195"/>
      <c r="I3" s="122"/>
      <c r="J3" s="58"/>
      <c r="K3" s="78"/>
    </row>
    <row r="4" spans="1:17" ht="15.6" x14ac:dyDescent="0.3">
      <c r="A4" s="5"/>
      <c r="B4" s="195"/>
      <c r="C4" s="195"/>
      <c r="D4" s="195"/>
      <c r="E4" s="195"/>
      <c r="F4" s="195"/>
      <c r="G4" s="195"/>
      <c r="H4" s="195"/>
      <c r="I4" s="122"/>
      <c r="J4" s="59"/>
      <c r="K4" s="56"/>
    </row>
    <row r="5" spans="1:17" ht="15.6" x14ac:dyDescent="0.3">
      <c r="A5" s="5"/>
      <c r="B5" s="195"/>
      <c r="C5" s="195"/>
      <c r="D5" s="195"/>
      <c r="E5" s="195"/>
      <c r="F5" s="195"/>
      <c r="G5" s="195"/>
      <c r="H5" s="195"/>
      <c r="I5" s="122"/>
      <c r="J5" s="59"/>
      <c r="K5" s="56"/>
    </row>
    <row r="6" spans="1:17" ht="15.6" x14ac:dyDescent="0.3">
      <c r="A6" s="5"/>
      <c r="B6" s="195"/>
      <c r="C6" s="195"/>
      <c r="D6" s="195"/>
      <c r="E6" s="195"/>
      <c r="F6" s="195"/>
      <c r="G6" s="195"/>
      <c r="H6" s="195"/>
      <c r="I6" s="122"/>
      <c r="J6" s="59"/>
      <c r="K6" s="56"/>
      <c r="L6" s="4"/>
      <c r="M6" s="4"/>
      <c r="N6" s="4"/>
      <c r="O6" s="4"/>
    </row>
    <row r="7" spans="1:17" ht="15.6" x14ac:dyDescent="0.3">
      <c r="A7" s="5"/>
      <c r="B7" s="195"/>
      <c r="C7" s="195"/>
      <c r="D7" s="195"/>
      <c r="E7" s="195"/>
      <c r="F7" s="195"/>
      <c r="G7" s="195"/>
      <c r="H7" s="195"/>
      <c r="I7" s="122"/>
      <c r="J7" s="59"/>
      <c r="K7" s="56"/>
      <c r="L7" s="4"/>
      <c r="M7" s="4"/>
      <c r="N7" s="4"/>
      <c r="O7" s="4"/>
    </row>
    <row r="8" spans="1:17" x14ac:dyDescent="0.25">
      <c r="A8" s="5"/>
      <c r="B8" s="195"/>
      <c r="C8" s="269" t="s">
        <v>83</v>
      </c>
      <c r="D8" s="269"/>
      <c r="E8" s="269"/>
      <c r="F8" s="269"/>
      <c r="G8" s="269"/>
      <c r="H8" s="269"/>
      <c r="I8" s="128"/>
      <c r="J8" s="59"/>
      <c r="K8" s="56"/>
      <c r="L8" s="4"/>
      <c r="M8" s="4"/>
      <c r="N8" s="4"/>
      <c r="O8" s="4"/>
      <c r="Q8" s="92"/>
    </row>
    <row r="9" spans="1:17" x14ac:dyDescent="0.25">
      <c r="A9" s="5"/>
      <c r="B9" s="195"/>
      <c r="C9" s="272" t="s">
        <v>87</v>
      </c>
      <c r="D9" s="272"/>
      <c r="E9" s="272"/>
      <c r="F9" s="272"/>
      <c r="G9" s="272"/>
      <c r="H9" s="272"/>
      <c r="I9" s="66"/>
      <c r="J9" s="59"/>
      <c r="K9" s="56"/>
      <c r="N9" s="84"/>
      <c r="Q9" s="111"/>
    </row>
    <row r="10" spans="1:17" x14ac:dyDescent="0.25">
      <c r="A10" s="5"/>
      <c r="B10" s="195"/>
      <c r="C10" s="272"/>
      <c r="D10" s="272"/>
      <c r="E10" s="195"/>
      <c r="F10" s="272"/>
      <c r="G10" s="272"/>
      <c r="H10" s="272"/>
      <c r="I10" s="69"/>
      <c r="J10" s="59"/>
      <c r="K10" s="56"/>
      <c r="L10" s="56"/>
      <c r="M10" s="56"/>
      <c r="N10" s="178"/>
      <c r="O10" s="56"/>
      <c r="Q10" s="111"/>
    </row>
    <row r="11" spans="1:17" ht="22.5" customHeight="1" x14ac:dyDescent="0.25">
      <c r="A11" s="5"/>
      <c r="B11" s="7"/>
      <c r="C11" s="286" t="s">
        <v>11</v>
      </c>
      <c r="D11" s="286"/>
      <c r="E11" s="274" t="s">
        <v>108</v>
      </c>
      <c r="F11" s="276" t="s">
        <v>84</v>
      </c>
      <c r="G11" s="276"/>
      <c r="H11" s="274" t="s">
        <v>109</v>
      </c>
      <c r="I11" s="129"/>
      <c r="J11" s="59"/>
      <c r="K11" s="288"/>
      <c r="L11" s="135"/>
      <c r="M11" s="107"/>
      <c r="N11" s="179"/>
      <c r="O11" s="56"/>
      <c r="P11" s="56"/>
      <c r="Q11" s="92"/>
    </row>
    <row r="12" spans="1:17" ht="24.75" customHeight="1" x14ac:dyDescent="0.25">
      <c r="A12" s="5"/>
      <c r="B12" s="7"/>
      <c r="C12" s="90">
        <v>2015</v>
      </c>
      <c r="D12" s="91">
        <v>2016</v>
      </c>
      <c r="E12" s="272"/>
      <c r="F12" s="90">
        <v>2015</v>
      </c>
      <c r="G12" s="90">
        <v>2016</v>
      </c>
      <c r="H12" s="276"/>
      <c r="I12" s="69"/>
      <c r="J12" s="59"/>
      <c r="K12" s="288"/>
      <c r="L12" s="56"/>
      <c r="M12" s="107"/>
      <c r="N12" s="179"/>
      <c r="O12" s="56"/>
      <c r="P12" s="56"/>
      <c r="Q12" s="111"/>
    </row>
    <row r="13" spans="1:17" x14ac:dyDescent="0.25">
      <c r="A13" s="5"/>
      <c r="B13" s="7" t="s">
        <v>17</v>
      </c>
      <c r="C13" s="108">
        <v>4.2438605819811182</v>
      </c>
      <c r="D13" s="108">
        <v>1.0807087109508284</v>
      </c>
      <c r="E13" s="108">
        <f>+D13-C13</f>
        <v>-3.1631518710302897</v>
      </c>
      <c r="F13" s="108">
        <v>5.2414274942205497</v>
      </c>
      <c r="G13" s="108">
        <v>2.4152362363849758</v>
      </c>
      <c r="H13" s="108">
        <f>+G13-F13</f>
        <v>-2.8261912578355739</v>
      </c>
      <c r="I13" s="9"/>
      <c r="J13" s="59"/>
      <c r="K13" s="288"/>
      <c r="L13" s="181"/>
      <c r="M13" s="181"/>
      <c r="N13" s="182"/>
      <c r="O13" s="179"/>
      <c r="P13" s="178"/>
      <c r="Q13" s="92"/>
    </row>
    <row r="14" spans="1:17" x14ac:dyDescent="0.25">
      <c r="A14" s="5"/>
      <c r="B14" s="7" t="s">
        <v>18</v>
      </c>
      <c r="C14" s="108">
        <v>4.6122105447306216</v>
      </c>
      <c r="D14" s="108">
        <v>1.4185690374403759</v>
      </c>
      <c r="E14" s="108">
        <f>+D14-C14</f>
        <v>-3.1936415072902458</v>
      </c>
      <c r="F14" s="108">
        <v>5.0450365204687575</v>
      </c>
      <c r="G14" s="108">
        <v>2.8410103161507014</v>
      </c>
      <c r="H14" s="108">
        <f>+G14-F14</f>
        <v>-2.2040262043180561</v>
      </c>
      <c r="I14" s="202"/>
      <c r="J14" s="59"/>
      <c r="K14" s="288"/>
      <c r="L14" s="183"/>
      <c r="M14" s="181"/>
      <c r="N14" s="182"/>
      <c r="O14" s="179"/>
      <c r="P14" s="178"/>
      <c r="Q14" s="111"/>
    </row>
    <row r="15" spans="1:17" x14ac:dyDescent="0.25">
      <c r="A15" s="5"/>
      <c r="B15" s="7" t="s">
        <v>19</v>
      </c>
      <c r="C15" s="164">
        <v>4.6913819415708602</v>
      </c>
      <c r="D15" s="164">
        <v>1.7783288362602789</v>
      </c>
      <c r="E15" s="164">
        <f>+D15-C15</f>
        <v>-2.9130531053105813</v>
      </c>
      <c r="F15" s="164">
        <v>5.5375555079937051</v>
      </c>
      <c r="G15" s="164">
        <v>2.5066568614343221</v>
      </c>
      <c r="H15" s="164">
        <f>+G15-F15</f>
        <v>-3.030898646559383</v>
      </c>
      <c r="I15" s="202"/>
      <c r="J15" s="59"/>
      <c r="K15" s="288"/>
      <c r="L15" s="181"/>
      <c r="M15" s="184"/>
      <c r="N15" s="182"/>
      <c r="O15" s="178"/>
      <c r="P15" s="100"/>
      <c r="Q15" s="92"/>
    </row>
    <row r="16" spans="1:17" x14ac:dyDescent="0.25">
      <c r="A16" s="5"/>
      <c r="B16" s="7" t="s">
        <v>20</v>
      </c>
      <c r="C16" s="108">
        <v>4.2007726671359435</v>
      </c>
      <c r="D16" s="108"/>
      <c r="E16" s="108"/>
      <c r="F16" s="108">
        <v>5.2683104150657112</v>
      </c>
      <c r="G16" s="108"/>
      <c r="H16" s="108"/>
      <c r="I16" s="202"/>
      <c r="J16" s="59"/>
      <c r="K16" s="288"/>
      <c r="L16" s="183"/>
      <c r="M16" s="184"/>
      <c r="N16" s="182"/>
      <c r="O16" s="178"/>
      <c r="P16" s="100"/>
      <c r="Q16" s="111"/>
    </row>
    <row r="17" spans="1:18" x14ac:dyDescent="0.25">
      <c r="A17" s="5"/>
      <c r="B17" s="7" t="s">
        <v>21</v>
      </c>
      <c r="C17" s="108">
        <v>4.0834084572422435</v>
      </c>
      <c r="D17" s="170"/>
      <c r="E17" s="170"/>
      <c r="F17" s="170">
        <v>5.1740832127366838</v>
      </c>
      <c r="G17" s="170"/>
      <c r="H17" s="108"/>
      <c r="I17" s="202"/>
      <c r="J17" s="59"/>
      <c r="K17" s="288"/>
      <c r="L17" s="181"/>
      <c r="M17" s="184"/>
      <c r="N17" s="182"/>
      <c r="O17" s="178"/>
      <c r="P17" s="100"/>
      <c r="Q17" s="92"/>
    </row>
    <row r="18" spans="1:18" x14ac:dyDescent="0.25">
      <c r="A18" s="5"/>
      <c r="B18" s="7" t="s">
        <v>22</v>
      </c>
      <c r="C18" s="108">
        <v>3.947106965038194</v>
      </c>
      <c r="D18" s="170"/>
      <c r="E18" s="170"/>
      <c r="F18" s="108">
        <v>5.1215169193563721</v>
      </c>
      <c r="G18" s="108"/>
      <c r="H18" s="108"/>
      <c r="I18" s="205"/>
      <c r="J18" s="59"/>
      <c r="K18" s="288"/>
      <c r="L18" s="183"/>
      <c r="M18" s="184"/>
      <c r="N18" s="182"/>
      <c r="O18" s="178"/>
      <c r="P18" s="100"/>
      <c r="Q18" s="111"/>
    </row>
    <row r="19" spans="1:18" x14ac:dyDescent="0.25">
      <c r="A19" s="5"/>
      <c r="B19" s="7" t="s">
        <v>23</v>
      </c>
      <c r="C19" s="108">
        <v>3.7572352306454837</v>
      </c>
      <c r="D19" s="170"/>
      <c r="E19" s="108"/>
      <c r="F19" s="108">
        <v>4.9983054354121057</v>
      </c>
      <c r="G19" s="108"/>
      <c r="H19" s="108"/>
      <c r="I19" s="205"/>
      <c r="J19" s="59"/>
      <c r="K19" s="288"/>
      <c r="L19" s="181"/>
      <c r="M19" s="184"/>
      <c r="N19" s="182"/>
      <c r="O19" s="178"/>
      <c r="P19" s="56"/>
      <c r="Q19" s="100"/>
    </row>
    <row r="20" spans="1:18" x14ac:dyDescent="0.25">
      <c r="A20" s="5"/>
      <c r="B20" s="7" t="s">
        <v>24</v>
      </c>
      <c r="C20" s="108">
        <v>3.6369765822272582</v>
      </c>
      <c r="D20" s="170"/>
      <c r="E20" s="108"/>
      <c r="F20" s="108">
        <v>4.9490679201193331</v>
      </c>
      <c r="G20" s="108"/>
      <c r="H20" s="108"/>
      <c r="I20" s="205"/>
      <c r="J20" s="59"/>
      <c r="K20" s="288"/>
      <c r="L20" s="183"/>
      <c r="M20" s="184"/>
      <c r="N20" s="182"/>
      <c r="O20" s="178"/>
      <c r="P20" s="56"/>
      <c r="Q20" s="34"/>
    </row>
    <row r="21" spans="1:18" x14ac:dyDescent="0.25">
      <c r="A21" s="5"/>
      <c r="B21" s="7" t="s">
        <v>25</v>
      </c>
      <c r="C21" s="108">
        <v>3.5608244304158987</v>
      </c>
      <c r="D21" s="170"/>
      <c r="E21" s="108"/>
      <c r="F21" s="108">
        <v>4.810907377771918</v>
      </c>
      <c r="G21" s="108"/>
      <c r="H21" s="108"/>
      <c r="I21" s="205"/>
      <c r="J21" s="59"/>
      <c r="K21" s="288"/>
      <c r="L21" s="181"/>
      <c r="M21" s="184"/>
      <c r="N21" s="182"/>
      <c r="O21" s="178"/>
      <c r="P21" s="56"/>
      <c r="Q21" s="34"/>
    </row>
    <row r="22" spans="1:18" x14ac:dyDescent="0.25">
      <c r="A22" s="5"/>
      <c r="B22" s="7" t="s">
        <v>26</v>
      </c>
      <c r="C22" s="108">
        <v>3.2987614338864102</v>
      </c>
      <c r="D22" s="170"/>
      <c r="E22" s="108"/>
      <c r="F22" s="108">
        <v>4.6508824988733783</v>
      </c>
      <c r="G22" s="108"/>
      <c r="H22" s="108"/>
      <c r="I22" s="205"/>
      <c r="J22" s="59"/>
      <c r="K22" s="288"/>
      <c r="L22" s="183"/>
      <c r="M22" s="185"/>
      <c r="N22" s="182"/>
      <c r="O22" s="178"/>
      <c r="P22" s="56"/>
    </row>
    <row r="23" spans="1:18" x14ac:dyDescent="0.25">
      <c r="A23" s="5"/>
      <c r="B23" s="7" t="s">
        <v>27</v>
      </c>
      <c r="C23" s="108">
        <v>3.0866736954202834</v>
      </c>
      <c r="D23" s="170"/>
      <c r="E23" s="108"/>
      <c r="F23" s="108">
        <v>4.4899526709889868</v>
      </c>
      <c r="G23" s="108"/>
      <c r="H23" s="108"/>
      <c r="I23" s="205"/>
      <c r="J23" s="59"/>
      <c r="K23" s="56"/>
      <c r="L23" s="181"/>
      <c r="M23" s="186"/>
      <c r="N23" s="182"/>
      <c r="O23" s="178"/>
      <c r="P23" s="56"/>
    </row>
    <row r="24" spans="1:18" x14ac:dyDescent="0.25">
      <c r="A24" s="5"/>
      <c r="B24" s="7" t="s">
        <v>49</v>
      </c>
      <c r="C24" s="108">
        <v>2.9907597156515475</v>
      </c>
      <c r="D24" s="170"/>
      <c r="E24" s="108"/>
      <c r="F24" s="108">
        <v>4.3887124530069554</v>
      </c>
      <c r="G24" s="108"/>
      <c r="H24" s="108"/>
      <c r="I24" s="205"/>
      <c r="J24" s="59"/>
      <c r="K24" s="56"/>
      <c r="L24" s="183"/>
      <c r="M24" s="187"/>
      <c r="N24" s="182"/>
      <c r="O24" s="87"/>
      <c r="P24" s="56"/>
    </row>
    <row r="25" spans="1:18" ht="12" customHeight="1" x14ac:dyDescent="0.25">
      <c r="A25" s="140"/>
      <c r="B25" s="7"/>
      <c r="C25" s="7"/>
      <c r="D25" s="7"/>
      <c r="E25" s="7"/>
      <c r="F25" s="7"/>
      <c r="G25" s="7"/>
      <c r="H25" s="7"/>
      <c r="I25" s="205"/>
      <c r="J25" s="59"/>
      <c r="K25" s="56"/>
      <c r="M25" s="68" t="s">
        <v>15</v>
      </c>
      <c r="N25" s="56" t="s">
        <v>84</v>
      </c>
      <c r="O25" s="100"/>
      <c r="P25" s="56"/>
    </row>
    <row r="26" spans="1:18" ht="14.25" customHeight="1" x14ac:dyDescent="0.25">
      <c r="A26" s="162"/>
      <c r="B26" s="161"/>
      <c r="C26" s="161"/>
      <c r="D26" s="161"/>
      <c r="E26" s="7"/>
      <c r="F26" s="132"/>
      <c r="G26" s="132"/>
      <c r="H26" s="132"/>
      <c r="I26" s="133"/>
      <c r="J26" s="59"/>
      <c r="L26" s="11" t="s">
        <v>52</v>
      </c>
      <c r="M26" s="169">
        <f>+C13</f>
        <v>4.2438605819811182</v>
      </c>
      <c r="N26" s="169">
        <f>+F13</f>
        <v>5.2414274942205497</v>
      </c>
      <c r="O26" s="100"/>
      <c r="P26" s="56"/>
    </row>
    <row r="27" spans="1:18" x14ac:dyDescent="0.25">
      <c r="A27" s="163"/>
      <c r="B27" s="272" t="s">
        <v>83</v>
      </c>
      <c r="C27" s="272"/>
      <c r="D27" s="272"/>
      <c r="E27" s="272"/>
      <c r="F27" s="272"/>
      <c r="G27" s="272"/>
      <c r="H27" s="272"/>
      <c r="I27" s="206"/>
      <c r="J27" s="59"/>
      <c r="K27" s="134"/>
      <c r="L27" s="56" t="s">
        <v>53</v>
      </c>
      <c r="M27" s="169">
        <f t="shared" ref="M27:M37" si="0">+C14</f>
        <v>4.6122105447306216</v>
      </c>
      <c r="N27" s="169">
        <f t="shared" ref="N27:N37" si="1">+F14</f>
        <v>5.0450365204687575</v>
      </c>
      <c r="O27" s="100"/>
      <c r="P27" s="56"/>
    </row>
    <row r="28" spans="1:18" ht="15.75" customHeight="1" x14ac:dyDescent="0.25">
      <c r="A28" s="5"/>
      <c r="B28" s="272" t="s">
        <v>115</v>
      </c>
      <c r="C28" s="272"/>
      <c r="D28" s="272"/>
      <c r="E28" s="272"/>
      <c r="F28" s="272"/>
      <c r="G28" s="272"/>
      <c r="H28" s="272"/>
      <c r="I28" s="205"/>
      <c r="J28" s="59"/>
      <c r="K28" s="134"/>
      <c r="L28" s="56" t="s">
        <v>54</v>
      </c>
      <c r="M28" s="169">
        <f t="shared" si="0"/>
        <v>4.6913819415708602</v>
      </c>
      <c r="N28" s="169">
        <f t="shared" si="1"/>
        <v>5.5375555079937051</v>
      </c>
      <c r="O28" s="100"/>
      <c r="P28" s="56"/>
    </row>
    <row r="29" spans="1:18" x14ac:dyDescent="0.25">
      <c r="A29" s="5"/>
      <c r="B29" s="64"/>
      <c r="C29" s="64"/>
      <c r="D29" s="64"/>
      <c r="E29" s="7"/>
      <c r="F29" s="64"/>
      <c r="G29" s="64"/>
      <c r="H29" s="64"/>
      <c r="I29" s="205"/>
      <c r="J29" s="59"/>
      <c r="K29" s="134"/>
      <c r="L29" s="56" t="s">
        <v>58</v>
      </c>
      <c r="M29" s="169">
        <f t="shared" si="0"/>
        <v>4.2007726671359435</v>
      </c>
      <c r="N29" s="169">
        <f t="shared" si="1"/>
        <v>5.2683104150657112</v>
      </c>
      <c r="O29" s="100"/>
      <c r="P29" s="56"/>
    </row>
    <row r="30" spans="1:18" x14ac:dyDescent="0.25">
      <c r="A30" s="5"/>
      <c r="B30" s="16"/>
      <c r="C30" s="16"/>
      <c r="D30" s="16"/>
      <c r="E30" s="16"/>
      <c r="F30" s="16"/>
      <c r="G30" s="16"/>
      <c r="H30" s="16"/>
      <c r="I30" s="207"/>
      <c r="J30" s="59"/>
      <c r="K30" s="134"/>
      <c r="L30" s="56" t="s">
        <v>57</v>
      </c>
      <c r="M30" s="169">
        <f t="shared" si="0"/>
        <v>4.0834084572422435</v>
      </c>
      <c r="N30" s="169">
        <f t="shared" si="1"/>
        <v>5.1740832127366838</v>
      </c>
      <c r="O30" s="100"/>
      <c r="P30" s="56"/>
    </row>
    <row r="31" spans="1:18" x14ac:dyDescent="0.25">
      <c r="A31" s="5"/>
      <c r="B31" s="16"/>
      <c r="C31" s="16"/>
      <c r="D31" s="16"/>
      <c r="E31" s="16"/>
      <c r="F31" s="16"/>
      <c r="G31" s="16"/>
      <c r="H31" s="16"/>
      <c r="I31" s="207"/>
      <c r="J31" s="59"/>
      <c r="L31" s="56" t="s">
        <v>55</v>
      </c>
      <c r="M31" s="169">
        <f t="shared" si="0"/>
        <v>3.947106965038194</v>
      </c>
      <c r="N31" s="169">
        <f t="shared" si="1"/>
        <v>5.1215169193563721</v>
      </c>
      <c r="O31" s="100"/>
      <c r="P31" s="56"/>
    </row>
    <row r="32" spans="1:18" s="11" customFormat="1" x14ac:dyDescent="0.25">
      <c r="A32" s="5"/>
      <c r="B32" s="16"/>
      <c r="C32" s="16"/>
      <c r="D32" s="16"/>
      <c r="E32" s="16"/>
      <c r="F32" s="16"/>
      <c r="G32" s="16"/>
      <c r="H32" s="16"/>
      <c r="I32" s="207"/>
      <c r="J32" s="59"/>
      <c r="K32" s="134"/>
      <c r="L32" s="56" t="s">
        <v>56</v>
      </c>
      <c r="M32" s="169">
        <f t="shared" si="0"/>
        <v>3.7572352306454837</v>
      </c>
      <c r="N32" s="169">
        <f t="shared" si="1"/>
        <v>4.9983054354121057</v>
      </c>
      <c r="O32" s="100"/>
      <c r="P32" s="56"/>
      <c r="R32" s="4"/>
    </row>
    <row r="33" spans="1:18" s="11" customFormat="1" x14ac:dyDescent="0.25">
      <c r="A33" s="5"/>
      <c r="B33" s="16"/>
      <c r="C33" s="16"/>
      <c r="D33" s="16"/>
      <c r="E33" s="16"/>
      <c r="F33" s="16"/>
      <c r="G33" s="16"/>
      <c r="H33" s="16"/>
      <c r="I33" s="207"/>
      <c r="J33" s="59"/>
      <c r="K33" s="134"/>
      <c r="L33" s="56" t="s">
        <v>59</v>
      </c>
      <c r="M33" s="169">
        <f t="shared" si="0"/>
        <v>3.6369765822272582</v>
      </c>
      <c r="N33" s="169">
        <f t="shared" si="1"/>
        <v>4.9490679201193331</v>
      </c>
      <c r="O33" s="100"/>
      <c r="P33" s="56"/>
      <c r="R33" s="4"/>
    </row>
    <row r="34" spans="1:18" s="11" customFormat="1" x14ac:dyDescent="0.25">
      <c r="A34" s="5"/>
      <c r="B34" s="16"/>
      <c r="C34" s="16"/>
      <c r="D34" s="16"/>
      <c r="E34" s="16"/>
      <c r="F34" s="16"/>
      <c r="G34" s="16"/>
      <c r="H34" s="16"/>
      <c r="I34" s="207"/>
      <c r="J34" s="59"/>
      <c r="K34" s="134"/>
      <c r="L34" s="56" t="s">
        <v>60</v>
      </c>
      <c r="M34" s="169">
        <f t="shared" si="0"/>
        <v>3.5608244304158987</v>
      </c>
      <c r="N34" s="169">
        <f t="shared" si="1"/>
        <v>4.810907377771918</v>
      </c>
      <c r="O34" s="100"/>
      <c r="P34" s="56"/>
      <c r="R34" s="4"/>
    </row>
    <row r="35" spans="1:18" s="11" customFormat="1" x14ac:dyDescent="0.25">
      <c r="A35" s="5"/>
      <c r="B35" s="16"/>
      <c r="C35" s="16"/>
      <c r="D35" s="16"/>
      <c r="E35" s="16"/>
      <c r="F35" s="16"/>
      <c r="G35" s="16"/>
      <c r="H35" s="16"/>
      <c r="I35" s="207"/>
      <c r="J35" s="59"/>
      <c r="K35" s="134"/>
      <c r="L35" s="56" t="s">
        <v>61</v>
      </c>
      <c r="M35" s="169">
        <f t="shared" si="0"/>
        <v>3.2987614338864102</v>
      </c>
      <c r="N35" s="169">
        <f t="shared" si="1"/>
        <v>4.6508824988733783</v>
      </c>
      <c r="O35" s="56"/>
      <c r="P35" s="56"/>
      <c r="R35" s="4"/>
    </row>
    <row r="36" spans="1:18" s="11" customFormat="1" x14ac:dyDescent="0.25">
      <c r="A36" s="5"/>
      <c r="B36" s="16"/>
      <c r="C36" s="16"/>
      <c r="D36" s="16"/>
      <c r="E36" s="16"/>
      <c r="F36" s="16"/>
      <c r="G36" s="16"/>
      <c r="H36" s="16"/>
      <c r="I36" s="207"/>
      <c r="J36" s="59"/>
      <c r="K36" s="134"/>
      <c r="L36" s="56" t="s">
        <v>62</v>
      </c>
      <c r="M36" s="169">
        <f t="shared" si="0"/>
        <v>3.0866736954202834</v>
      </c>
      <c r="N36" s="169">
        <f t="shared" si="1"/>
        <v>4.4899526709889868</v>
      </c>
      <c r="O36" s="56"/>
      <c r="P36" s="56"/>
      <c r="R36" s="4"/>
    </row>
    <row r="37" spans="1:18" s="11" customFormat="1" x14ac:dyDescent="0.25">
      <c r="A37" s="5"/>
      <c r="B37" s="16"/>
      <c r="C37" s="16"/>
      <c r="D37" s="16"/>
      <c r="E37" s="16"/>
      <c r="F37" s="16"/>
      <c r="G37" s="16"/>
      <c r="H37" s="16"/>
      <c r="I37" s="207"/>
      <c r="J37" s="59"/>
      <c r="K37" s="134">
        <v>2014</v>
      </c>
      <c r="L37" s="56" t="s">
        <v>63</v>
      </c>
      <c r="M37" s="169">
        <f t="shared" si="0"/>
        <v>2.9907597156515475</v>
      </c>
      <c r="N37" s="169">
        <f t="shared" si="1"/>
        <v>4.3887124530069554</v>
      </c>
      <c r="O37" s="56"/>
      <c r="P37" s="56"/>
      <c r="R37" s="4"/>
    </row>
    <row r="38" spans="1:18" s="11" customFormat="1" x14ac:dyDescent="0.25">
      <c r="A38" s="5"/>
      <c r="B38" s="16"/>
      <c r="C38" s="16"/>
      <c r="D38" s="16"/>
      <c r="E38" s="16"/>
      <c r="F38" s="16"/>
      <c r="G38" s="16"/>
      <c r="H38" s="16"/>
      <c r="I38" s="207"/>
      <c r="J38" s="59"/>
      <c r="K38" s="134"/>
      <c r="L38" s="56" t="s">
        <v>52</v>
      </c>
      <c r="M38" s="169">
        <f>+C13</f>
        <v>4.2438605819811182</v>
      </c>
      <c r="N38" s="169">
        <f>+F13</f>
        <v>5.2414274942205497</v>
      </c>
      <c r="O38" s="56"/>
      <c r="P38" s="56"/>
      <c r="R38" s="4"/>
    </row>
    <row r="39" spans="1:18" s="11" customFormat="1" x14ac:dyDescent="0.25">
      <c r="A39" s="5"/>
      <c r="B39" s="16"/>
      <c r="C39" s="16"/>
      <c r="D39" s="16"/>
      <c r="E39" s="16"/>
      <c r="F39" s="16"/>
      <c r="G39" s="16"/>
      <c r="H39" s="16"/>
      <c r="I39" s="207"/>
      <c r="J39" s="59"/>
      <c r="K39" s="134">
        <v>2015</v>
      </c>
      <c r="L39" s="56" t="s">
        <v>53</v>
      </c>
      <c r="M39" s="169">
        <f t="shared" ref="M39:M49" si="2">+C14</f>
        <v>4.6122105447306216</v>
      </c>
      <c r="N39" s="169">
        <f t="shared" ref="N39:N49" si="3">+F14</f>
        <v>5.0450365204687575</v>
      </c>
      <c r="O39" s="56"/>
      <c r="P39" s="56"/>
      <c r="R39" s="4"/>
    </row>
    <row r="40" spans="1:18" s="11" customFormat="1" x14ac:dyDescent="0.25">
      <c r="A40" s="5"/>
      <c r="B40" s="16"/>
      <c r="C40" s="16"/>
      <c r="D40" s="16"/>
      <c r="E40" s="16"/>
      <c r="F40" s="16"/>
      <c r="G40" s="16"/>
      <c r="H40" s="16"/>
      <c r="I40" s="207"/>
      <c r="J40" s="59"/>
      <c r="K40" s="134">
        <v>2015</v>
      </c>
      <c r="L40" s="56" t="s">
        <v>54</v>
      </c>
      <c r="M40" s="169">
        <f t="shared" si="2"/>
        <v>4.6913819415708602</v>
      </c>
      <c r="N40" s="169">
        <f t="shared" si="3"/>
        <v>5.5375555079937051</v>
      </c>
      <c r="P40" s="39"/>
      <c r="R40" s="4"/>
    </row>
    <row r="41" spans="1:18" s="11" customFormat="1" x14ac:dyDescent="0.25">
      <c r="A41" s="5"/>
      <c r="B41" s="16"/>
      <c r="C41" s="16"/>
      <c r="D41" s="16"/>
      <c r="E41" s="16"/>
      <c r="F41" s="16"/>
      <c r="G41" s="16"/>
      <c r="H41" s="16"/>
      <c r="I41" s="207"/>
      <c r="J41" s="59"/>
      <c r="K41" s="134"/>
      <c r="L41" s="56" t="s">
        <v>58</v>
      </c>
      <c r="M41" s="169">
        <f t="shared" si="2"/>
        <v>4.2007726671359435</v>
      </c>
      <c r="N41" s="169">
        <f t="shared" si="3"/>
        <v>5.2683104150657112</v>
      </c>
      <c r="P41" s="39"/>
      <c r="R41" s="4"/>
    </row>
    <row r="42" spans="1:18" s="11" customFormat="1" ht="9" customHeight="1" x14ac:dyDescent="0.25">
      <c r="A42" s="5"/>
      <c r="B42" s="16"/>
      <c r="C42" s="16"/>
      <c r="D42" s="16"/>
      <c r="E42" s="16"/>
      <c r="F42" s="16"/>
      <c r="G42" s="16"/>
      <c r="H42" s="16"/>
      <c r="I42" s="207"/>
      <c r="J42" s="59"/>
      <c r="K42" s="134"/>
      <c r="L42" s="56" t="s">
        <v>57</v>
      </c>
      <c r="M42" s="169">
        <f t="shared" si="2"/>
        <v>4.0834084572422435</v>
      </c>
      <c r="N42" s="169">
        <f t="shared" si="3"/>
        <v>5.1740832127366838</v>
      </c>
      <c r="P42" s="39"/>
      <c r="R42" s="4"/>
    </row>
    <row r="43" spans="1:18" s="11" customFormat="1" ht="6.75" customHeight="1" x14ac:dyDescent="0.25">
      <c r="A43" s="5"/>
      <c r="B43" s="16"/>
      <c r="C43" s="16"/>
      <c r="D43" s="16"/>
      <c r="E43" s="16"/>
      <c r="F43" s="16"/>
      <c r="G43" s="16"/>
      <c r="H43" s="16"/>
      <c r="I43" s="207"/>
      <c r="J43" s="59"/>
      <c r="K43" s="134"/>
      <c r="L43" s="56" t="s">
        <v>55</v>
      </c>
      <c r="M43" s="169">
        <f t="shared" si="2"/>
        <v>3.947106965038194</v>
      </c>
      <c r="N43" s="169">
        <f t="shared" si="3"/>
        <v>5.1215169193563721</v>
      </c>
      <c r="P43" s="39"/>
      <c r="R43" s="4"/>
    </row>
    <row r="44" spans="1:18" s="11" customFormat="1" x14ac:dyDescent="0.25">
      <c r="A44" s="203" t="str">
        <f>+'Indice ventas nominales'!A44</f>
        <v>Fuente: Departamento Administrativo Nacional de Estadística, DANE, marzo 2016.</v>
      </c>
      <c r="B44" s="7"/>
      <c r="C44" s="16"/>
      <c r="D44" s="16"/>
      <c r="E44" s="16"/>
      <c r="F44" s="16"/>
      <c r="G44" s="16"/>
      <c r="H44" s="16"/>
      <c r="I44" s="207"/>
      <c r="J44" s="59"/>
      <c r="K44" s="134"/>
      <c r="L44" s="56" t="s">
        <v>56</v>
      </c>
      <c r="M44" s="169">
        <f t="shared" si="2"/>
        <v>3.7572352306454837</v>
      </c>
      <c r="N44" s="169">
        <f t="shared" si="3"/>
        <v>4.9983054354121057</v>
      </c>
      <c r="O44" s="4"/>
      <c r="R44" s="4"/>
    </row>
    <row r="45" spans="1:18" s="11" customFormat="1" x14ac:dyDescent="0.25">
      <c r="A45" s="141" t="s">
        <v>36</v>
      </c>
      <c r="B45" s="24"/>
      <c r="C45" s="17"/>
      <c r="D45" s="17"/>
      <c r="E45" s="17"/>
      <c r="F45" s="17"/>
      <c r="G45" s="17"/>
      <c r="H45" s="17"/>
      <c r="I45" s="25"/>
      <c r="J45" s="59"/>
      <c r="K45" s="134"/>
      <c r="L45" s="56" t="s">
        <v>59</v>
      </c>
      <c r="M45" s="169">
        <f t="shared" si="2"/>
        <v>3.6369765822272582</v>
      </c>
      <c r="N45" s="169">
        <f t="shared" si="3"/>
        <v>4.9490679201193331</v>
      </c>
      <c r="O45" s="4"/>
      <c r="R45" s="4"/>
    </row>
    <row r="46" spans="1:18" s="11" customFormat="1" x14ac:dyDescent="0.25">
      <c r="A46" s="27"/>
      <c r="B46" s="27"/>
      <c r="C46" s="27"/>
      <c r="D46" s="27"/>
      <c r="E46" s="27"/>
      <c r="F46" s="27"/>
      <c r="G46" s="27"/>
      <c r="H46" s="27"/>
      <c r="I46" s="27"/>
      <c r="K46" s="134"/>
      <c r="L46" s="56" t="s">
        <v>60</v>
      </c>
      <c r="M46" s="169">
        <f t="shared" si="2"/>
        <v>3.5608244304158987</v>
      </c>
      <c r="N46" s="169">
        <f t="shared" si="3"/>
        <v>4.810907377771918</v>
      </c>
      <c r="O46" s="4"/>
      <c r="R46" s="4"/>
    </row>
    <row r="47" spans="1:18" s="11" customFormat="1" x14ac:dyDescent="0.25">
      <c r="A47" s="4"/>
      <c r="B47" s="4"/>
      <c r="C47" s="4"/>
      <c r="D47" s="4"/>
      <c r="E47" s="4"/>
      <c r="F47" s="4"/>
      <c r="G47" s="4"/>
      <c r="H47" s="4"/>
      <c r="I47" s="4"/>
      <c r="K47" s="255"/>
      <c r="L47" s="256" t="s">
        <v>61</v>
      </c>
      <c r="M47" s="169">
        <f t="shared" si="2"/>
        <v>3.2987614338864102</v>
      </c>
      <c r="N47" s="169">
        <f t="shared" si="3"/>
        <v>4.6508824988733783</v>
      </c>
      <c r="O47" s="255"/>
      <c r="R47" s="4"/>
    </row>
    <row r="48" spans="1:18" s="11" customFormat="1" x14ac:dyDescent="0.25">
      <c r="A48" s="4"/>
      <c r="B48" s="4"/>
      <c r="C48" s="4"/>
      <c r="D48" s="4"/>
      <c r="E48" s="4"/>
      <c r="F48" s="4"/>
      <c r="G48" s="4"/>
      <c r="H48" s="4"/>
      <c r="I48" s="4"/>
      <c r="K48" s="255"/>
      <c r="L48" s="256" t="s">
        <v>62</v>
      </c>
      <c r="M48" s="169">
        <f t="shared" si="2"/>
        <v>3.0866736954202834</v>
      </c>
      <c r="N48" s="169">
        <f t="shared" si="3"/>
        <v>4.4899526709889868</v>
      </c>
      <c r="O48" s="255"/>
      <c r="R48" s="4"/>
    </row>
    <row r="49" spans="1:18" s="11" customFormat="1" x14ac:dyDescent="0.25">
      <c r="A49" s="4"/>
      <c r="B49" s="4"/>
      <c r="C49" s="4"/>
      <c r="D49" s="4"/>
      <c r="E49" s="4"/>
      <c r="F49" s="4"/>
      <c r="G49" s="4"/>
      <c r="H49" s="4"/>
      <c r="I49" s="4"/>
      <c r="K49" s="255"/>
      <c r="L49" s="256" t="s">
        <v>63</v>
      </c>
      <c r="M49" s="169">
        <f t="shared" si="2"/>
        <v>2.9907597156515475</v>
      </c>
      <c r="N49" s="169">
        <f t="shared" si="3"/>
        <v>4.3887124530069554</v>
      </c>
      <c r="O49" s="255"/>
      <c r="R49" s="4"/>
    </row>
    <row r="50" spans="1:18" s="11" customFormat="1" x14ac:dyDescent="0.25">
      <c r="A50" s="4"/>
      <c r="B50" s="4"/>
      <c r="C50" s="4"/>
      <c r="D50" s="4"/>
      <c r="E50" s="4"/>
      <c r="F50" s="4"/>
      <c r="G50" s="4"/>
      <c r="H50" s="4"/>
      <c r="I50" s="4"/>
      <c r="K50" s="255">
        <v>2016</v>
      </c>
      <c r="L50" s="255" t="s">
        <v>52</v>
      </c>
      <c r="M50" s="251">
        <f>+D13</f>
        <v>1.0807087109508284</v>
      </c>
      <c r="N50" s="254">
        <f>+G13</f>
        <v>2.4152362363849758</v>
      </c>
      <c r="O50" s="255"/>
      <c r="R50" s="4"/>
    </row>
    <row r="51" spans="1:18" s="11" customFormat="1" x14ac:dyDescent="0.25">
      <c r="A51" s="4"/>
      <c r="B51" s="4"/>
      <c r="C51" s="4"/>
      <c r="D51" s="4"/>
      <c r="E51" s="4"/>
      <c r="F51" s="4"/>
      <c r="G51" s="4"/>
      <c r="H51" s="4"/>
      <c r="I51" s="4"/>
      <c r="L51" s="255" t="s">
        <v>53</v>
      </c>
      <c r="M51" s="251">
        <f>+D14</f>
        <v>1.4185690374403759</v>
      </c>
      <c r="N51" s="254">
        <f>+G14</f>
        <v>2.8410103161507014</v>
      </c>
      <c r="R51" s="4"/>
    </row>
    <row r="52" spans="1:18" s="11" customFormat="1" x14ac:dyDescent="0.25">
      <c r="A52" s="4"/>
      <c r="B52" s="4"/>
      <c r="C52" s="4"/>
      <c r="D52" s="4"/>
      <c r="E52" s="4"/>
      <c r="F52" s="4"/>
      <c r="G52" s="4"/>
      <c r="H52" s="4"/>
      <c r="I52" s="4"/>
      <c r="L52" s="255" t="s">
        <v>54</v>
      </c>
      <c r="M52" s="251">
        <f>+D15</f>
        <v>1.7783288362602789</v>
      </c>
      <c r="N52" s="254">
        <f>+G15</f>
        <v>2.5066568614343221</v>
      </c>
      <c r="R52" s="4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C31" sqref="C31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1.42578125" style="4" customWidth="1"/>
    <col min="7" max="7" width="10.42578125" style="4" customWidth="1"/>
    <col min="8" max="8" width="2.85546875" style="4" customWidth="1"/>
    <col min="9" max="9" width="1.1406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95"/>
      <c r="C2" s="195"/>
      <c r="D2" s="195"/>
      <c r="E2" s="195"/>
      <c r="F2" s="195"/>
      <c r="G2" s="195"/>
      <c r="H2" s="195"/>
      <c r="I2" s="122"/>
    </row>
    <row r="3" spans="1:10" ht="15.6" x14ac:dyDescent="0.3">
      <c r="A3" s="5"/>
      <c r="B3" s="195"/>
      <c r="C3" s="195"/>
      <c r="D3" s="195"/>
      <c r="E3" s="195"/>
      <c r="F3" s="195"/>
      <c r="G3" s="195"/>
      <c r="H3" s="195"/>
      <c r="I3" s="122"/>
    </row>
    <row r="4" spans="1:10" ht="15.6" x14ac:dyDescent="0.3">
      <c r="A4" s="5"/>
      <c r="B4" s="195"/>
      <c r="C4" s="195"/>
      <c r="D4" s="195"/>
      <c r="E4" s="195"/>
      <c r="F4" s="195"/>
      <c r="G4" s="195"/>
      <c r="H4" s="195"/>
      <c r="I4" s="9"/>
    </row>
    <row r="5" spans="1:10" ht="15.6" x14ac:dyDescent="0.3">
      <c r="A5" s="5"/>
      <c r="B5" s="195"/>
      <c r="C5" s="195"/>
      <c r="D5" s="195"/>
      <c r="E5" s="195"/>
      <c r="F5" s="195"/>
      <c r="G5" s="195"/>
      <c r="H5" s="195"/>
      <c r="I5" s="9"/>
    </row>
    <row r="6" spans="1:10" ht="15.6" x14ac:dyDescent="0.3">
      <c r="A6" s="5"/>
      <c r="B6" s="195"/>
      <c r="C6" s="195"/>
      <c r="D6" s="195"/>
      <c r="E6" s="195"/>
      <c r="F6" s="195"/>
      <c r="G6" s="195"/>
      <c r="H6" s="195"/>
      <c r="I6" s="9"/>
      <c r="J6" s="4"/>
    </row>
    <row r="7" spans="1:10" ht="15.6" x14ac:dyDescent="0.3">
      <c r="A7" s="5"/>
      <c r="B7" s="195"/>
      <c r="C7" s="195"/>
      <c r="D7" s="195"/>
      <c r="E7" s="195"/>
      <c r="F7" s="195"/>
      <c r="G7" s="195"/>
      <c r="H7" s="195"/>
      <c r="I7" s="9"/>
      <c r="J7" s="4"/>
    </row>
    <row r="8" spans="1:10" ht="15.6" x14ac:dyDescent="0.3">
      <c r="A8" s="5"/>
      <c r="B8" s="195"/>
      <c r="C8" s="272" t="s">
        <v>89</v>
      </c>
      <c r="D8" s="272"/>
      <c r="E8" s="272"/>
      <c r="F8" s="272"/>
      <c r="G8" s="272"/>
      <c r="H8" s="64"/>
      <c r="I8" s="66"/>
    </row>
    <row r="9" spans="1:10" x14ac:dyDescent="0.25">
      <c r="A9" s="5"/>
      <c r="B9" s="195"/>
      <c r="C9" s="283" t="s">
        <v>116</v>
      </c>
      <c r="D9" s="283"/>
      <c r="E9" s="283"/>
      <c r="F9" s="283"/>
      <c r="G9" s="283"/>
      <c r="H9" s="147"/>
      <c r="I9" s="129"/>
    </row>
    <row r="10" spans="1:10" ht="15.6" x14ac:dyDescent="0.3">
      <c r="A10" s="5"/>
      <c r="B10" s="195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95"/>
      <c r="C11" s="228" t="s">
        <v>31</v>
      </c>
      <c r="D11" s="228" t="s">
        <v>16</v>
      </c>
      <c r="E11" s="228" t="s">
        <v>32</v>
      </c>
      <c r="F11" s="228" t="s">
        <v>33</v>
      </c>
      <c r="G11" s="228" t="s">
        <v>11</v>
      </c>
      <c r="H11" s="7"/>
      <c r="I11" s="9"/>
    </row>
    <row r="12" spans="1:10" x14ac:dyDescent="0.25">
      <c r="A12" s="5"/>
      <c r="B12" s="7"/>
      <c r="C12" s="276" t="s">
        <v>34</v>
      </c>
      <c r="D12" s="276"/>
      <c r="E12" s="276"/>
      <c r="F12" s="276"/>
      <c r="G12" s="276"/>
      <c r="H12" s="198"/>
      <c r="I12" s="9"/>
    </row>
    <row r="13" spans="1:10" x14ac:dyDescent="0.25">
      <c r="A13" s="5"/>
      <c r="B13" s="7" t="s">
        <v>17</v>
      </c>
      <c r="C13" s="108">
        <v>2.0066129704882973</v>
      </c>
      <c r="D13" s="108">
        <v>-7.3700294496820806</v>
      </c>
      <c r="E13" s="108">
        <v>6.8129086732306332</v>
      </c>
      <c r="F13" s="108">
        <v>3.9456819821919176</v>
      </c>
      <c r="G13" s="108">
        <v>-1.0908275320467564</v>
      </c>
      <c r="H13" s="7"/>
      <c r="I13" s="9"/>
    </row>
    <row r="14" spans="1:10" x14ac:dyDescent="0.25">
      <c r="A14" s="5"/>
      <c r="B14" s="7" t="s">
        <v>18</v>
      </c>
      <c r="C14" s="108">
        <v>2.6318246628924236</v>
      </c>
      <c r="D14" s="108">
        <v>-3.2186767378429626</v>
      </c>
      <c r="E14" s="108">
        <v>6.2970570318064079</v>
      </c>
      <c r="F14" s="108">
        <v>9.0796542487099341</v>
      </c>
      <c r="G14" s="108">
        <v>1.4975247572505346</v>
      </c>
      <c r="H14" s="35"/>
      <c r="I14" s="9"/>
      <c r="J14" s="37"/>
    </row>
    <row r="15" spans="1:10" x14ac:dyDescent="0.25">
      <c r="A15" s="5"/>
      <c r="B15" s="7" t="s">
        <v>19</v>
      </c>
      <c r="C15" s="164">
        <v>-7.3421162463541805</v>
      </c>
      <c r="D15" s="164">
        <v>-11.492625189682226</v>
      </c>
      <c r="E15" s="164">
        <v>-0.47911814559103982</v>
      </c>
      <c r="F15" s="164">
        <v>-2.2844831718716985</v>
      </c>
      <c r="G15" s="164">
        <v>-7.7469722183285183</v>
      </c>
      <c r="H15" s="35"/>
      <c r="I15" s="9"/>
      <c r="J15" s="34"/>
    </row>
    <row r="16" spans="1:10" x14ac:dyDescent="0.25">
      <c r="A16" s="5"/>
      <c r="B16" s="7" t="s">
        <v>20</v>
      </c>
      <c r="C16" s="108"/>
      <c r="D16" s="108"/>
      <c r="E16" s="108"/>
      <c r="F16" s="108"/>
      <c r="G16" s="108"/>
      <c r="H16" s="35"/>
      <c r="I16" s="9"/>
      <c r="J16" s="34"/>
    </row>
    <row r="17" spans="1:11" x14ac:dyDescent="0.25">
      <c r="A17" s="5"/>
      <c r="B17" s="7" t="s">
        <v>21</v>
      </c>
      <c r="C17" s="108"/>
      <c r="D17" s="108"/>
      <c r="E17" s="226"/>
      <c r="F17" s="108"/>
      <c r="G17" s="108"/>
      <c r="H17" s="35"/>
      <c r="I17" s="9"/>
      <c r="J17" s="34"/>
    </row>
    <row r="18" spans="1:11" x14ac:dyDescent="0.25">
      <c r="A18" s="5"/>
      <c r="B18" s="7" t="s">
        <v>22</v>
      </c>
      <c r="C18" s="108"/>
      <c r="D18" s="108"/>
      <c r="E18" s="108"/>
      <c r="F18" s="108"/>
      <c r="G18" s="108"/>
      <c r="H18" s="7"/>
      <c r="I18" s="9"/>
      <c r="J18" s="34"/>
    </row>
    <row r="19" spans="1:11" x14ac:dyDescent="0.25">
      <c r="A19" s="5"/>
      <c r="B19" s="7" t="s">
        <v>23</v>
      </c>
      <c r="C19" s="108"/>
      <c r="D19" s="108"/>
      <c r="E19" s="108"/>
      <c r="F19" s="108"/>
      <c r="G19" s="108"/>
      <c r="H19" s="7"/>
      <c r="I19" s="9"/>
      <c r="J19" s="34"/>
    </row>
    <row r="20" spans="1:11" x14ac:dyDescent="0.25">
      <c r="A20" s="5"/>
      <c r="B20" s="7" t="s">
        <v>24</v>
      </c>
      <c r="C20" s="108"/>
      <c r="D20" s="108"/>
      <c r="E20" s="108"/>
      <c r="F20" s="108"/>
      <c r="G20" s="108"/>
      <c r="H20" s="7"/>
      <c r="I20" s="9"/>
    </row>
    <row r="21" spans="1:11" x14ac:dyDescent="0.25">
      <c r="A21" s="5"/>
      <c r="B21" s="7" t="s">
        <v>25</v>
      </c>
      <c r="C21" s="108"/>
      <c r="D21" s="108"/>
      <c r="E21" s="108"/>
      <c r="F21" s="108"/>
      <c r="G21" s="108"/>
      <c r="H21" s="7"/>
      <c r="I21" s="9"/>
    </row>
    <row r="22" spans="1:11" x14ac:dyDescent="0.25">
      <c r="A22" s="5"/>
      <c r="B22" s="7" t="s">
        <v>26</v>
      </c>
      <c r="C22" s="108"/>
      <c r="D22" s="108"/>
      <c r="E22" s="108"/>
      <c r="F22" s="108"/>
      <c r="G22" s="108"/>
      <c r="H22" s="7"/>
      <c r="I22" s="9"/>
    </row>
    <row r="23" spans="1:11" x14ac:dyDescent="0.25">
      <c r="A23" s="5"/>
      <c r="B23" s="7" t="s">
        <v>27</v>
      </c>
      <c r="C23" s="108"/>
      <c r="D23" s="108"/>
      <c r="E23" s="108"/>
      <c r="F23" s="108"/>
      <c r="G23" s="108"/>
      <c r="H23" s="7"/>
      <c r="I23" s="9"/>
    </row>
    <row r="24" spans="1:11" x14ac:dyDescent="0.25">
      <c r="A24" s="5"/>
      <c r="B24" s="7" t="s">
        <v>49</v>
      </c>
      <c r="C24" s="108"/>
      <c r="D24" s="108"/>
      <c r="E24" s="108"/>
      <c r="F24" s="108"/>
      <c r="G24" s="108"/>
      <c r="H24" s="7"/>
      <c r="I24" s="9"/>
    </row>
    <row r="25" spans="1:11" x14ac:dyDescent="0.25">
      <c r="A25" s="140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76" t="s">
        <v>90</v>
      </c>
      <c r="D26" s="276"/>
      <c r="E26" s="276"/>
      <c r="F26" s="276"/>
      <c r="G26" s="276"/>
      <c r="H26" s="7"/>
      <c r="I26" s="9"/>
    </row>
    <row r="27" spans="1:11" x14ac:dyDescent="0.25">
      <c r="A27" s="5"/>
      <c r="B27" s="7" t="s">
        <v>17</v>
      </c>
      <c r="C27" s="108">
        <v>2.0066129704882973</v>
      </c>
      <c r="D27" s="108">
        <v>-7.3700294496820806</v>
      </c>
      <c r="E27" s="108">
        <v>6.8129086732306332</v>
      </c>
      <c r="F27" s="108">
        <v>3.9456819821919176</v>
      </c>
      <c r="G27" s="108">
        <v>-1.0908275320467564</v>
      </c>
      <c r="H27" s="7"/>
      <c r="I27" s="9"/>
      <c r="J27" s="56"/>
      <c r="K27" s="112"/>
    </row>
    <row r="28" spans="1:11" x14ac:dyDescent="0.25">
      <c r="A28" s="5"/>
      <c r="B28" s="7" t="s">
        <v>18</v>
      </c>
      <c r="C28" s="108">
        <v>2.3076504564788491</v>
      </c>
      <c r="D28" s="108">
        <v>-5.3758766082432796</v>
      </c>
      <c r="E28" s="108">
        <v>6.5572013992218237</v>
      </c>
      <c r="F28" s="108">
        <v>6.4190561197457141</v>
      </c>
      <c r="G28" s="108">
        <v>0.18552530383768584</v>
      </c>
      <c r="H28" s="7"/>
      <c r="I28" s="9"/>
      <c r="J28" s="56"/>
      <c r="K28" s="112"/>
    </row>
    <row r="29" spans="1:11" x14ac:dyDescent="0.25">
      <c r="A29" s="5"/>
      <c r="B29" s="7" t="s">
        <v>19</v>
      </c>
      <c r="C29" s="164">
        <v>-1.1023029719710475</v>
      </c>
      <c r="D29" s="164">
        <v>-7.4585444123056792</v>
      </c>
      <c r="E29" s="164">
        <v>4.1140184761436993</v>
      </c>
      <c r="F29" s="164">
        <v>3.3366368389329937</v>
      </c>
      <c r="G29" s="164">
        <v>-2.5681554482844926</v>
      </c>
      <c r="H29" s="7"/>
      <c r="I29" s="9"/>
      <c r="J29" s="56"/>
      <c r="K29" s="112"/>
    </row>
    <row r="30" spans="1:11" x14ac:dyDescent="0.25">
      <c r="A30" s="5"/>
      <c r="B30" s="7" t="s">
        <v>20</v>
      </c>
      <c r="C30" s="108"/>
      <c r="D30" s="108"/>
      <c r="E30" s="108"/>
      <c r="F30" s="108"/>
      <c r="G30" s="108"/>
      <c r="H30" s="16"/>
      <c r="I30" s="9"/>
      <c r="J30" s="56"/>
      <c r="K30" s="112"/>
    </row>
    <row r="31" spans="1:11" x14ac:dyDescent="0.25">
      <c r="A31" s="5"/>
      <c r="B31" s="7" t="s">
        <v>21</v>
      </c>
      <c r="C31" s="108"/>
      <c r="D31" s="108"/>
      <c r="E31" s="226"/>
      <c r="F31" s="108"/>
      <c r="G31" s="108"/>
      <c r="H31" s="16"/>
      <c r="I31" s="9"/>
      <c r="J31" s="56"/>
      <c r="K31" s="112"/>
    </row>
    <row r="32" spans="1:11" x14ac:dyDescent="0.25">
      <c r="A32" s="5"/>
      <c r="B32" s="7" t="s">
        <v>22</v>
      </c>
      <c r="C32" s="108"/>
      <c r="D32" s="108"/>
      <c r="E32" s="108"/>
      <c r="F32" s="108"/>
      <c r="G32" s="108"/>
      <c r="H32" s="16"/>
      <c r="I32" s="9"/>
      <c r="J32" s="56"/>
      <c r="K32" s="112"/>
    </row>
    <row r="33" spans="1:11" x14ac:dyDescent="0.25">
      <c r="A33" s="5"/>
      <c r="B33" s="7" t="s">
        <v>23</v>
      </c>
      <c r="C33" s="108"/>
      <c r="D33" s="108"/>
      <c r="E33" s="108"/>
      <c r="F33" s="108"/>
      <c r="G33" s="108"/>
      <c r="H33" s="16"/>
      <c r="I33" s="9"/>
      <c r="J33" s="56"/>
      <c r="K33" s="112"/>
    </row>
    <row r="34" spans="1:11" x14ac:dyDescent="0.25">
      <c r="A34" s="5"/>
      <c r="B34" s="7" t="s">
        <v>24</v>
      </c>
      <c r="C34" s="108"/>
      <c r="D34" s="108"/>
      <c r="E34" s="108"/>
      <c r="F34" s="108"/>
      <c r="G34" s="108"/>
      <c r="H34" s="16"/>
      <c r="I34" s="9"/>
      <c r="J34" s="56"/>
      <c r="K34" s="112"/>
    </row>
    <row r="35" spans="1:11" x14ac:dyDescent="0.25">
      <c r="A35" s="5"/>
      <c r="B35" s="7" t="s">
        <v>25</v>
      </c>
      <c r="C35" s="108"/>
      <c r="D35" s="108"/>
      <c r="E35" s="108"/>
      <c r="F35" s="108"/>
      <c r="G35" s="108"/>
      <c r="H35" s="16"/>
      <c r="I35" s="9"/>
      <c r="J35" s="56"/>
      <c r="K35" s="112"/>
    </row>
    <row r="36" spans="1:11" x14ac:dyDescent="0.25">
      <c r="A36" s="5"/>
      <c r="B36" s="7" t="s">
        <v>26</v>
      </c>
      <c r="C36" s="108"/>
      <c r="D36" s="108"/>
      <c r="E36" s="108"/>
      <c r="F36" s="108"/>
      <c r="G36" s="108"/>
      <c r="H36" s="16"/>
      <c r="I36" s="9"/>
      <c r="J36" s="56"/>
      <c r="K36" s="112"/>
    </row>
    <row r="37" spans="1:11" x14ac:dyDescent="0.25">
      <c r="A37" s="5"/>
      <c r="B37" s="7" t="s">
        <v>27</v>
      </c>
      <c r="C37" s="108"/>
      <c r="D37" s="108"/>
      <c r="E37" s="108"/>
      <c r="F37" s="108"/>
      <c r="G37" s="108"/>
      <c r="H37" s="16"/>
      <c r="I37" s="9"/>
      <c r="J37" s="56"/>
      <c r="K37" s="112"/>
    </row>
    <row r="38" spans="1:11" x14ac:dyDescent="0.25">
      <c r="A38" s="5"/>
      <c r="B38" s="7" t="s">
        <v>28</v>
      </c>
      <c r="C38" s="108"/>
      <c r="D38" s="108"/>
      <c r="E38" s="108"/>
      <c r="F38" s="108"/>
      <c r="G38" s="108"/>
      <c r="H38" s="16"/>
      <c r="I38" s="9"/>
      <c r="J38" s="56"/>
      <c r="K38" s="112"/>
    </row>
    <row r="39" spans="1:11" x14ac:dyDescent="0.25">
      <c r="A39" s="5"/>
      <c r="B39" s="16"/>
      <c r="C39" s="16"/>
      <c r="D39" s="16"/>
      <c r="E39" s="16"/>
      <c r="F39" s="16"/>
      <c r="G39" s="16"/>
      <c r="H39" s="16"/>
      <c r="I39" s="9"/>
      <c r="J39" s="56"/>
    </row>
    <row r="40" spans="1:11" x14ac:dyDescent="0.25">
      <c r="A40" s="204" t="str">
        <f>+'Indice ventas nominales'!A44</f>
        <v>Fuente: Departamento Administrativo Nacional de Estadística, DANE, marzo 2016.</v>
      </c>
      <c r="B40" s="24"/>
      <c r="C40" s="17"/>
      <c r="D40" s="17"/>
      <c r="E40" s="17"/>
      <c r="F40" s="17"/>
      <c r="G40" s="17"/>
      <c r="H40" s="17"/>
      <c r="I40" s="25"/>
      <c r="J40" s="56"/>
    </row>
    <row r="41" spans="1:11" x14ac:dyDescent="0.25">
      <c r="A41" s="27"/>
      <c r="B41" s="27"/>
      <c r="C41" s="27"/>
      <c r="D41" s="27"/>
      <c r="E41" s="27"/>
      <c r="F41" s="27"/>
      <c r="G41" s="27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G50" sqref="G50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6"/>
    </row>
    <row r="2" spans="1:10" ht="15.6" x14ac:dyDescent="0.3">
      <c r="A2" s="5"/>
      <c r="B2" s="195"/>
      <c r="C2" s="195"/>
      <c r="D2" s="195"/>
      <c r="E2" s="195"/>
      <c r="F2" s="195"/>
      <c r="G2" s="195"/>
      <c r="H2" s="122"/>
      <c r="I2" s="8"/>
      <c r="J2" s="86"/>
    </row>
    <row r="3" spans="1:10" ht="15.6" x14ac:dyDescent="0.3">
      <c r="A3" s="5"/>
      <c r="B3" s="195"/>
      <c r="C3" s="195"/>
      <c r="D3" s="195"/>
      <c r="E3" s="195"/>
      <c r="F3" s="195"/>
      <c r="G3" s="195"/>
      <c r="H3" s="122"/>
      <c r="I3" s="8"/>
      <c r="J3" s="58"/>
    </row>
    <row r="4" spans="1:10" ht="15.6" x14ac:dyDescent="0.3">
      <c r="A4" s="5"/>
      <c r="B4" s="195"/>
      <c r="C4" s="195"/>
      <c r="D4" s="195"/>
      <c r="E4" s="195"/>
      <c r="F4" s="195"/>
      <c r="G4" s="195"/>
      <c r="H4" s="122"/>
      <c r="I4" s="9"/>
      <c r="J4" s="59"/>
    </row>
    <row r="5" spans="1:10" ht="15.6" x14ac:dyDescent="0.3">
      <c r="A5" s="5"/>
      <c r="B5" s="195"/>
      <c r="C5" s="195"/>
      <c r="D5" s="195"/>
      <c r="E5" s="195"/>
      <c r="F5" s="195"/>
      <c r="G5" s="195"/>
      <c r="H5" s="122"/>
      <c r="I5" s="9"/>
      <c r="J5" s="59"/>
    </row>
    <row r="6" spans="1:10" ht="15.6" x14ac:dyDescent="0.3">
      <c r="A6" s="5"/>
      <c r="B6" s="195"/>
      <c r="C6" s="195"/>
      <c r="D6" s="195"/>
      <c r="E6" s="195"/>
      <c r="F6" s="195"/>
      <c r="G6" s="195"/>
      <c r="H6" s="122"/>
      <c r="I6" s="9"/>
      <c r="J6" s="59"/>
    </row>
    <row r="7" spans="1:10" ht="15.6" x14ac:dyDescent="0.3">
      <c r="A7" s="5"/>
      <c r="B7" s="195"/>
      <c r="C7" s="195"/>
      <c r="D7" s="195"/>
      <c r="E7" s="195"/>
      <c r="F7" s="195"/>
      <c r="G7" s="195"/>
      <c r="H7" s="122"/>
      <c r="I7" s="9"/>
      <c r="J7" s="59"/>
    </row>
    <row r="8" spans="1:10" ht="15.6" x14ac:dyDescent="0.3">
      <c r="A8" s="5"/>
      <c r="B8" s="195"/>
      <c r="C8" s="269" t="s">
        <v>91</v>
      </c>
      <c r="D8" s="269"/>
      <c r="E8" s="269"/>
      <c r="F8" s="269"/>
      <c r="G8" s="269"/>
      <c r="H8" s="128"/>
      <c r="I8" s="9"/>
      <c r="J8" s="59"/>
    </row>
    <row r="9" spans="1:10" x14ac:dyDescent="0.25">
      <c r="A9" s="5"/>
      <c r="B9" s="195"/>
      <c r="C9" s="283" t="s">
        <v>117</v>
      </c>
      <c r="D9" s="283"/>
      <c r="E9" s="283"/>
      <c r="F9" s="283"/>
      <c r="G9" s="283"/>
      <c r="H9" s="129"/>
      <c r="I9" s="9"/>
      <c r="J9" s="59"/>
    </row>
    <row r="10" spans="1:10" ht="15.6" x14ac:dyDescent="0.3">
      <c r="A10" s="5"/>
      <c r="B10" s="195"/>
      <c r="C10" s="64"/>
      <c r="D10" s="64"/>
      <c r="E10" s="64"/>
      <c r="F10" s="64"/>
      <c r="G10" s="64"/>
      <c r="H10" s="122"/>
      <c r="I10" s="9"/>
      <c r="J10" s="59"/>
    </row>
    <row r="11" spans="1:10" ht="15.75" customHeight="1" x14ac:dyDescent="0.25">
      <c r="A11" s="5"/>
      <c r="B11" s="7"/>
      <c r="C11" s="228" t="s">
        <v>31</v>
      </c>
      <c r="D11" s="228" t="s">
        <v>16</v>
      </c>
      <c r="E11" s="228" t="s">
        <v>32</v>
      </c>
      <c r="F11" s="228" t="s">
        <v>33</v>
      </c>
      <c r="G11" s="228" t="s">
        <v>11</v>
      </c>
      <c r="H11" s="129"/>
      <c r="I11" s="9"/>
      <c r="J11" s="59"/>
    </row>
    <row r="12" spans="1:10" x14ac:dyDescent="0.25">
      <c r="A12" s="5"/>
      <c r="B12" s="7"/>
      <c r="C12" s="276" t="s">
        <v>34</v>
      </c>
      <c r="D12" s="276"/>
      <c r="E12" s="276"/>
      <c r="F12" s="276"/>
      <c r="G12" s="276"/>
      <c r="H12" s="9"/>
      <c r="I12" s="9"/>
      <c r="J12" s="59"/>
    </row>
    <row r="13" spans="1:10" ht="15" customHeight="1" x14ac:dyDescent="0.25">
      <c r="A13" s="5"/>
      <c r="B13" s="7" t="s">
        <v>17</v>
      </c>
      <c r="C13" s="108">
        <v>3.2071113587483824</v>
      </c>
      <c r="D13" s="108">
        <v>-2.7934764293206849</v>
      </c>
      <c r="E13" s="108">
        <v>4.628278573950384</v>
      </c>
      <c r="F13" s="108">
        <v>0.43683368388580668</v>
      </c>
      <c r="G13" s="108">
        <v>1.3724809852942998</v>
      </c>
      <c r="H13" s="138"/>
      <c r="I13" s="9"/>
      <c r="J13" s="59"/>
    </row>
    <row r="14" spans="1:10" x14ac:dyDescent="0.25">
      <c r="A14" s="5"/>
      <c r="B14" s="7" t="s">
        <v>18</v>
      </c>
      <c r="C14" s="108">
        <v>4.8314903786038421</v>
      </c>
      <c r="D14" s="108">
        <v>2.4138524435130648</v>
      </c>
      <c r="E14" s="108">
        <v>4.5303421378436015</v>
      </c>
      <c r="F14" s="108">
        <v>6.317105317983307</v>
      </c>
      <c r="G14" s="108">
        <v>3.1226348078407851</v>
      </c>
      <c r="H14" s="208"/>
      <c r="I14" s="9"/>
      <c r="J14" s="59"/>
    </row>
    <row r="15" spans="1:10" x14ac:dyDescent="0.25">
      <c r="A15" s="5"/>
      <c r="B15" s="7" t="s">
        <v>19</v>
      </c>
      <c r="C15" s="164">
        <v>-4.1345812826961925</v>
      </c>
      <c r="D15" s="164">
        <v>-9.0779990397325427</v>
      </c>
      <c r="E15" s="164">
        <v>-2.5785443791644491</v>
      </c>
      <c r="F15" s="164">
        <v>-5.4153459875706078</v>
      </c>
      <c r="G15" s="164">
        <v>-5.8401216876315276</v>
      </c>
      <c r="H15" s="208"/>
      <c r="I15" s="9"/>
      <c r="J15" s="59"/>
    </row>
    <row r="16" spans="1:10" x14ac:dyDescent="0.25">
      <c r="A16" s="5"/>
      <c r="B16" s="7" t="s">
        <v>20</v>
      </c>
      <c r="C16" s="108"/>
      <c r="D16" s="108"/>
      <c r="E16" s="108"/>
      <c r="F16" s="108"/>
      <c r="G16" s="108"/>
      <c r="H16" s="208"/>
      <c r="I16" s="9"/>
      <c r="J16" s="59"/>
    </row>
    <row r="17" spans="1:10" x14ac:dyDescent="0.25">
      <c r="A17" s="5"/>
      <c r="B17" s="7" t="s">
        <v>21</v>
      </c>
      <c r="C17" s="108"/>
      <c r="D17" s="108"/>
      <c r="E17" s="108"/>
      <c r="F17" s="108"/>
      <c r="G17" s="108"/>
      <c r="H17" s="9"/>
      <c r="I17" s="9"/>
      <c r="J17" s="59"/>
    </row>
    <row r="18" spans="1:10" x14ac:dyDescent="0.25">
      <c r="A18" s="5"/>
      <c r="B18" s="7" t="s">
        <v>22</v>
      </c>
      <c r="C18" s="108"/>
      <c r="D18" s="108"/>
      <c r="E18" s="108"/>
      <c r="F18" s="108"/>
      <c r="G18" s="108"/>
      <c r="H18" s="9"/>
      <c r="I18" s="9"/>
      <c r="J18" s="59"/>
    </row>
    <row r="19" spans="1:10" x14ac:dyDescent="0.25">
      <c r="A19" s="5"/>
      <c r="B19" s="7" t="s">
        <v>23</v>
      </c>
      <c r="C19" s="108"/>
      <c r="D19" s="108"/>
      <c r="E19" s="108"/>
      <c r="F19" s="108"/>
      <c r="G19" s="108"/>
      <c r="H19" s="9"/>
      <c r="I19" s="9"/>
      <c r="J19" s="59"/>
    </row>
    <row r="20" spans="1:10" x14ac:dyDescent="0.25">
      <c r="A20" s="5"/>
      <c r="B20" s="7" t="s">
        <v>24</v>
      </c>
      <c r="C20" s="108"/>
      <c r="D20" s="108"/>
      <c r="E20" s="108"/>
      <c r="F20" s="108"/>
      <c r="G20" s="108"/>
      <c r="H20" s="9"/>
      <c r="I20" s="9"/>
      <c r="J20" s="59"/>
    </row>
    <row r="21" spans="1:10" x14ac:dyDescent="0.25">
      <c r="A21" s="5"/>
      <c r="B21" s="7" t="s">
        <v>25</v>
      </c>
      <c r="C21" s="108"/>
      <c r="D21" s="108"/>
      <c r="E21" s="108"/>
      <c r="F21" s="108"/>
      <c r="G21" s="108"/>
      <c r="H21" s="9"/>
      <c r="I21" s="9"/>
      <c r="J21" s="59"/>
    </row>
    <row r="22" spans="1:10" x14ac:dyDescent="0.25">
      <c r="A22" s="5"/>
      <c r="B22" s="7" t="s">
        <v>26</v>
      </c>
      <c r="C22" s="108"/>
      <c r="D22" s="108"/>
      <c r="E22" s="108"/>
      <c r="F22" s="108"/>
      <c r="G22" s="108"/>
      <c r="H22" s="9"/>
      <c r="I22" s="9"/>
      <c r="J22" s="59"/>
    </row>
    <row r="23" spans="1:10" x14ac:dyDescent="0.25">
      <c r="A23" s="5"/>
      <c r="B23" s="7" t="s">
        <v>27</v>
      </c>
      <c r="C23" s="108"/>
      <c r="D23" s="108"/>
      <c r="E23" s="108"/>
      <c r="F23" s="108"/>
      <c r="G23" s="108"/>
      <c r="H23" s="9"/>
      <c r="I23" s="9"/>
      <c r="J23" s="59"/>
    </row>
    <row r="24" spans="1:10" x14ac:dyDescent="0.25">
      <c r="A24" s="5"/>
      <c r="B24" s="7" t="s">
        <v>49</v>
      </c>
      <c r="C24" s="108"/>
      <c r="D24" s="108"/>
      <c r="E24" s="108"/>
      <c r="F24" s="108"/>
      <c r="G24" s="108"/>
      <c r="H24" s="9"/>
      <c r="I24" s="9"/>
      <c r="J24" s="59"/>
    </row>
    <row r="25" spans="1:10" x14ac:dyDescent="0.25">
      <c r="A25" s="140"/>
      <c r="B25" s="7"/>
      <c r="C25" s="7"/>
      <c r="D25" s="7"/>
      <c r="E25" s="7"/>
      <c r="F25" s="7"/>
      <c r="G25" s="7"/>
      <c r="H25" s="9"/>
      <c r="I25" s="9"/>
      <c r="J25" s="59"/>
    </row>
    <row r="26" spans="1:10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9"/>
      <c r="I26" s="9"/>
      <c r="J26" s="59"/>
    </row>
    <row r="27" spans="1:10" x14ac:dyDescent="0.25">
      <c r="A27" s="5"/>
      <c r="B27" s="7" t="s">
        <v>17</v>
      </c>
      <c r="C27" s="108">
        <v>3.2071113587483824</v>
      </c>
      <c r="D27" s="108">
        <v>-2.7934764293206849</v>
      </c>
      <c r="E27" s="108">
        <v>4.628278573950384</v>
      </c>
      <c r="F27" s="108">
        <v>0.43683368388580668</v>
      </c>
      <c r="G27" s="108">
        <v>1.3724809852942998</v>
      </c>
      <c r="H27" s="9"/>
      <c r="I27" s="9"/>
      <c r="J27" s="59"/>
    </row>
    <row r="28" spans="1:10" x14ac:dyDescent="0.25">
      <c r="A28" s="5"/>
      <c r="B28" s="7" t="s">
        <v>18</v>
      </c>
      <c r="C28" s="108">
        <v>3.9890748615942107</v>
      </c>
      <c r="D28" s="108">
        <v>-0.29868474365660758</v>
      </c>
      <c r="E28" s="108">
        <v>4.5807873142470923</v>
      </c>
      <c r="F28" s="108">
        <v>3.2300163829257489</v>
      </c>
      <c r="G28" s="108">
        <v>2.2230196366235022</v>
      </c>
      <c r="H28" s="9"/>
      <c r="I28" s="9"/>
      <c r="J28" s="59"/>
    </row>
    <row r="29" spans="1:10" x14ac:dyDescent="0.25">
      <c r="A29" s="5"/>
      <c r="B29" s="7" t="s">
        <v>19</v>
      </c>
      <c r="C29" s="164">
        <v>1.1452270816861843</v>
      </c>
      <c r="D29" s="164">
        <v>-3.3385722478992852</v>
      </c>
      <c r="E29" s="164">
        <v>2.1080974278255171</v>
      </c>
      <c r="F29" s="164">
        <v>0.18556875614739177</v>
      </c>
      <c r="G29" s="164">
        <v>-0.57078841953561721</v>
      </c>
      <c r="H29" s="139"/>
      <c r="I29" s="9"/>
      <c r="J29" s="59"/>
    </row>
    <row r="30" spans="1:10" x14ac:dyDescent="0.25">
      <c r="A30" s="5"/>
      <c r="B30" s="7" t="s">
        <v>20</v>
      </c>
      <c r="C30" s="216"/>
      <c r="D30" s="216"/>
      <c r="E30" s="216"/>
      <c r="F30" s="216"/>
      <c r="G30" s="108"/>
      <c r="H30" s="139"/>
      <c r="I30" s="9"/>
      <c r="J30" s="59"/>
    </row>
    <row r="31" spans="1:10" x14ac:dyDescent="0.25">
      <c r="A31" s="5"/>
      <c r="B31" s="7" t="s">
        <v>21</v>
      </c>
      <c r="C31" s="108"/>
      <c r="D31" s="108"/>
      <c r="E31" s="108"/>
      <c r="F31" s="108"/>
      <c r="G31" s="108"/>
      <c r="H31" s="139"/>
      <c r="I31" s="9"/>
      <c r="J31" s="59"/>
    </row>
    <row r="32" spans="1:10" x14ac:dyDescent="0.25">
      <c r="A32" s="5"/>
      <c r="B32" s="7" t="s">
        <v>22</v>
      </c>
      <c r="C32" s="108"/>
      <c r="D32" s="108"/>
      <c r="E32" s="108"/>
      <c r="F32" s="108"/>
      <c r="G32" s="108"/>
      <c r="H32" s="139"/>
      <c r="I32" s="9"/>
      <c r="J32" s="59"/>
    </row>
    <row r="33" spans="1:10" x14ac:dyDescent="0.25">
      <c r="A33" s="5"/>
      <c r="B33" s="7" t="s">
        <v>23</v>
      </c>
      <c r="C33" s="108"/>
      <c r="D33" s="108"/>
      <c r="E33" s="108"/>
      <c r="F33" s="108"/>
      <c r="G33" s="108"/>
      <c r="H33" s="139"/>
      <c r="I33" s="9"/>
      <c r="J33" s="59"/>
    </row>
    <row r="34" spans="1:10" x14ac:dyDescent="0.25">
      <c r="A34" s="5"/>
      <c r="B34" s="7" t="s">
        <v>24</v>
      </c>
      <c r="C34" s="108"/>
      <c r="D34" s="108"/>
      <c r="E34" s="108"/>
      <c r="F34" s="108"/>
      <c r="G34" s="108"/>
      <c r="H34" s="139"/>
      <c r="I34" s="9"/>
      <c r="J34" s="59"/>
    </row>
    <row r="35" spans="1:10" x14ac:dyDescent="0.25">
      <c r="A35" s="5"/>
      <c r="B35" s="7" t="s">
        <v>25</v>
      </c>
      <c r="C35" s="108"/>
      <c r="D35" s="108"/>
      <c r="E35" s="108"/>
      <c r="F35" s="108"/>
      <c r="G35" s="108"/>
      <c r="H35" s="139"/>
      <c r="I35" s="9"/>
      <c r="J35" s="59"/>
    </row>
    <row r="36" spans="1:10" x14ac:dyDescent="0.25">
      <c r="A36" s="5"/>
      <c r="B36" s="7" t="s">
        <v>26</v>
      </c>
      <c r="C36" s="108"/>
      <c r="D36" s="108"/>
      <c r="E36" s="108"/>
      <c r="F36" s="108"/>
      <c r="G36" s="108"/>
      <c r="H36" s="139"/>
      <c r="I36" s="9"/>
      <c r="J36" s="59"/>
    </row>
    <row r="37" spans="1:10" x14ac:dyDescent="0.25">
      <c r="A37" s="5"/>
      <c r="B37" s="7" t="s">
        <v>27</v>
      </c>
      <c r="C37" s="108"/>
      <c r="D37" s="108"/>
      <c r="E37" s="108"/>
      <c r="F37" s="108"/>
      <c r="G37" s="108"/>
      <c r="H37" s="139"/>
      <c r="I37" s="9"/>
      <c r="J37" s="59"/>
    </row>
    <row r="38" spans="1:10" x14ac:dyDescent="0.25">
      <c r="A38" s="5"/>
      <c r="B38" s="7" t="s">
        <v>49</v>
      </c>
      <c r="C38" s="108"/>
      <c r="D38" s="108"/>
      <c r="E38" s="108"/>
      <c r="F38" s="108"/>
      <c r="G38" s="108"/>
      <c r="H38" s="139"/>
      <c r="I38" s="9"/>
      <c r="J38" s="59"/>
    </row>
    <row r="39" spans="1:10" x14ac:dyDescent="0.25">
      <c r="A39" s="5"/>
      <c r="B39" s="7"/>
      <c r="C39" s="16"/>
      <c r="D39" s="16"/>
      <c r="E39" s="16"/>
      <c r="F39" s="16"/>
      <c r="G39" s="16"/>
      <c r="H39" s="139"/>
      <c r="I39" s="9"/>
      <c r="J39" s="59"/>
    </row>
    <row r="40" spans="1:10" x14ac:dyDescent="0.25">
      <c r="A40" s="204" t="str">
        <f>+'Indice ventas nominales'!A44</f>
        <v>Fuente: Departamento Administrativo Nacional de Estadística, DANE, marzo 2016.</v>
      </c>
      <c r="B40" s="24"/>
      <c r="C40" s="17"/>
      <c r="D40" s="17"/>
      <c r="E40" s="17"/>
      <c r="F40" s="17"/>
      <c r="G40" s="17"/>
      <c r="H40" s="17"/>
      <c r="I40" s="9"/>
      <c r="J40" s="59"/>
    </row>
    <row r="41" spans="1:10" x14ac:dyDescent="0.25">
      <c r="A41" s="27"/>
      <c r="B41" s="27"/>
      <c r="C41" s="27"/>
      <c r="D41" s="27"/>
      <c r="E41" s="27"/>
      <c r="F41" s="27"/>
      <c r="H41" s="7"/>
      <c r="I41" s="7"/>
      <c r="J41" s="56"/>
    </row>
    <row r="42" spans="1:10" x14ac:dyDescent="0.25">
      <c r="H42" s="7"/>
      <c r="I42" s="7"/>
      <c r="J42" s="56"/>
    </row>
  </sheetData>
  <mergeCells count="4">
    <mergeCell ref="C26:G26"/>
    <mergeCell ref="C12:G12"/>
    <mergeCell ref="C9:G9"/>
    <mergeCell ref="C8:G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F44" sqref="F4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6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8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8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9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9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9"/>
    </row>
    <row r="7" spans="1:10" ht="15.6" x14ac:dyDescent="0.3">
      <c r="A7" s="5"/>
      <c r="B7" s="121"/>
      <c r="C7" s="121"/>
      <c r="D7" s="121"/>
      <c r="E7" s="121"/>
      <c r="F7" s="121"/>
      <c r="G7" s="121"/>
      <c r="H7" s="121"/>
      <c r="I7" s="9"/>
      <c r="J7" s="59"/>
    </row>
    <row r="8" spans="1:10" ht="15.6" x14ac:dyDescent="0.3">
      <c r="A8" s="5"/>
      <c r="B8" s="6"/>
      <c r="C8" s="269" t="s">
        <v>94</v>
      </c>
      <c r="D8" s="269"/>
      <c r="E8" s="269"/>
      <c r="F8" s="269"/>
      <c r="G8" s="269"/>
      <c r="H8" s="269"/>
      <c r="I8" s="9"/>
      <c r="J8" s="59"/>
    </row>
    <row r="9" spans="1:10" x14ac:dyDescent="0.25">
      <c r="A9" s="5"/>
      <c r="B9" s="6"/>
      <c r="C9" s="272" t="s">
        <v>117</v>
      </c>
      <c r="D9" s="272"/>
      <c r="E9" s="272"/>
      <c r="F9" s="272"/>
      <c r="G9" s="272"/>
      <c r="H9" s="64"/>
      <c r="I9" s="66"/>
      <c r="J9" s="59"/>
    </row>
    <row r="10" spans="1:10" ht="15.6" x14ac:dyDescent="0.3">
      <c r="A10" s="5"/>
      <c r="B10" s="6"/>
      <c r="C10" s="283"/>
      <c r="D10" s="283"/>
      <c r="E10" s="283"/>
      <c r="F10" s="283"/>
      <c r="G10" s="283"/>
      <c r="H10" s="283"/>
      <c r="I10" s="9"/>
      <c r="J10" s="59"/>
    </row>
    <row r="11" spans="1:10" x14ac:dyDescent="0.25">
      <c r="A11" s="5"/>
      <c r="B11" s="6"/>
      <c r="C11" s="229" t="s">
        <v>31</v>
      </c>
      <c r="D11" s="229" t="s">
        <v>16</v>
      </c>
      <c r="E11" s="229" t="s">
        <v>32</v>
      </c>
      <c r="F11" s="229" t="s">
        <v>33</v>
      </c>
      <c r="G11" s="229" t="s">
        <v>11</v>
      </c>
      <c r="H11" s="6"/>
      <c r="I11" s="9"/>
      <c r="J11" s="59"/>
    </row>
    <row r="12" spans="1:10" ht="15.75" customHeight="1" x14ac:dyDescent="0.25">
      <c r="A12" s="5"/>
      <c r="B12" s="7"/>
      <c r="C12" s="276" t="s">
        <v>34</v>
      </c>
      <c r="D12" s="276"/>
      <c r="E12" s="276"/>
      <c r="F12" s="276"/>
      <c r="G12" s="276"/>
      <c r="H12" s="60"/>
      <c r="I12" s="9"/>
      <c r="J12" s="59"/>
    </row>
    <row r="13" spans="1:10" x14ac:dyDescent="0.25">
      <c r="A13" s="5"/>
      <c r="B13" s="7" t="s">
        <v>17</v>
      </c>
      <c r="C13" s="109">
        <v>1.4074459290075669</v>
      </c>
      <c r="D13" s="109">
        <v>-2.1586715867158657</v>
      </c>
      <c r="E13" s="109">
        <v>6.303018600759458</v>
      </c>
      <c r="F13" s="109">
        <v>2.3845219591375644</v>
      </c>
      <c r="G13" s="109">
        <v>1.0807087109508284</v>
      </c>
      <c r="H13" s="7"/>
      <c r="I13" s="9"/>
      <c r="J13" s="59"/>
    </row>
    <row r="14" spans="1:10" x14ac:dyDescent="0.25">
      <c r="A14" s="5"/>
      <c r="B14" s="7" t="s">
        <v>18</v>
      </c>
      <c r="C14" s="109">
        <v>2.3792918454935252</v>
      </c>
      <c r="D14" s="109">
        <v>-4.6949214468395839</v>
      </c>
      <c r="E14" s="109">
        <v>5.0214079230887831</v>
      </c>
      <c r="F14" s="109">
        <v>1.5571881368485307</v>
      </c>
      <c r="G14" s="109">
        <v>1.7559907014687015</v>
      </c>
      <c r="H14" s="35"/>
      <c r="I14" s="9"/>
    </row>
    <row r="15" spans="1:10" x14ac:dyDescent="0.25">
      <c r="A15" s="5"/>
      <c r="B15" s="7" t="s">
        <v>19</v>
      </c>
      <c r="C15" s="164">
        <v>1.2842477168188537</v>
      </c>
      <c r="D15" s="164">
        <v>-5.8065686808201455</v>
      </c>
      <c r="E15" s="164">
        <v>3.7299699064615943</v>
      </c>
      <c r="F15" s="164">
        <v>-0.31307046573755271</v>
      </c>
      <c r="G15" s="164">
        <v>2.498516280755303</v>
      </c>
      <c r="H15" s="35"/>
      <c r="I15" s="9"/>
      <c r="J15" s="59"/>
    </row>
    <row r="16" spans="1:10" x14ac:dyDescent="0.25">
      <c r="A16" s="5"/>
      <c r="B16" s="7" t="s">
        <v>20</v>
      </c>
      <c r="C16" s="108"/>
      <c r="D16" s="108"/>
      <c r="E16" s="108"/>
      <c r="F16" s="108"/>
      <c r="G16" s="108"/>
      <c r="H16" s="35"/>
      <c r="I16" s="9"/>
      <c r="J16" s="59"/>
    </row>
    <row r="17" spans="1:10" x14ac:dyDescent="0.25">
      <c r="A17" s="5"/>
      <c r="B17" s="7" t="s">
        <v>21</v>
      </c>
      <c r="C17" s="108"/>
      <c r="D17" s="108"/>
      <c r="E17" s="108"/>
      <c r="F17" s="108"/>
      <c r="G17" s="108"/>
      <c r="H17" s="35"/>
      <c r="I17" s="9"/>
      <c r="J17" s="59"/>
    </row>
    <row r="18" spans="1:10" x14ac:dyDescent="0.25">
      <c r="A18" s="5"/>
      <c r="B18" s="7" t="s">
        <v>22</v>
      </c>
      <c r="C18" s="108"/>
      <c r="D18" s="108"/>
      <c r="E18" s="108"/>
      <c r="F18" s="108"/>
      <c r="G18" s="108"/>
      <c r="H18" s="7"/>
      <c r="I18" s="9"/>
      <c r="J18" s="59"/>
    </row>
    <row r="19" spans="1:10" x14ac:dyDescent="0.25">
      <c r="A19" s="5"/>
      <c r="B19" s="7" t="s">
        <v>23</v>
      </c>
      <c r="C19" s="108"/>
      <c r="D19" s="108"/>
      <c r="E19" s="108"/>
      <c r="F19" s="108"/>
      <c r="G19" s="108"/>
      <c r="H19" s="7"/>
      <c r="I19" s="9"/>
      <c r="J19" s="59"/>
    </row>
    <row r="20" spans="1:10" x14ac:dyDescent="0.25">
      <c r="A20" s="5"/>
      <c r="B20" s="7" t="s">
        <v>24</v>
      </c>
      <c r="C20" s="108"/>
      <c r="D20" s="108"/>
      <c r="E20" s="108"/>
      <c r="F20" s="108"/>
      <c r="G20" s="108"/>
      <c r="H20" s="7"/>
      <c r="I20" s="9"/>
      <c r="J20" s="59"/>
    </row>
    <row r="21" spans="1:10" x14ac:dyDescent="0.25">
      <c r="A21" s="5"/>
      <c r="B21" s="7" t="s">
        <v>25</v>
      </c>
      <c r="C21" s="108"/>
      <c r="D21" s="108"/>
      <c r="E21" s="108"/>
      <c r="F21" s="108"/>
      <c r="G21" s="108"/>
      <c r="H21" s="7"/>
      <c r="I21" s="9"/>
      <c r="J21" s="59"/>
    </row>
    <row r="22" spans="1:10" x14ac:dyDescent="0.25">
      <c r="A22" s="5"/>
      <c r="B22" s="7" t="s">
        <v>26</v>
      </c>
      <c r="C22" s="108"/>
      <c r="D22" s="108"/>
      <c r="E22" s="108"/>
      <c r="F22" s="108"/>
      <c r="G22" s="108"/>
      <c r="H22" s="7"/>
      <c r="I22" s="9"/>
      <c r="J22" s="59"/>
    </row>
    <row r="23" spans="1:10" x14ac:dyDescent="0.25">
      <c r="A23" s="5"/>
      <c r="B23" s="7" t="s">
        <v>27</v>
      </c>
      <c r="C23" s="108"/>
      <c r="D23" s="108"/>
      <c r="E23" s="108"/>
      <c r="F23" s="108"/>
      <c r="G23" s="108"/>
      <c r="H23" s="7"/>
      <c r="I23" s="9"/>
      <c r="J23" s="59"/>
    </row>
    <row r="24" spans="1:10" x14ac:dyDescent="0.25">
      <c r="A24" s="5"/>
      <c r="B24" s="7" t="s">
        <v>49</v>
      </c>
      <c r="C24" s="108"/>
      <c r="D24" s="108"/>
      <c r="E24" s="108"/>
      <c r="F24" s="108"/>
      <c r="G24" s="108"/>
      <c r="H24" s="7"/>
      <c r="I24" s="9"/>
      <c r="J24" s="59"/>
    </row>
    <row r="25" spans="1:10" x14ac:dyDescent="0.25">
      <c r="A25" s="140"/>
      <c r="B25" s="7"/>
      <c r="C25" s="7"/>
      <c r="D25" s="7"/>
      <c r="E25" s="7"/>
      <c r="F25" s="7"/>
      <c r="G25" s="7"/>
      <c r="H25" s="7"/>
      <c r="I25" s="9"/>
      <c r="J25" s="59"/>
    </row>
    <row r="26" spans="1:10" x14ac:dyDescent="0.25">
      <c r="A26" s="5"/>
      <c r="B26" s="7"/>
      <c r="C26" s="276" t="s">
        <v>29</v>
      </c>
      <c r="D26" s="276" t="s">
        <v>16</v>
      </c>
      <c r="E26" s="276" t="s">
        <v>32</v>
      </c>
      <c r="F26" s="276" t="s">
        <v>33</v>
      </c>
      <c r="G26" s="276" t="s">
        <v>11</v>
      </c>
      <c r="H26" s="7"/>
      <c r="I26" s="9"/>
      <c r="J26" s="59"/>
    </row>
    <row r="27" spans="1:10" x14ac:dyDescent="0.25">
      <c r="A27" s="5"/>
      <c r="B27" s="7" t="s">
        <v>17</v>
      </c>
      <c r="C27" s="109">
        <v>1.4074459290075669</v>
      </c>
      <c r="D27" s="109">
        <v>-2.1586715867158657</v>
      </c>
      <c r="E27" s="109">
        <v>6.303018600759458</v>
      </c>
      <c r="F27" s="109">
        <v>2.3845219591375644</v>
      </c>
      <c r="G27" s="109">
        <v>1.0807087109508284</v>
      </c>
      <c r="H27" s="7"/>
      <c r="I27" s="9"/>
      <c r="J27" s="59"/>
    </row>
    <row r="28" spans="1:10" x14ac:dyDescent="0.25">
      <c r="A28" s="5"/>
      <c r="B28" s="7" t="s">
        <v>18</v>
      </c>
      <c r="C28" s="109">
        <v>1.8919587573718477</v>
      </c>
      <c r="D28" s="109">
        <v>-3.4330824306957775</v>
      </c>
      <c r="E28" s="109">
        <v>5.6576367712201758</v>
      </c>
      <c r="F28" s="109">
        <v>1.9712357681166637</v>
      </c>
      <c r="G28" s="109">
        <v>1.4185690374403759</v>
      </c>
      <c r="H28" s="7"/>
      <c r="I28" s="9"/>
      <c r="J28" s="59"/>
    </row>
    <row r="29" spans="1:10" x14ac:dyDescent="0.25">
      <c r="A29" s="5"/>
      <c r="B29" s="7" t="s">
        <v>19</v>
      </c>
      <c r="C29" s="164">
        <v>1.6889770617075639</v>
      </c>
      <c r="D29" s="164">
        <v>-4.2304175556232559</v>
      </c>
      <c r="E29" s="164">
        <v>5.0034311079941496</v>
      </c>
      <c r="F29" s="164">
        <v>1.2017769108267906</v>
      </c>
      <c r="G29" s="164">
        <v>1.7783288362602789</v>
      </c>
      <c r="H29" s="7"/>
      <c r="I29" s="9"/>
      <c r="J29" s="59"/>
    </row>
    <row r="30" spans="1:10" x14ac:dyDescent="0.25">
      <c r="A30" s="5"/>
      <c r="B30" s="7" t="s">
        <v>20</v>
      </c>
      <c r="C30" s="216"/>
      <c r="D30" s="216"/>
      <c r="E30" s="216"/>
      <c r="F30" s="216"/>
      <c r="G30" s="109"/>
      <c r="H30" s="16"/>
      <c r="I30" s="9"/>
      <c r="J30" s="59"/>
    </row>
    <row r="31" spans="1:10" x14ac:dyDescent="0.25">
      <c r="A31" s="5"/>
      <c r="B31" s="7" t="s">
        <v>21</v>
      </c>
      <c r="C31" s="216"/>
      <c r="D31" s="216"/>
      <c r="E31" s="216"/>
      <c r="F31" s="216"/>
      <c r="G31" s="114"/>
      <c r="H31" s="16"/>
      <c r="I31" s="9"/>
      <c r="J31" s="59"/>
    </row>
    <row r="32" spans="1:10" x14ac:dyDescent="0.25">
      <c r="A32" s="5"/>
      <c r="B32" s="7" t="s">
        <v>22</v>
      </c>
      <c r="C32" s="108"/>
      <c r="D32" s="108"/>
      <c r="E32" s="108"/>
      <c r="F32" s="108"/>
      <c r="G32" s="108"/>
      <c r="H32" s="16"/>
      <c r="I32" s="9"/>
      <c r="J32" s="59"/>
    </row>
    <row r="33" spans="1:10" x14ac:dyDescent="0.25">
      <c r="A33" s="5"/>
      <c r="B33" s="7" t="s">
        <v>23</v>
      </c>
      <c r="C33" s="108"/>
      <c r="D33" s="108"/>
      <c r="E33" s="108"/>
      <c r="F33" s="108"/>
      <c r="G33" s="108"/>
      <c r="H33" s="16"/>
      <c r="I33" s="9"/>
      <c r="J33" s="59"/>
    </row>
    <row r="34" spans="1:10" x14ac:dyDescent="0.25">
      <c r="A34" s="5"/>
      <c r="B34" s="7" t="s">
        <v>24</v>
      </c>
      <c r="C34" s="108"/>
      <c r="D34" s="108"/>
      <c r="E34" s="108"/>
      <c r="F34" s="108"/>
      <c r="G34" s="108"/>
      <c r="H34" s="16"/>
      <c r="I34" s="9"/>
      <c r="J34" s="59"/>
    </row>
    <row r="35" spans="1:10" x14ac:dyDescent="0.25">
      <c r="A35" s="5"/>
      <c r="B35" s="7" t="s">
        <v>25</v>
      </c>
      <c r="C35" s="108"/>
      <c r="D35" s="108"/>
      <c r="E35" s="108"/>
      <c r="F35" s="108"/>
      <c r="G35" s="108"/>
      <c r="H35" s="16"/>
      <c r="I35" s="9"/>
      <c r="J35" s="59"/>
    </row>
    <row r="36" spans="1:10" x14ac:dyDescent="0.25">
      <c r="A36" s="5"/>
      <c r="B36" s="7" t="s">
        <v>26</v>
      </c>
      <c r="C36" s="108"/>
      <c r="D36" s="108"/>
      <c r="E36" s="108"/>
      <c r="F36" s="108"/>
      <c r="G36" s="108"/>
      <c r="H36" s="16"/>
      <c r="I36" s="9"/>
      <c r="J36" s="59"/>
    </row>
    <row r="37" spans="1:10" x14ac:dyDescent="0.25">
      <c r="A37" s="5"/>
      <c r="B37" s="7" t="s">
        <v>27</v>
      </c>
      <c r="C37" s="108"/>
      <c r="D37" s="108"/>
      <c r="E37" s="108"/>
      <c r="F37" s="108"/>
      <c r="G37" s="108"/>
      <c r="H37" s="16"/>
      <c r="I37" s="9"/>
      <c r="J37" s="59"/>
    </row>
    <row r="38" spans="1:10" x14ac:dyDescent="0.25">
      <c r="A38" s="5"/>
      <c r="B38" s="7" t="s">
        <v>49</v>
      </c>
      <c r="C38" s="108"/>
      <c r="D38" s="108"/>
      <c r="E38" s="108"/>
      <c r="F38" s="108"/>
      <c r="G38" s="108"/>
      <c r="H38" s="16"/>
      <c r="I38" s="9"/>
      <c r="J38" s="59"/>
    </row>
    <row r="39" spans="1:10" x14ac:dyDescent="0.25">
      <c r="A39" s="5"/>
      <c r="B39" s="16"/>
      <c r="C39" s="16"/>
      <c r="D39" s="16"/>
      <c r="E39" s="16"/>
      <c r="F39" s="16"/>
      <c r="G39" s="16"/>
      <c r="H39" s="16"/>
      <c r="I39" s="9"/>
      <c r="J39" s="59"/>
    </row>
    <row r="40" spans="1:10" x14ac:dyDescent="0.25">
      <c r="A40" s="53" t="str">
        <f>+'Indice ventas nominales'!A44</f>
        <v>Fuente: Departamento Administrativo Nacional de Estadística, DANE, marzo 2016.</v>
      </c>
      <c r="C40" s="17"/>
      <c r="D40" s="17"/>
      <c r="E40" s="17"/>
      <c r="F40" s="17"/>
      <c r="G40" s="17"/>
      <c r="H40" s="17"/>
      <c r="I40" s="17"/>
      <c r="J40" s="59"/>
    </row>
    <row r="41" spans="1:10" x14ac:dyDescent="0.25">
      <c r="A41" s="27"/>
      <c r="B41" s="27"/>
      <c r="C41" s="27"/>
      <c r="D41" s="27"/>
      <c r="E41" s="27"/>
      <c r="F41" s="27"/>
      <c r="G41" s="27"/>
      <c r="H41" s="27"/>
      <c r="I41" s="7"/>
      <c r="J41" s="56"/>
    </row>
    <row r="42" spans="1:10" x14ac:dyDescent="0.25">
      <c r="I42" s="7"/>
      <c r="J42" s="56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36"/>
  <sheetViews>
    <sheetView zoomScaleNormal="100" zoomScaleSheetLayoutView="100" workbookViewId="0">
      <selection activeCell="J12" sqref="J12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1.42578125" style="11" customWidth="1"/>
    <col min="15" max="15" width="10.85546875" style="11" customWidth="1"/>
    <col min="16" max="23" width="10.85546875" style="11"/>
    <col min="24" max="16384" width="10.85546875" style="4"/>
  </cols>
  <sheetData>
    <row r="1" spans="1:23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6"/>
      <c r="N1" s="34"/>
    </row>
    <row r="2" spans="1:23" ht="15.6" x14ac:dyDescent="0.3">
      <c r="A2" s="5"/>
      <c r="B2" s="195"/>
      <c r="C2" s="195"/>
      <c r="D2" s="195"/>
      <c r="E2" s="195"/>
      <c r="F2" s="195"/>
      <c r="G2" s="195"/>
      <c r="H2" s="195"/>
      <c r="I2" s="195"/>
      <c r="J2" s="195"/>
      <c r="K2" s="122"/>
      <c r="L2" s="61"/>
      <c r="M2" s="86"/>
      <c r="N2" s="34"/>
    </row>
    <row r="3" spans="1:23" ht="15.6" x14ac:dyDescent="0.3">
      <c r="A3" s="5"/>
      <c r="B3" s="195"/>
      <c r="C3" s="195"/>
      <c r="D3" s="195"/>
      <c r="E3" s="195"/>
      <c r="F3" s="195"/>
      <c r="G3" s="195"/>
      <c r="H3" s="195"/>
      <c r="I3" s="195"/>
      <c r="J3" s="195"/>
      <c r="K3" s="122"/>
      <c r="L3" s="61"/>
      <c r="M3" s="86"/>
      <c r="N3" s="34"/>
    </row>
    <row r="4" spans="1:23" x14ac:dyDescent="0.25">
      <c r="A4" s="5"/>
      <c r="B4" s="195"/>
      <c r="C4" s="195"/>
      <c r="D4" s="195"/>
      <c r="E4" s="195"/>
      <c r="F4" s="195"/>
      <c r="G4" s="195"/>
      <c r="H4" s="195"/>
      <c r="I4" s="195"/>
      <c r="J4" s="195"/>
      <c r="K4" s="122"/>
      <c r="L4" s="9"/>
      <c r="M4" s="86"/>
      <c r="N4" s="34"/>
    </row>
    <row r="5" spans="1:23" x14ac:dyDescent="0.25">
      <c r="A5" s="5"/>
      <c r="B5" s="195"/>
      <c r="C5" s="195"/>
      <c r="D5" s="195"/>
      <c r="E5" s="195"/>
      <c r="F5" s="195"/>
      <c r="G5" s="195"/>
      <c r="H5" s="195"/>
      <c r="I5" s="195"/>
      <c r="J5" s="195"/>
      <c r="K5" s="122"/>
      <c r="L5" s="9"/>
      <c r="M5" s="86"/>
      <c r="N5" s="34"/>
    </row>
    <row r="6" spans="1:23" x14ac:dyDescent="0.25">
      <c r="A6" s="5"/>
      <c r="B6" s="195"/>
      <c r="C6" s="195"/>
      <c r="D6" s="195"/>
      <c r="E6" s="195"/>
      <c r="F6" s="195"/>
      <c r="G6" s="195"/>
      <c r="H6" s="195"/>
      <c r="I6" s="195"/>
      <c r="J6" s="195"/>
      <c r="K6" s="122"/>
      <c r="L6" s="9"/>
      <c r="M6" s="86"/>
      <c r="N6" s="34"/>
    </row>
    <row r="7" spans="1:23" x14ac:dyDescent="0.25">
      <c r="A7" s="5"/>
      <c r="B7" s="195"/>
      <c r="C7" s="195"/>
      <c r="D7" s="195"/>
      <c r="E7" s="195"/>
      <c r="F7" s="195"/>
      <c r="G7" s="195"/>
      <c r="H7" s="195"/>
      <c r="I7" s="195"/>
      <c r="J7" s="195"/>
      <c r="K7" s="122"/>
      <c r="L7" s="9"/>
      <c r="M7" s="86"/>
      <c r="N7" s="34"/>
    </row>
    <row r="8" spans="1:23" x14ac:dyDescent="0.25">
      <c r="A8" s="5"/>
      <c r="B8" s="195"/>
      <c r="C8" s="269" t="s">
        <v>4</v>
      </c>
      <c r="D8" s="269"/>
      <c r="E8" s="269"/>
      <c r="F8" s="269"/>
      <c r="G8" s="269"/>
      <c r="H8" s="269"/>
      <c r="I8" s="269"/>
      <c r="J8" s="269"/>
      <c r="K8" s="122"/>
      <c r="L8" s="9"/>
      <c r="M8" s="86"/>
      <c r="N8" s="34"/>
    </row>
    <row r="9" spans="1:23" x14ac:dyDescent="0.25">
      <c r="A9" s="5"/>
      <c r="B9" s="195"/>
      <c r="C9" s="272" t="s">
        <v>122</v>
      </c>
      <c r="D9" s="272"/>
      <c r="E9" s="272"/>
      <c r="F9" s="272"/>
      <c r="G9" s="272"/>
      <c r="H9" s="272"/>
      <c r="I9" s="272"/>
      <c r="J9" s="272"/>
      <c r="K9" s="201"/>
      <c r="L9" s="9"/>
      <c r="M9" s="236"/>
    </row>
    <row r="10" spans="1:23" x14ac:dyDescent="0.25">
      <c r="A10" s="5"/>
      <c r="B10" s="195"/>
      <c r="C10" s="289"/>
      <c r="D10" s="289"/>
      <c r="E10" s="289"/>
      <c r="F10" s="289"/>
      <c r="G10" s="289"/>
      <c r="H10" s="289"/>
      <c r="I10" s="289"/>
      <c r="J10" s="289"/>
      <c r="K10" s="69"/>
      <c r="L10" s="9"/>
      <c r="M10" s="236"/>
    </row>
    <row r="11" spans="1:23" x14ac:dyDescent="0.25">
      <c r="A11" s="5"/>
      <c r="B11" s="195"/>
      <c r="C11" s="276" t="s">
        <v>5</v>
      </c>
      <c r="D11" s="276"/>
      <c r="E11" s="276"/>
      <c r="F11" s="276"/>
      <c r="G11" s="276"/>
      <c r="H11" s="276"/>
      <c r="I11" s="276"/>
      <c r="J11" s="276"/>
      <c r="K11" s="69"/>
      <c r="L11" s="9"/>
      <c r="M11" s="236"/>
      <c r="O11" s="192"/>
    </row>
    <row r="12" spans="1:23" ht="15.75" customHeight="1" x14ac:dyDescent="0.25">
      <c r="A12" s="5"/>
      <c r="B12" s="7"/>
      <c r="C12" s="147">
        <v>2009</v>
      </c>
      <c r="D12" s="147">
        <v>2010</v>
      </c>
      <c r="E12" s="36">
        <v>2011</v>
      </c>
      <c r="F12" s="36">
        <v>2012</v>
      </c>
      <c r="G12" s="36">
        <v>2013</v>
      </c>
      <c r="H12" s="36">
        <v>2014</v>
      </c>
      <c r="I12" s="36">
        <v>2015</v>
      </c>
      <c r="J12" s="36">
        <v>2016</v>
      </c>
      <c r="K12" s="209"/>
      <c r="L12" s="9"/>
      <c r="M12" s="236"/>
      <c r="N12" s="34"/>
      <c r="O12" s="192"/>
    </row>
    <row r="13" spans="1:23" ht="12" customHeight="1" x14ac:dyDescent="0.25">
      <c r="A13" s="5"/>
      <c r="B13" s="7"/>
      <c r="C13" s="7"/>
      <c r="D13" s="7"/>
      <c r="E13" s="234"/>
      <c r="F13" s="234"/>
      <c r="G13" s="234"/>
      <c r="H13" s="234"/>
      <c r="I13" s="234"/>
      <c r="J13" s="198"/>
      <c r="K13" s="69"/>
      <c r="L13" s="9"/>
      <c r="M13" s="236"/>
      <c r="N13" s="34"/>
      <c r="O13" s="192"/>
    </row>
    <row r="14" spans="1:23" x14ac:dyDescent="0.25">
      <c r="A14" s="5"/>
      <c r="B14" s="7" t="s">
        <v>2</v>
      </c>
      <c r="C14" s="237">
        <v>-5.3174145071948846</v>
      </c>
      <c r="D14" s="237">
        <v>6.933689839572188</v>
      </c>
      <c r="E14" s="237">
        <v>10.331756398587766</v>
      </c>
      <c r="F14" s="237">
        <v>10.067716406951121</v>
      </c>
      <c r="G14" s="237">
        <v>4.3848162149251912</v>
      </c>
      <c r="H14" s="237">
        <v>6.0282703038690988</v>
      </c>
      <c r="I14" s="237">
        <v>1.2457308924662458</v>
      </c>
      <c r="J14" s="238">
        <v>-2.558693755262742</v>
      </c>
      <c r="K14" s="70"/>
      <c r="L14" s="9"/>
      <c r="M14" s="5"/>
      <c r="N14" s="34"/>
      <c r="O14" s="192"/>
      <c r="P14" s="33"/>
      <c r="S14" s="12"/>
      <c r="T14" s="33"/>
    </row>
    <row r="15" spans="1:23" x14ac:dyDescent="0.25">
      <c r="A15" s="5"/>
      <c r="B15" s="7" t="s">
        <v>3</v>
      </c>
      <c r="C15" s="237">
        <v>-3.7308626455864746</v>
      </c>
      <c r="D15" s="237">
        <v>0.86217424596446435</v>
      </c>
      <c r="E15" s="237">
        <v>6.4261863969006905</v>
      </c>
      <c r="F15" s="237">
        <v>8.769148526095627</v>
      </c>
      <c r="G15" s="237">
        <v>3.678683127348048</v>
      </c>
      <c r="H15" s="237">
        <v>1.5525427965731087</v>
      </c>
      <c r="I15" s="237">
        <v>4.3451622641007992</v>
      </c>
      <c r="J15" s="238">
        <v>1.8084262891913561</v>
      </c>
      <c r="K15" s="70"/>
      <c r="L15" s="9"/>
      <c r="M15" s="5"/>
      <c r="N15" s="100"/>
      <c r="O15" s="191"/>
      <c r="P15" s="68"/>
      <c r="Q15" s="56"/>
      <c r="R15" s="56"/>
      <c r="S15" s="56"/>
      <c r="T15" s="68"/>
      <c r="U15" s="56"/>
      <c r="V15" s="56"/>
      <c r="W15" s="56"/>
    </row>
    <row r="16" spans="1:23" x14ac:dyDescent="0.25">
      <c r="A16" s="5"/>
      <c r="B16" s="7"/>
      <c r="C16" s="7"/>
      <c r="D16" s="7"/>
      <c r="E16" s="7"/>
      <c r="F16" s="7"/>
      <c r="G16" s="23"/>
      <c r="H16" s="31"/>
      <c r="I16" s="31"/>
      <c r="J16" s="31"/>
      <c r="K16" s="71"/>
      <c r="L16" s="9"/>
      <c r="M16" s="5"/>
      <c r="N16" s="100"/>
      <c r="O16" s="94">
        <v>2009</v>
      </c>
      <c r="P16" s="94">
        <v>2010</v>
      </c>
      <c r="Q16" s="94">
        <v>2011</v>
      </c>
      <c r="R16" s="94">
        <v>2012</v>
      </c>
      <c r="S16" s="94">
        <v>2013</v>
      </c>
      <c r="T16" s="94">
        <v>2014</v>
      </c>
      <c r="U16" s="94">
        <v>2015</v>
      </c>
      <c r="V16" s="94">
        <v>2016</v>
      </c>
      <c r="W16" s="56"/>
    </row>
    <row r="17" spans="1:23" x14ac:dyDescent="0.25">
      <c r="A17" s="5"/>
      <c r="B17" s="7"/>
      <c r="C17" s="272" t="s">
        <v>72</v>
      </c>
      <c r="D17" s="272"/>
      <c r="E17" s="272"/>
      <c r="F17" s="272"/>
      <c r="G17" s="272"/>
      <c r="H17" s="272"/>
      <c r="I17" s="272"/>
      <c r="J17" s="272"/>
      <c r="K17" s="38"/>
      <c r="L17" s="9"/>
      <c r="M17" s="5"/>
      <c r="N17" s="100" t="s">
        <v>2</v>
      </c>
      <c r="O17" s="95">
        <f>+C14</f>
        <v>-5.3174145071948846</v>
      </c>
      <c r="P17" s="95">
        <f t="shared" ref="P17:V17" si="0">+D14</f>
        <v>6.933689839572188</v>
      </c>
      <c r="Q17" s="95">
        <f t="shared" si="0"/>
        <v>10.331756398587766</v>
      </c>
      <c r="R17" s="95">
        <f t="shared" si="0"/>
        <v>10.067716406951121</v>
      </c>
      <c r="S17" s="95">
        <f t="shared" si="0"/>
        <v>4.3848162149251912</v>
      </c>
      <c r="T17" s="95">
        <f t="shared" si="0"/>
        <v>6.0282703038690988</v>
      </c>
      <c r="U17" s="95">
        <f t="shared" si="0"/>
        <v>1.2457308924662458</v>
      </c>
      <c r="V17" s="95">
        <f t="shared" si="0"/>
        <v>-2.558693755262742</v>
      </c>
      <c r="W17" s="56"/>
    </row>
    <row r="18" spans="1:23" x14ac:dyDescent="0.25">
      <c r="A18" s="5"/>
      <c r="B18" s="7"/>
      <c r="C18" s="272" t="s">
        <v>126</v>
      </c>
      <c r="D18" s="272"/>
      <c r="E18" s="272"/>
      <c r="F18" s="272"/>
      <c r="G18" s="272"/>
      <c r="H18" s="272"/>
      <c r="I18" s="272"/>
      <c r="J18" s="272"/>
      <c r="K18" s="38"/>
      <c r="L18" s="9"/>
      <c r="M18" s="5"/>
      <c r="N18" s="100" t="s">
        <v>3</v>
      </c>
      <c r="O18" s="95">
        <f>+C15</f>
        <v>-3.7308626455864746</v>
      </c>
      <c r="P18" s="95">
        <f t="shared" ref="P18:V18" si="1">+D15</f>
        <v>0.86217424596446435</v>
      </c>
      <c r="Q18" s="95">
        <f t="shared" si="1"/>
        <v>6.4261863969006905</v>
      </c>
      <c r="R18" s="95">
        <f t="shared" si="1"/>
        <v>8.769148526095627</v>
      </c>
      <c r="S18" s="95">
        <f t="shared" si="1"/>
        <v>3.678683127348048</v>
      </c>
      <c r="T18" s="95">
        <f t="shared" si="1"/>
        <v>1.5525427965731087</v>
      </c>
      <c r="U18" s="95">
        <f t="shared" si="1"/>
        <v>4.3451622641007992</v>
      </c>
      <c r="V18" s="95">
        <f t="shared" si="1"/>
        <v>1.8084262891913561</v>
      </c>
      <c r="W18" s="56"/>
    </row>
    <row r="19" spans="1:23" x14ac:dyDescent="0.25">
      <c r="A19" s="5"/>
      <c r="B19" s="13"/>
      <c r="C19" s="290"/>
      <c r="D19" s="290"/>
      <c r="E19" s="290"/>
      <c r="F19" s="290"/>
      <c r="G19" s="290"/>
      <c r="H19" s="290"/>
      <c r="I19" s="290"/>
      <c r="J19" s="290"/>
      <c r="K19" s="202"/>
      <c r="L19" s="9"/>
      <c r="M19" s="5"/>
      <c r="N19" s="56"/>
      <c r="O19" s="56"/>
      <c r="P19" s="68"/>
      <c r="Q19" s="56"/>
      <c r="R19" s="56"/>
      <c r="S19" s="56"/>
      <c r="T19" s="68"/>
      <c r="U19" s="56"/>
      <c r="V19" s="56"/>
      <c r="W19" s="56"/>
    </row>
    <row r="20" spans="1:23" x14ac:dyDescent="0.25">
      <c r="A20" s="5"/>
      <c r="B20" s="7"/>
      <c r="C20" s="7"/>
      <c r="D20" s="7"/>
      <c r="E20" s="7"/>
      <c r="F20" s="7"/>
      <c r="G20" s="14"/>
      <c r="H20" s="10"/>
      <c r="I20" s="10"/>
      <c r="J20" s="10"/>
      <c r="K20" s="38"/>
      <c r="L20" s="9"/>
      <c r="M20" s="5"/>
      <c r="N20" s="56"/>
      <c r="O20" s="56"/>
      <c r="P20" s="68"/>
      <c r="Q20" s="56"/>
      <c r="R20" s="56"/>
      <c r="S20" s="56"/>
      <c r="T20" s="68"/>
      <c r="U20" s="56"/>
      <c r="V20" s="56"/>
      <c r="W20" s="56"/>
    </row>
    <row r="21" spans="1:23" x14ac:dyDescent="0.25">
      <c r="A21" s="5"/>
      <c r="B21" s="7"/>
      <c r="C21" s="7"/>
      <c r="D21" s="7"/>
      <c r="E21" s="7"/>
      <c r="F21" s="7"/>
      <c r="G21" s="14"/>
      <c r="H21" s="10"/>
      <c r="I21" s="10"/>
      <c r="J21" s="10"/>
      <c r="K21" s="38"/>
      <c r="L21" s="9"/>
      <c r="M21" s="5"/>
      <c r="N21" s="56"/>
      <c r="O21" s="56"/>
      <c r="P21" s="68"/>
      <c r="Q21" s="56"/>
      <c r="R21" s="56"/>
      <c r="S21" s="56"/>
      <c r="T21" s="68"/>
      <c r="U21" s="56"/>
      <c r="V21" s="56"/>
      <c r="W21" s="56"/>
    </row>
    <row r="22" spans="1:23" x14ac:dyDescent="0.25">
      <c r="A22" s="5"/>
      <c r="B22" s="7"/>
      <c r="C22" s="7"/>
      <c r="D22" s="7"/>
      <c r="E22" s="7"/>
      <c r="F22" s="7"/>
      <c r="G22" s="14"/>
      <c r="H22" s="10"/>
      <c r="I22" s="10"/>
      <c r="J22" s="10"/>
      <c r="K22" s="38"/>
      <c r="L22" s="9"/>
      <c r="M22" s="5"/>
      <c r="P22" s="33"/>
      <c r="T22" s="33"/>
    </row>
    <row r="23" spans="1:23" x14ac:dyDescent="0.25">
      <c r="A23" s="5"/>
      <c r="B23" s="7"/>
      <c r="C23" s="7"/>
      <c r="D23" s="7"/>
      <c r="E23" s="7"/>
      <c r="F23" s="7"/>
      <c r="G23" s="14"/>
      <c r="H23" s="10"/>
      <c r="I23" s="10"/>
      <c r="J23" s="10"/>
      <c r="K23" s="38"/>
      <c r="L23" s="9"/>
      <c r="M23" s="5"/>
      <c r="P23" s="33"/>
      <c r="T23" s="33"/>
    </row>
    <row r="24" spans="1:23" x14ac:dyDescent="0.25">
      <c r="A24" s="5"/>
      <c r="B24" s="7"/>
      <c r="C24" s="7"/>
      <c r="D24" s="7"/>
      <c r="E24" s="7"/>
      <c r="F24" s="7"/>
      <c r="G24" s="14"/>
      <c r="H24" s="10"/>
      <c r="I24" s="10"/>
      <c r="J24" s="10"/>
      <c r="K24" s="38"/>
      <c r="L24" s="9"/>
      <c r="M24" s="5"/>
      <c r="P24" s="33"/>
      <c r="T24" s="33"/>
    </row>
    <row r="25" spans="1:23" x14ac:dyDescent="0.25">
      <c r="A25" s="5"/>
      <c r="B25" s="7"/>
      <c r="C25" s="7"/>
      <c r="D25" s="7"/>
      <c r="E25" s="7"/>
      <c r="F25" s="7"/>
      <c r="G25" s="75"/>
      <c r="H25" s="10"/>
      <c r="I25" s="10"/>
      <c r="J25" s="10"/>
      <c r="K25" s="38"/>
      <c r="L25" s="9"/>
      <c r="M25" s="5"/>
      <c r="P25" s="33"/>
      <c r="T25" s="33"/>
    </row>
    <row r="26" spans="1:23" x14ac:dyDescent="0.25">
      <c r="A26" s="140"/>
      <c r="B26" s="7"/>
      <c r="C26" s="7"/>
      <c r="D26" s="7"/>
      <c r="E26" s="7"/>
      <c r="F26" s="7"/>
      <c r="G26" s="14"/>
      <c r="H26" s="10"/>
      <c r="I26" s="10"/>
      <c r="J26" s="10"/>
      <c r="K26" s="38"/>
      <c r="L26" s="9"/>
      <c r="M26" s="5"/>
      <c r="P26" s="33"/>
      <c r="T26" s="33"/>
    </row>
    <row r="27" spans="1:23" x14ac:dyDescent="0.25">
      <c r="A27" s="5"/>
      <c r="B27" s="7"/>
      <c r="C27" s="7"/>
      <c r="D27" s="7"/>
      <c r="E27" s="7"/>
      <c r="F27" s="7"/>
      <c r="G27" s="14"/>
      <c r="H27" s="10"/>
      <c r="I27" s="10"/>
      <c r="J27" s="10"/>
      <c r="K27" s="38"/>
      <c r="L27" s="9"/>
      <c r="M27" s="5"/>
      <c r="P27" s="33"/>
      <c r="T27" s="33"/>
    </row>
    <row r="28" spans="1:23" x14ac:dyDescent="0.25">
      <c r="A28" s="5"/>
      <c r="B28" s="7"/>
      <c r="C28" s="7"/>
      <c r="D28" s="7"/>
      <c r="E28" s="7"/>
      <c r="F28" s="7"/>
      <c r="G28" s="14"/>
      <c r="H28" s="10"/>
      <c r="I28" s="10"/>
      <c r="J28" s="10"/>
      <c r="K28" s="38"/>
      <c r="L28" s="9"/>
      <c r="M28" s="5"/>
      <c r="P28" s="33"/>
      <c r="T28" s="33"/>
    </row>
    <row r="29" spans="1:23" x14ac:dyDescent="0.25">
      <c r="A29" s="5"/>
      <c r="B29" s="7"/>
      <c r="C29" s="7"/>
      <c r="D29" s="7"/>
      <c r="E29" s="7"/>
      <c r="F29" s="7"/>
      <c r="G29" s="14"/>
      <c r="H29" s="10"/>
      <c r="I29" s="10"/>
      <c r="J29" s="10"/>
      <c r="K29" s="38"/>
      <c r="L29" s="9"/>
      <c r="M29" s="5"/>
      <c r="P29" s="33"/>
      <c r="T29" s="33"/>
    </row>
    <row r="30" spans="1:23" x14ac:dyDescent="0.25">
      <c r="A30" s="5"/>
      <c r="B30" s="7"/>
      <c r="C30" s="7"/>
      <c r="D30" s="7"/>
      <c r="E30" s="7"/>
      <c r="F30" s="7"/>
      <c r="G30" s="14"/>
      <c r="H30" s="10"/>
      <c r="I30" s="10"/>
      <c r="J30" s="10"/>
      <c r="K30" s="38"/>
      <c r="L30" s="9"/>
      <c r="M30" s="5"/>
      <c r="P30" s="33"/>
      <c r="T30" s="33"/>
    </row>
    <row r="31" spans="1:23" x14ac:dyDescent="0.25">
      <c r="A31" s="5"/>
      <c r="B31" s="7"/>
      <c r="C31" s="7"/>
      <c r="D31" s="7"/>
      <c r="E31" s="7"/>
      <c r="F31" s="7"/>
      <c r="G31" s="14"/>
      <c r="H31" s="10"/>
      <c r="I31" s="10"/>
      <c r="J31" s="10"/>
      <c r="K31" s="38"/>
      <c r="L31" s="9"/>
      <c r="M31" s="5"/>
      <c r="P31" s="33"/>
      <c r="T31" s="33"/>
    </row>
    <row r="32" spans="1:23" x14ac:dyDescent="0.25">
      <c r="A32" s="5"/>
      <c r="B32" s="7"/>
      <c r="C32" s="7"/>
      <c r="D32" s="7"/>
      <c r="E32" s="7"/>
      <c r="F32" s="7"/>
      <c r="G32" s="14"/>
      <c r="H32" s="10"/>
      <c r="I32" s="10"/>
      <c r="J32" s="10"/>
      <c r="K32" s="38"/>
      <c r="L32" s="9"/>
      <c r="M32" s="5"/>
      <c r="P32" s="33"/>
      <c r="T32" s="33"/>
    </row>
    <row r="33" spans="1:20" x14ac:dyDescent="0.25">
      <c r="A33" s="5"/>
      <c r="B33" s="7"/>
      <c r="C33" s="7"/>
      <c r="D33" s="7"/>
      <c r="E33" s="7"/>
      <c r="F33" s="7"/>
      <c r="G33" s="14"/>
      <c r="H33" s="10"/>
      <c r="I33" s="10"/>
      <c r="J33" s="10"/>
      <c r="K33" s="38"/>
      <c r="L33" s="9"/>
      <c r="M33" s="5"/>
      <c r="P33" s="33"/>
      <c r="T33" s="33"/>
    </row>
    <row r="34" spans="1:20" x14ac:dyDescent="0.25">
      <c r="A34" s="5"/>
      <c r="B34" s="7"/>
      <c r="C34" s="7"/>
      <c r="D34" s="7"/>
      <c r="E34" s="7"/>
      <c r="F34" s="7"/>
      <c r="G34" s="14"/>
      <c r="H34" s="10"/>
      <c r="I34" s="10"/>
      <c r="J34" s="10"/>
      <c r="K34" s="38"/>
      <c r="L34" s="9"/>
      <c r="M34" s="5"/>
      <c r="P34" s="33"/>
      <c r="T34" s="33"/>
    </row>
    <row r="35" spans="1:20" x14ac:dyDescent="0.25">
      <c r="A35" s="204" t="s">
        <v>124</v>
      </c>
      <c r="B35" s="17"/>
      <c r="C35" s="17"/>
      <c r="D35" s="17"/>
      <c r="E35" s="17"/>
      <c r="F35" s="17"/>
      <c r="G35" s="24"/>
      <c r="H35" s="24"/>
      <c r="I35" s="24"/>
      <c r="J35" s="24"/>
      <c r="K35" s="25"/>
      <c r="L35" s="25"/>
      <c r="M35" s="5"/>
      <c r="P35" s="33"/>
      <c r="T35" s="3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7"/>
      <c r="P36" s="33"/>
      <c r="T36" s="3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S77"/>
  <sheetViews>
    <sheetView zoomScaleNormal="100" zoomScaleSheetLayoutView="100" workbookViewId="0">
      <selection activeCell="P31" sqref="P31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9" width="10.85546875" style="11"/>
    <col min="20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8"/>
    </row>
    <row r="2" spans="1:19" ht="15.6" x14ac:dyDescent="0.3">
      <c r="A2" s="5"/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22"/>
      <c r="M2" s="58"/>
    </row>
    <row r="3" spans="1:19" ht="15.6" x14ac:dyDescent="0.3">
      <c r="A3" s="5"/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22"/>
      <c r="M3" s="58"/>
    </row>
    <row r="4" spans="1:19" ht="15.6" x14ac:dyDescent="0.3">
      <c r="A4" s="5"/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9"/>
      <c r="M4" s="59"/>
    </row>
    <row r="5" spans="1:19" ht="15.6" x14ac:dyDescent="0.3">
      <c r="A5" s="5"/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9"/>
      <c r="M5" s="190"/>
    </row>
    <row r="6" spans="1:19" x14ac:dyDescent="0.25">
      <c r="A6" s="5"/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9"/>
      <c r="M6" s="190"/>
      <c r="N6" s="98" t="str">
        <f>+B13</f>
        <v>I</v>
      </c>
      <c r="O6" s="56"/>
      <c r="P6" s="99">
        <v>-5.3174145071948846</v>
      </c>
    </row>
    <row r="7" spans="1:19" x14ac:dyDescent="0.25">
      <c r="A7" s="5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9"/>
      <c r="M7" s="190"/>
      <c r="N7" s="98" t="str">
        <f>+B14</f>
        <v>II</v>
      </c>
      <c r="O7" s="56"/>
      <c r="P7" s="99">
        <v>-5.9909088160295054</v>
      </c>
    </row>
    <row r="8" spans="1:19" x14ac:dyDescent="0.25">
      <c r="A8" s="5"/>
      <c r="B8" s="195"/>
      <c r="C8" s="65"/>
      <c r="D8" s="269" t="s">
        <v>82</v>
      </c>
      <c r="E8" s="269"/>
      <c r="F8" s="269"/>
      <c r="G8" s="269"/>
      <c r="H8" s="269"/>
      <c r="I8" s="269"/>
      <c r="J8" s="269"/>
      <c r="K8" s="65"/>
      <c r="L8" s="9"/>
      <c r="M8" s="190"/>
      <c r="N8" s="98" t="str">
        <f>+B15</f>
        <v>III</v>
      </c>
      <c r="O8" s="56"/>
      <c r="P8" s="99">
        <v>-4.3030053358443237</v>
      </c>
    </row>
    <row r="9" spans="1:19" x14ac:dyDescent="0.25">
      <c r="A9" s="5"/>
      <c r="B9" s="195"/>
      <c r="C9" s="64"/>
      <c r="D9" s="286" t="s">
        <v>123</v>
      </c>
      <c r="E9" s="286"/>
      <c r="F9" s="286"/>
      <c r="G9" s="286"/>
      <c r="H9" s="286"/>
      <c r="I9" s="286"/>
      <c r="J9" s="286"/>
      <c r="K9" s="64"/>
      <c r="L9" s="66"/>
      <c r="M9" s="212">
        <v>2009</v>
      </c>
      <c r="N9" s="98" t="str">
        <f>+B16</f>
        <v>IV</v>
      </c>
      <c r="O9" s="56"/>
      <c r="P9" s="99">
        <v>2.1765335626195981</v>
      </c>
    </row>
    <row r="10" spans="1:19" x14ac:dyDescent="0.25">
      <c r="A10" s="5"/>
      <c r="B10" s="195"/>
      <c r="C10" s="147"/>
      <c r="D10" s="147"/>
      <c r="E10" s="147"/>
      <c r="F10" s="147"/>
      <c r="G10" s="147"/>
      <c r="H10" s="147"/>
      <c r="I10" s="147"/>
      <c r="J10" s="147"/>
      <c r="K10" s="274" t="s">
        <v>50</v>
      </c>
      <c r="L10" s="9"/>
      <c r="M10" s="190"/>
      <c r="N10" s="98" t="s">
        <v>12</v>
      </c>
      <c r="O10" s="56"/>
      <c r="P10" s="99">
        <v>6.933689839572188</v>
      </c>
      <c r="S10" s="213"/>
    </row>
    <row r="11" spans="1:19" x14ac:dyDescent="0.25">
      <c r="A11" s="5"/>
      <c r="B11" s="195"/>
      <c r="C11" s="273" t="s">
        <v>5</v>
      </c>
      <c r="D11" s="273"/>
      <c r="E11" s="273"/>
      <c r="F11" s="273"/>
      <c r="G11" s="273"/>
      <c r="H11" s="273"/>
      <c r="I11" s="273"/>
      <c r="J11" s="274" t="s">
        <v>67</v>
      </c>
      <c r="K11" s="274"/>
      <c r="L11" s="9"/>
      <c r="M11" s="190"/>
      <c r="N11" s="98" t="s">
        <v>13</v>
      </c>
      <c r="O11" s="56"/>
      <c r="P11" s="99">
        <v>10.682619836394247</v>
      </c>
      <c r="S11" s="213"/>
    </row>
    <row r="12" spans="1:19" ht="14.25" customHeight="1" x14ac:dyDescent="0.25">
      <c r="A12" s="5"/>
      <c r="B12" s="195"/>
      <c r="C12" s="261">
        <v>2010</v>
      </c>
      <c r="D12" s="261">
        <v>2011</v>
      </c>
      <c r="E12" s="261">
        <v>2012</v>
      </c>
      <c r="F12" s="262">
        <v>2013</v>
      </c>
      <c r="G12" s="261">
        <v>2014</v>
      </c>
      <c r="H12" s="261">
        <v>2015</v>
      </c>
      <c r="I12" s="195">
        <v>2016</v>
      </c>
      <c r="J12" s="275"/>
      <c r="K12" s="275"/>
      <c r="L12" s="9"/>
      <c r="M12" s="190"/>
      <c r="N12" s="98" t="s">
        <v>14</v>
      </c>
      <c r="O12" s="56"/>
      <c r="P12" s="99">
        <v>13.158407215702383</v>
      </c>
      <c r="S12" s="213"/>
    </row>
    <row r="13" spans="1:19" ht="15.75" customHeight="1" x14ac:dyDescent="0.25">
      <c r="A13" s="5"/>
      <c r="B13" s="197" t="s">
        <v>12</v>
      </c>
      <c r="C13" s="108">
        <v>72.026353828983659</v>
      </c>
      <c r="D13" s="108">
        <v>79.467941249379138</v>
      </c>
      <c r="E13" s="108">
        <v>87.468548208809167</v>
      </c>
      <c r="F13" s="108">
        <v>91.303883293628687</v>
      </c>
      <c r="G13" s="108">
        <v>96.807928176497811</v>
      </c>
      <c r="H13" s="108">
        <v>98.013894444148974</v>
      </c>
      <c r="I13" s="114">
        <v>95.50601904771672</v>
      </c>
      <c r="J13" s="114">
        <f>+((I13/H13)-1)*100</f>
        <v>-2.558693755262742</v>
      </c>
      <c r="K13" s="114">
        <f>+(H13/G13-1)*100</f>
        <v>1.2457308924662458</v>
      </c>
      <c r="L13" s="9"/>
      <c r="M13" s="190">
        <v>2010</v>
      </c>
      <c r="N13" s="98" t="s">
        <v>6</v>
      </c>
      <c r="O13" s="56"/>
      <c r="P13" s="99">
        <v>13.744627137801047</v>
      </c>
      <c r="S13" s="213"/>
    </row>
    <row r="14" spans="1:19" x14ac:dyDescent="0.25">
      <c r="A14" s="5"/>
      <c r="B14" s="197" t="s">
        <v>13</v>
      </c>
      <c r="C14" s="108">
        <v>75.61776850523502</v>
      </c>
      <c r="D14" s="108">
        <v>86.772519191192814</v>
      </c>
      <c r="E14" s="108">
        <v>90.368203157137188</v>
      </c>
      <c r="F14" s="108">
        <v>95.474235531673386</v>
      </c>
      <c r="G14" s="108">
        <v>98.841597592823135</v>
      </c>
      <c r="H14" s="108">
        <v>97.336979675339677</v>
      </c>
      <c r="I14" s="114"/>
      <c r="J14" s="114"/>
      <c r="K14" s="114">
        <f>+(H14/G14-1)*100</f>
        <v>-1.522251718028389</v>
      </c>
      <c r="L14" s="9"/>
      <c r="M14" s="292">
        <v>2011</v>
      </c>
      <c r="N14" s="98" t="s">
        <v>12</v>
      </c>
      <c r="O14" s="56"/>
      <c r="P14" s="99">
        <v>10.331756398587766</v>
      </c>
      <c r="S14" s="213"/>
    </row>
    <row r="15" spans="1:19" x14ac:dyDescent="0.25">
      <c r="A15" s="5"/>
      <c r="B15" s="197" t="s">
        <v>14</v>
      </c>
      <c r="C15" s="109">
        <v>80.929043341040938</v>
      </c>
      <c r="D15" s="109">
        <v>90.12640851046605</v>
      </c>
      <c r="E15" s="109">
        <v>95.563314341471553</v>
      </c>
      <c r="F15" s="109">
        <v>99.507031932250811</v>
      </c>
      <c r="G15" s="109">
        <v>104.21552274276731</v>
      </c>
      <c r="H15" s="109">
        <v>103.87666243025772</v>
      </c>
      <c r="I15" s="114"/>
      <c r="J15" s="114"/>
      <c r="K15" s="114">
        <f>+(H15/G15-1)*100</f>
        <v>-0.32515339710570412</v>
      </c>
      <c r="L15" s="9"/>
      <c r="M15" s="292"/>
      <c r="N15" s="98" t="s">
        <v>13</v>
      </c>
      <c r="O15" s="100"/>
      <c r="P15" s="99">
        <v>14.75149413485477</v>
      </c>
      <c r="S15" s="213"/>
    </row>
    <row r="16" spans="1:19" x14ac:dyDescent="0.25">
      <c r="A16" s="5"/>
      <c r="B16" s="197" t="s">
        <v>6</v>
      </c>
      <c r="C16" s="108">
        <v>95.011150582414828</v>
      </c>
      <c r="D16" s="108">
        <v>103.10912644749129</v>
      </c>
      <c r="E16" s="108">
        <v>107.66014615755552</v>
      </c>
      <c r="F16" s="108">
        <v>113.71484924244717</v>
      </c>
      <c r="G16" s="108">
        <v>121.53998223000126</v>
      </c>
      <c r="H16" s="108">
        <v>114.78485691392257</v>
      </c>
      <c r="I16" s="114"/>
      <c r="J16" s="114"/>
      <c r="K16" s="115">
        <f>+(H16/G16-1)*100</f>
        <v>-5.5579449594581494</v>
      </c>
      <c r="L16" s="9"/>
      <c r="M16" s="292"/>
      <c r="N16" s="98" t="s">
        <v>14</v>
      </c>
      <c r="O16" s="100"/>
      <c r="P16" s="99">
        <v>11.364727407769726</v>
      </c>
      <c r="S16" s="213"/>
    </row>
    <row r="17" spans="1:19" x14ac:dyDescent="0.25">
      <c r="A17" s="5"/>
      <c r="B17" s="67"/>
      <c r="C17" s="7"/>
      <c r="D17" s="35"/>
      <c r="E17" s="35"/>
      <c r="F17" s="35"/>
      <c r="G17" s="35"/>
      <c r="H17" s="35"/>
      <c r="I17" s="35"/>
      <c r="J17" s="63"/>
      <c r="K17" s="35"/>
      <c r="L17" s="9"/>
      <c r="M17" s="292"/>
      <c r="N17" s="98" t="s">
        <v>6</v>
      </c>
      <c r="O17" s="78"/>
      <c r="P17" s="99">
        <v>8.5231847161477035</v>
      </c>
      <c r="S17" s="213"/>
    </row>
    <row r="18" spans="1:19" x14ac:dyDescent="0.25">
      <c r="A18" s="5"/>
      <c r="B18" s="67"/>
      <c r="C18" s="195"/>
      <c r="D18" s="195"/>
      <c r="E18" s="195"/>
      <c r="F18" s="195"/>
      <c r="G18" s="195"/>
      <c r="H18" s="195"/>
      <c r="I18" s="195"/>
      <c r="J18" s="63"/>
      <c r="K18" s="35"/>
      <c r="L18" s="9"/>
      <c r="M18" s="292">
        <v>2012</v>
      </c>
      <c r="N18" s="98" t="s">
        <v>12</v>
      </c>
      <c r="O18" s="56"/>
      <c r="P18" s="99">
        <v>10.067716406951121</v>
      </c>
      <c r="S18" s="213"/>
    </row>
    <row r="19" spans="1:19" x14ac:dyDescent="0.25">
      <c r="A19" s="5"/>
      <c r="B19" s="7"/>
      <c r="C19" s="62"/>
      <c r="D19" s="272" t="s">
        <v>75</v>
      </c>
      <c r="E19" s="272"/>
      <c r="F19" s="272"/>
      <c r="G19" s="272"/>
      <c r="H19" s="272"/>
      <c r="I19" s="272"/>
      <c r="J19" s="272"/>
      <c r="K19" s="35"/>
      <c r="L19" s="9"/>
      <c r="M19" s="292"/>
      <c r="N19" s="98" t="s">
        <v>13</v>
      </c>
      <c r="O19" s="100"/>
      <c r="P19" s="99">
        <v>4.1438049735789351</v>
      </c>
      <c r="S19" s="213"/>
    </row>
    <row r="20" spans="1:19" x14ac:dyDescent="0.25">
      <c r="A20" s="5"/>
      <c r="B20" s="7"/>
      <c r="C20" s="62"/>
      <c r="D20" s="293" t="s">
        <v>77</v>
      </c>
      <c r="E20" s="293"/>
      <c r="F20" s="293"/>
      <c r="G20" s="293"/>
      <c r="H20" s="293"/>
      <c r="I20" s="293"/>
      <c r="J20" s="293"/>
      <c r="K20" s="10"/>
      <c r="L20" s="9"/>
      <c r="M20" s="292"/>
      <c r="N20" s="98" t="s">
        <v>14</v>
      </c>
      <c r="O20" s="100"/>
      <c r="P20" s="99">
        <v>6.0325335502236621</v>
      </c>
      <c r="S20" s="213"/>
    </row>
    <row r="21" spans="1:19" x14ac:dyDescent="0.25">
      <c r="A21" s="5"/>
      <c r="B21" s="7"/>
      <c r="C21" s="62"/>
      <c r="D21" s="293" t="s">
        <v>128</v>
      </c>
      <c r="E21" s="293"/>
      <c r="F21" s="293"/>
      <c r="G21" s="293"/>
      <c r="H21" s="293"/>
      <c r="I21" s="293"/>
      <c r="J21" s="293"/>
      <c r="K21" s="10"/>
      <c r="L21" s="9"/>
      <c r="M21" s="292"/>
      <c r="N21" s="98" t="s">
        <v>6</v>
      </c>
      <c r="O21" s="78"/>
      <c r="P21" s="99">
        <v>4.4137894159949509</v>
      </c>
      <c r="S21" s="213"/>
    </row>
    <row r="22" spans="1:19" x14ac:dyDescent="0.25">
      <c r="A22" s="5"/>
      <c r="B22" s="67"/>
      <c r="C22" s="62"/>
      <c r="D22" s="62"/>
      <c r="E22" s="62"/>
      <c r="F22" s="62"/>
      <c r="G22" s="62"/>
      <c r="H22" s="62"/>
      <c r="I22" s="62"/>
      <c r="J22" s="14"/>
      <c r="K22" s="10"/>
      <c r="L22" s="9"/>
      <c r="M22" s="292">
        <v>2013</v>
      </c>
      <c r="N22" s="98" t="s">
        <v>12</v>
      </c>
      <c r="O22" s="56"/>
      <c r="P22" s="99">
        <v>4.3848162149251912</v>
      </c>
      <c r="S22" s="213"/>
    </row>
    <row r="23" spans="1:19" x14ac:dyDescent="0.25">
      <c r="A23" s="5"/>
      <c r="B23" s="67"/>
      <c r="C23" s="7"/>
      <c r="D23" s="7"/>
      <c r="E23" s="7"/>
      <c r="F23" s="7"/>
      <c r="G23" s="7"/>
      <c r="H23" s="7"/>
      <c r="I23" s="7"/>
      <c r="J23" s="14"/>
      <c r="K23" s="10"/>
      <c r="L23" s="9"/>
      <c r="M23" s="292"/>
      <c r="N23" s="98" t="s">
        <v>13</v>
      </c>
      <c r="O23" s="100"/>
      <c r="P23" s="99">
        <v>5.6502532928064841</v>
      </c>
      <c r="S23" s="213"/>
    </row>
    <row r="24" spans="1:19" x14ac:dyDescent="0.25">
      <c r="A24" s="5"/>
      <c r="B24" s="67"/>
      <c r="C24" s="7"/>
      <c r="D24" s="7"/>
      <c r="E24" s="7"/>
      <c r="F24" s="7"/>
      <c r="G24" s="7"/>
      <c r="H24" s="7"/>
      <c r="I24" s="7"/>
      <c r="J24" s="14"/>
      <c r="K24" s="10"/>
      <c r="L24" s="9"/>
      <c r="M24" s="292"/>
      <c r="N24" s="98" t="s">
        <v>14</v>
      </c>
      <c r="O24" s="100"/>
      <c r="P24" s="99">
        <v>4.1268112329040596</v>
      </c>
      <c r="S24" s="213"/>
    </row>
    <row r="25" spans="1:19" x14ac:dyDescent="0.25">
      <c r="A25" s="5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2"/>
      <c r="N25" s="98" t="s">
        <v>6</v>
      </c>
      <c r="O25" s="78"/>
      <c r="P25" s="99">
        <v>5.6239038316285406</v>
      </c>
      <c r="S25" s="213"/>
    </row>
    <row r="26" spans="1:19" x14ac:dyDescent="0.25">
      <c r="A26" s="140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2">
        <v>2014</v>
      </c>
      <c r="N26" s="98" t="s">
        <v>12</v>
      </c>
      <c r="O26" s="56"/>
      <c r="P26" s="99">
        <v>6.0282703038690988</v>
      </c>
      <c r="S26" s="213"/>
    </row>
    <row r="27" spans="1:19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2"/>
      <c r="N27" s="98" t="s">
        <v>13</v>
      </c>
      <c r="O27" s="100"/>
      <c r="P27" s="99">
        <v>3.5269850995901741</v>
      </c>
      <c r="S27" s="213"/>
    </row>
    <row r="28" spans="1:19" x14ac:dyDescent="0.25">
      <c r="A28" s="5"/>
      <c r="B28" s="7"/>
      <c r="C28" s="7"/>
      <c r="D28" s="7"/>
      <c r="E28" s="7"/>
      <c r="F28" s="7"/>
      <c r="G28" s="7"/>
      <c r="H28" s="7"/>
      <c r="I28" s="7"/>
      <c r="J28" s="14"/>
      <c r="K28" s="10"/>
      <c r="L28" s="9"/>
      <c r="M28" s="292"/>
      <c r="N28" s="98" t="s">
        <v>14</v>
      </c>
      <c r="O28" s="100"/>
      <c r="P28" s="99">
        <v>4.7318171581303581</v>
      </c>
      <c r="S28" s="213"/>
    </row>
    <row r="29" spans="1:19" x14ac:dyDescent="0.25">
      <c r="A29" s="5"/>
      <c r="B29" s="7"/>
      <c r="C29" s="7"/>
      <c r="D29" s="7"/>
      <c r="E29" s="7"/>
      <c r="F29" s="7"/>
      <c r="G29" s="7"/>
      <c r="H29" s="7"/>
      <c r="I29" s="7"/>
      <c r="J29" s="14"/>
      <c r="K29" s="10"/>
      <c r="L29" s="9"/>
      <c r="M29" s="292"/>
      <c r="N29" s="98" t="s">
        <v>6</v>
      </c>
      <c r="O29" s="78"/>
      <c r="P29" s="100">
        <v>6.881364254258826</v>
      </c>
      <c r="S29" s="213"/>
    </row>
    <row r="30" spans="1:19" x14ac:dyDescent="0.25">
      <c r="A30" s="5"/>
      <c r="B30" s="7"/>
      <c r="C30" s="7"/>
      <c r="D30" s="7"/>
      <c r="E30" s="7"/>
      <c r="F30" s="7"/>
      <c r="G30" s="7"/>
      <c r="H30" s="7"/>
      <c r="I30" s="7"/>
      <c r="J30" s="14"/>
      <c r="K30" s="10"/>
      <c r="L30" s="9"/>
      <c r="M30" s="291">
        <v>2015</v>
      </c>
      <c r="N30" s="98" t="s">
        <v>12</v>
      </c>
      <c r="P30" s="34">
        <v>1.2457308924662458</v>
      </c>
      <c r="S30" s="213"/>
    </row>
    <row r="31" spans="1:19" x14ac:dyDescent="0.25">
      <c r="A31" s="5"/>
      <c r="B31" s="7"/>
      <c r="C31" s="7"/>
      <c r="D31" s="7"/>
      <c r="E31" s="7"/>
      <c r="F31" s="7"/>
      <c r="G31" s="7"/>
      <c r="H31" s="7"/>
      <c r="I31" s="7"/>
      <c r="J31" s="14"/>
      <c r="K31" s="10"/>
      <c r="L31" s="9"/>
      <c r="M31" s="291"/>
      <c r="N31" s="98" t="s">
        <v>13</v>
      </c>
      <c r="P31" s="34">
        <v>-1.522251718028389</v>
      </c>
      <c r="S31" s="213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59"/>
      <c r="N32" s="98" t="s">
        <v>14</v>
      </c>
      <c r="P32" s="34">
        <v>-0.32515339710570412</v>
      </c>
      <c r="S32" s="213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59"/>
      <c r="N33" s="98" t="s">
        <v>6</v>
      </c>
      <c r="P33" s="34">
        <v>-5.5579449594581494</v>
      </c>
      <c r="S33" s="213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59">
        <v>2016</v>
      </c>
      <c r="N34" s="11" t="s">
        <v>12</v>
      </c>
      <c r="P34" s="34">
        <v>-2.558693755262742</v>
      </c>
      <c r="S34" s="213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59"/>
      <c r="O35" s="34"/>
      <c r="P35" s="34"/>
      <c r="S35" s="213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59"/>
      <c r="P36" s="34"/>
      <c r="S36" s="213"/>
    </row>
    <row r="37" spans="1:19" x14ac:dyDescent="0.25">
      <c r="A37" s="204" t="str">
        <f>+'Total comercio minorista'!A35</f>
        <v>Fuente: Departamento Administrativo Nacional de Estadistica, DANE, marzo 2016.</v>
      </c>
      <c r="B37" s="24"/>
      <c r="C37" s="17"/>
      <c r="D37" s="17"/>
      <c r="E37" s="17"/>
      <c r="F37" s="17"/>
      <c r="G37" s="17"/>
      <c r="H37" s="17"/>
      <c r="I37" s="17"/>
      <c r="J37" s="24"/>
      <c r="K37" s="24"/>
      <c r="L37" s="25"/>
      <c r="M37" s="59"/>
      <c r="P37" s="33"/>
      <c r="S37" s="213"/>
    </row>
    <row r="38" spans="1:19" s="57" customFormat="1" x14ac:dyDescent="0.25">
      <c r="A38" s="72"/>
      <c r="B38" s="72"/>
      <c r="C38" s="72"/>
      <c r="D38" s="72"/>
      <c r="E38" s="72"/>
      <c r="F38" s="72"/>
      <c r="G38" s="72"/>
      <c r="H38" s="72"/>
      <c r="I38" s="72"/>
      <c r="J38" s="72"/>
      <c r="K38" s="72"/>
      <c r="L38" s="72"/>
    </row>
    <row r="39" spans="1:19" s="57" customFormat="1" x14ac:dyDescent="0.25"/>
    <row r="40" spans="1:19" s="57" customFormat="1" x14ac:dyDescent="0.25"/>
    <row r="41" spans="1:19" s="57" customFormat="1" x14ac:dyDescent="0.25"/>
    <row r="42" spans="1:19" s="57" customFormat="1" x14ac:dyDescent="0.25"/>
    <row r="43" spans="1:19" s="57" customFormat="1" x14ac:dyDescent="0.25"/>
    <row r="44" spans="1:19" s="57" customFormat="1" x14ac:dyDescent="0.25"/>
    <row r="45" spans="1:19" s="57" customFormat="1" x14ac:dyDescent="0.25"/>
    <row r="46" spans="1:19" s="57" customFormat="1" x14ac:dyDescent="0.25"/>
    <row r="47" spans="1:19" s="57" customFormat="1" x14ac:dyDescent="0.25"/>
    <row r="48" spans="1:19" s="57" customFormat="1" x14ac:dyDescent="0.25">
      <c r="B48" s="96"/>
      <c r="C48" s="96"/>
      <c r="D48" s="96"/>
      <c r="E48" s="96"/>
      <c r="F48" s="96"/>
    </row>
    <row r="49" spans="1:6" s="57" customFormat="1" x14ac:dyDescent="0.25">
      <c r="B49" s="96"/>
      <c r="C49" s="96"/>
      <c r="D49" s="96"/>
      <c r="E49" s="96"/>
      <c r="F49" s="96"/>
    </row>
    <row r="50" spans="1:6" s="57" customFormat="1" x14ac:dyDescent="0.25">
      <c r="B50" s="96"/>
      <c r="C50" s="96"/>
      <c r="D50" s="96"/>
      <c r="E50" s="96"/>
      <c r="F50" s="96"/>
    </row>
    <row r="51" spans="1:6" s="57" customFormat="1" x14ac:dyDescent="0.25">
      <c r="B51" s="96"/>
      <c r="C51" s="96"/>
      <c r="D51" s="96"/>
      <c r="E51" s="96"/>
      <c r="F51" s="96"/>
    </row>
    <row r="52" spans="1:6" s="57" customFormat="1" x14ac:dyDescent="0.25">
      <c r="B52" s="96"/>
      <c r="C52" s="96"/>
      <c r="D52" s="96"/>
      <c r="E52" s="96"/>
      <c r="F52" s="96"/>
    </row>
    <row r="53" spans="1:6" s="57" customFormat="1" x14ac:dyDescent="0.25">
      <c r="A53" s="96"/>
      <c r="B53" s="96"/>
      <c r="C53" s="96"/>
      <c r="D53" s="96"/>
      <c r="E53" s="96"/>
      <c r="F53" s="96"/>
    </row>
    <row r="54" spans="1:6" s="57" customFormat="1" x14ac:dyDescent="0.25">
      <c r="A54" s="96"/>
      <c r="B54" s="96"/>
      <c r="C54" s="96"/>
      <c r="D54" s="96"/>
      <c r="E54" s="96"/>
      <c r="F54" s="96"/>
    </row>
    <row r="55" spans="1:6" s="57" customFormat="1" x14ac:dyDescent="0.25">
      <c r="A55" s="96"/>
      <c r="B55" s="96"/>
      <c r="C55" s="96"/>
      <c r="D55" s="96"/>
      <c r="E55" s="96"/>
      <c r="F55" s="96"/>
    </row>
    <row r="56" spans="1:6" s="57" customFormat="1" x14ac:dyDescent="0.25">
      <c r="A56" s="96"/>
      <c r="B56" s="96"/>
      <c r="C56" s="96"/>
      <c r="D56" s="96"/>
      <c r="E56" s="96"/>
      <c r="F56" s="96"/>
    </row>
    <row r="57" spans="1:6" s="57" customFormat="1" x14ac:dyDescent="0.25">
      <c r="A57" s="96"/>
      <c r="B57" s="96"/>
      <c r="C57" s="96"/>
      <c r="D57" s="96"/>
      <c r="E57" s="96"/>
      <c r="F57" s="96"/>
    </row>
    <row r="58" spans="1:6" s="57" customFormat="1" x14ac:dyDescent="0.25">
      <c r="A58" s="96"/>
      <c r="B58" s="96"/>
      <c r="C58" s="96"/>
      <c r="D58" s="96"/>
      <c r="E58" s="96"/>
      <c r="F58" s="96"/>
    </row>
    <row r="59" spans="1:6" s="57" customFormat="1" x14ac:dyDescent="0.25">
      <c r="A59" s="96"/>
      <c r="B59" s="96"/>
      <c r="C59" s="96"/>
      <c r="D59" s="96"/>
      <c r="E59" s="96"/>
      <c r="F59" s="96"/>
    </row>
    <row r="60" spans="1:6" s="57" customFormat="1" x14ac:dyDescent="0.25">
      <c r="A60" s="96"/>
      <c r="B60" s="96"/>
      <c r="C60" s="96"/>
      <c r="D60" s="96"/>
      <c r="E60" s="96"/>
      <c r="F60" s="96"/>
    </row>
    <row r="61" spans="1:6" s="57" customFormat="1" x14ac:dyDescent="0.25">
      <c r="A61" s="96"/>
      <c r="B61" s="96"/>
      <c r="C61" s="96"/>
      <c r="D61" s="96"/>
      <c r="E61" s="96"/>
      <c r="F61" s="96"/>
    </row>
    <row r="62" spans="1:6" s="57" customFormat="1" x14ac:dyDescent="0.25">
      <c r="A62" s="96"/>
      <c r="B62" s="96"/>
      <c r="C62" s="96"/>
      <c r="D62" s="96"/>
      <c r="E62" s="96"/>
      <c r="F62" s="96"/>
    </row>
    <row r="63" spans="1:6" s="57" customFormat="1" x14ac:dyDescent="0.25">
      <c r="A63" s="96"/>
      <c r="B63" s="96"/>
      <c r="C63" s="96"/>
      <c r="D63" s="96"/>
      <c r="E63" s="96"/>
      <c r="F63" s="96"/>
    </row>
    <row r="64" spans="1:6" s="57" customFormat="1" x14ac:dyDescent="0.25">
      <c r="A64" s="96"/>
      <c r="B64" s="96"/>
      <c r="C64" s="96"/>
      <c r="D64" s="96"/>
      <c r="E64" s="96"/>
      <c r="F64" s="96"/>
    </row>
    <row r="65" spans="1:6" s="57" customFormat="1" x14ac:dyDescent="0.25">
      <c r="A65" s="96"/>
      <c r="B65" s="96"/>
      <c r="C65" s="96"/>
      <c r="D65" s="96"/>
      <c r="E65" s="96"/>
      <c r="F65" s="96"/>
    </row>
    <row r="66" spans="1:6" s="57" customFormat="1" x14ac:dyDescent="0.25">
      <c r="A66" s="96"/>
      <c r="B66" s="96"/>
      <c r="C66" s="96"/>
      <c r="D66" s="96"/>
      <c r="E66" s="96"/>
      <c r="F66" s="96"/>
    </row>
    <row r="67" spans="1:6" s="57" customFormat="1" x14ac:dyDescent="0.25">
      <c r="A67" s="96"/>
      <c r="B67" s="96"/>
      <c r="C67" s="96"/>
      <c r="D67" s="96"/>
      <c r="E67" s="96"/>
      <c r="F67" s="96"/>
    </row>
    <row r="68" spans="1:6" s="57" customFormat="1" x14ac:dyDescent="0.25">
      <c r="A68" s="96"/>
      <c r="B68" s="96"/>
      <c r="C68" s="96"/>
      <c r="D68" s="96"/>
      <c r="E68" s="96"/>
      <c r="F68" s="96"/>
    </row>
    <row r="69" spans="1:6" s="57" customFormat="1" x14ac:dyDescent="0.25">
      <c r="A69" s="96"/>
      <c r="B69" s="96"/>
      <c r="C69" s="96"/>
      <c r="D69" s="96"/>
      <c r="E69" s="96"/>
      <c r="F69" s="96"/>
    </row>
    <row r="70" spans="1:6" s="57" customFormat="1" x14ac:dyDescent="0.25">
      <c r="A70" s="96"/>
      <c r="B70" s="96"/>
      <c r="C70" s="96"/>
      <c r="D70" s="96"/>
      <c r="E70" s="96"/>
      <c r="F70" s="96"/>
    </row>
    <row r="71" spans="1:6" s="57" customFormat="1" x14ac:dyDescent="0.25">
      <c r="A71" s="96"/>
      <c r="B71" s="96"/>
      <c r="C71" s="96"/>
      <c r="D71" s="96"/>
      <c r="E71" s="96"/>
      <c r="F71" s="96"/>
    </row>
    <row r="72" spans="1:6" s="57" customFormat="1" x14ac:dyDescent="0.25">
      <c r="A72" s="96"/>
      <c r="B72" s="96"/>
      <c r="C72" s="96"/>
      <c r="D72" s="96"/>
      <c r="E72" s="96"/>
      <c r="F72" s="96"/>
    </row>
    <row r="73" spans="1:6" s="57" customFormat="1" x14ac:dyDescent="0.25">
      <c r="A73" s="96"/>
      <c r="B73" s="96"/>
      <c r="C73" s="96"/>
      <c r="D73" s="96"/>
      <c r="E73" s="96"/>
      <c r="F73" s="96"/>
    </row>
    <row r="74" spans="1:6" s="57" customFormat="1" x14ac:dyDescent="0.25">
      <c r="A74" s="96"/>
      <c r="B74" s="96"/>
      <c r="C74" s="96"/>
      <c r="D74" s="96"/>
      <c r="E74" s="96"/>
      <c r="F74" s="96"/>
    </row>
    <row r="75" spans="1:6" s="57" customFormat="1" x14ac:dyDescent="0.25">
      <c r="A75" s="96"/>
      <c r="B75" s="96"/>
      <c r="C75" s="96"/>
      <c r="D75" s="96"/>
      <c r="E75" s="96"/>
      <c r="F75" s="96"/>
    </row>
    <row r="76" spans="1:6" s="57" customFormat="1" x14ac:dyDescent="0.25"/>
    <row r="77" spans="1:6" s="57" customFormat="1" x14ac:dyDescent="0.25"/>
  </sheetData>
  <mergeCells count="13">
    <mergeCell ref="M14:M17"/>
    <mergeCell ref="M18:M21"/>
    <mergeCell ref="M22:M25"/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H39" sqref="H39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90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34"/>
    </row>
    <row r="2" spans="1:20" ht="15.6" x14ac:dyDescent="0.3">
      <c r="A2" s="5"/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22"/>
      <c r="M2" s="134"/>
      <c r="Q2" s="142"/>
    </row>
    <row r="3" spans="1:20" ht="15.6" x14ac:dyDescent="0.3">
      <c r="A3" s="5"/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22"/>
      <c r="M3" s="134"/>
      <c r="N3" s="55"/>
      <c r="P3" s="173"/>
      <c r="Q3" s="174"/>
    </row>
    <row r="4" spans="1:20" ht="15.6" x14ac:dyDescent="0.3">
      <c r="A4" s="5"/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9"/>
      <c r="M4" s="134"/>
      <c r="P4" s="173"/>
      <c r="Q4" s="174"/>
    </row>
    <row r="5" spans="1:20" ht="15.6" x14ac:dyDescent="0.3">
      <c r="A5" s="5"/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9"/>
      <c r="M5" s="134"/>
      <c r="P5" s="173"/>
      <c r="Q5" s="174"/>
    </row>
    <row r="6" spans="1:20" ht="15.6" x14ac:dyDescent="0.3">
      <c r="A6" s="5"/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9"/>
      <c r="M6" s="134"/>
      <c r="P6" s="173"/>
      <c r="Q6" s="56"/>
    </row>
    <row r="7" spans="1:20" ht="15.6" x14ac:dyDescent="0.3">
      <c r="A7" s="5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9"/>
      <c r="M7" s="134"/>
      <c r="P7" s="173"/>
      <c r="Q7" s="56"/>
    </row>
    <row r="8" spans="1:20" x14ac:dyDescent="0.25">
      <c r="A8" s="5"/>
      <c r="B8" s="195"/>
      <c r="C8" s="269" t="s">
        <v>81</v>
      </c>
      <c r="D8" s="269"/>
      <c r="E8" s="269"/>
      <c r="F8" s="269"/>
      <c r="G8" s="269"/>
      <c r="H8" s="269"/>
      <c r="I8" s="269"/>
      <c r="J8" s="269"/>
      <c r="K8" s="269"/>
      <c r="L8" s="9"/>
      <c r="M8" s="134"/>
      <c r="P8" s="173"/>
      <c r="Q8" s="56"/>
    </row>
    <row r="9" spans="1:20" x14ac:dyDescent="0.25">
      <c r="A9" s="5"/>
      <c r="B9" s="195"/>
      <c r="C9" s="286" t="s">
        <v>125</v>
      </c>
      <c r="D9" s="286"/>
      <c r="E9" s="286"/>
      <c r="F9" s="286"/>
      <c r="G9" s="286"/>
      <c r="H9" s="286"/>
      <c r="I9" s="286"/>
      <c r="J9" s="286"/>
      <c r="K9" s="286"/>
      <c r="L9" s="294"/>
      <c r="M9" s="292">
        <v>2009</v>
      </c>
      <c r="N9" s="98" t="s">
        <v>12</v>
      </c>
      <c r="O9" s="117">
        <v>-3.7308626455864746</v>
      </c>
      <c r="P9" s="173"/>
      <c r="Q9" s="56"/>
    </row>
    <row r="10" spans="1:20" x14ac:dyDescent="0.25">
      <c r="A10" s="5"/>
      <c r="B10" s="195"/>
      <c r="C10" s="147"/>
      <c r="D10" s="147"/>
      <c r="E10" s="147"/>
      <c r="F10" s="147"/>
      <c r="G10" s="147"/>
      <c r="H10" s="147"/>
      <c r="I10" s="147"/>
      <c r="J10" s="147"/>
      <c r="K10" s="147"/>
      <c r="L10" s="9"/>
      <c r="M10" s="292"/>
      <c r="N10" s="98" t="s">
        <v>13</v>
      </c>
      <c r="O10" s="117">
        <v>-5.4863404004496186</v>
      </c>
      <c r="P10" s="173"/>
      <c r="Q10" s="56"/>
    </row>
    <row r="11" spans="1:20" x14ac:dyDescent="0.25">
      <c r="A11" s="5"/>
      <c r="B11" s="195"/>
      <c r="C11" s="273" t="s">
        <v>5</v>
      </c>
      <c r="D11" s="273"/>
      <c r="E11" s="273"/>
      <c r="F11" s="273"/>
      <c r="G11" s="273"/>
      <c r="H11" s="273"/>
      <c r="I11" s="273"/>
      <c r="J11" s="280" t="s">
        <v>68</v>
      </c>
      <c r="K11" s="280" t="s">
        <v>37</v>
      </c>
      <c r="L11" s="9"/>
      <c r="M11" s="292"/>
      <c r="N11" s="98" t="s">
        <v>14</v>
      </c>
      <c r="O11" s="117">
        <v>-3.4570535084974541</v>
      </c>
      <c r="P11" s="173"/>
      <c r="Q11" s="56"/>
    </row>
    <row r="12" spans="1:20" ht="14.25" customHeight="1" x14ac:dyDescent="0.25">
      <c r="A12" s="5"/>
      <c r="B12" s="195"/>
      <c r="C12" s="261">
        <v>2010</v>
      </c>
      <c r="D12" s="261">
        <v>2011</v>
      </c>
      <c r="E12" s="261">
        <v>2012</v>
      </c>
      <c r="F12" s="262">
        <v>2013</v>
      </c>
      <c r="G12" s="261">
        <v>2014</v>
      </c>
      <c r="H12" s="261">
        <v>2015</v>
      </c>
      <c r="I12" s="195">
        <v>2016</v>
      </c>
      <c r="J12" s="281"/>
      <c r="K12" s="281"/>
      <c r="L12" s="9"/>
      <c r="M12" s="292"/>
      <c r="N12" s="98" t="s">
        <v>6</v>
      </c>
      <c r="O12" s="117">
        <v>-3.5696956219675613</v>
      </c>
      <c r="P12" s="173"/>
      <c r="Q12" s="56"/>
    </row>
    <row r="13" spans="1:20" ht="15.75" customHeight="1" x14ac:dyDescent="0.25">
      <c r="A13" s="5"/>
      <c r="B13" s="197" t="s">
        <v>12</v>
      </c>
      <c r="C13" s="116">
        <v>82.126853721419664</v>
      </c>
      <c r="D13" s="116">
        <v>87.404478423468063</v>
      </c>
      <c r="E13" s="116">
        <v>95.069106954881178</v>
      </c>
      <c r="F13" s="116">
        <v>98.56639815175086</v>
      </c>
      <c r="G13" s="116">
        <v>100.09668366609745</v>
      </c>
      <c r="H13" s="116">
        <v>104.44604699237307</v>
      </c>
      <c r="I13" s="116">
        <v>106.3348767642043</v>
      </c>
      <c r="J13" s="114">
        <f>(I13/H13-1)*100</f>
        <v>1.8084262891913561</v>
      </c>
      <c r="K13" s="114">
        <f>(H13/G13-1)*100</f>
        <v>4.3451622641007992</v>
      </c>
      <c r="L13" s="9"/>
      <c r="N13" s="98" t="s">
        <v>12</v>
      </c>
      <c r="O13" s="117">
        <v>0.86217424596446435</v>
      </c>
      <c r="P13" s="173"/>
      <c r="Q13" s="56"/>
    </row>
    <row r="14" spans="1:20" x14ac:dyDescent="0.25">
      <c r="A14" s="5"/>
      <c r="B14" s="197" t="s">
        <v>13</v>
      </c>
      <c r="C14" s="116">
        <v>81.675924124712921</v>
      </c>
      <c r="D14" s="116">
        <v>88.518478113117894</v>
      </c>
      <c r="E14" s="116">
        <v>95.502142132279246</v>
      </c>
      <c r="F14" s="116">
        <v>98.67272073162043</v>
      </c>
      <c r="G14" s="116">
        <v>101.55051126512501</v>
      </c>
      <c r="H14" s="116">
        <v>104.64043529646477</v>
      </c>
      <c r="I14" s="116"/>
      <c r="J14" s="116"/>
      <c r="K14" s="114">
        <f>(H14/G14-1)*100</f>
        <v>3.042745913186673</v>
      </c>
      <c r="L14" s="9"/>
      <c r="N14" s="98" t="s">
        <v>13</v>
      </c>
      <c r="O14" s="117">
        <v>2.9308056824688844</v>
      </c>
      <c r="P14" s="173"/>
      <c r="Q14" s="56"/>
    </row>
    <row r="15" spans="1:20" x14ac:dyDescent="0.25">
      <c r="A15" s="5"/>
      <c r="B15" s="197" t="s">
        <v>14</v>
      </c>
      <c r="C15" s="103">
        <v>83.957621264881666</v>
      </c>
      <c r="D15" s="103">
        <v>91.378890831386215</v>
      </c>
      <c r="E15" s="103">
        <v>96.818563621509952</v>
      </c>
      <c r="F15" s="103">
        <v>99.949291565466282</v>
      </c>
      <c r="G15" s="103">
        <v>102.38227277194784</v>
      </c>
      <c r="H15" s="103">
        <v>105.26149601939966</v>
      </c>
      <c r="I15" s="116"/>
      <c r="J15" s="116"/>
      <c r="K15" s="114">
        <f>(H15/G15-1)*100</f>
        <v>2.8122282984136993</v>
      </c>
      <c r="L15" s="9"/>
      <c r="M15" s="190">
        <v>2010</v>
      </c>
      <c r="N15" s="98" t="s">
        <v>14</v>
      </c>
      <c r="O15" s="117">
        <v>4.1879373362947447</v>
      </c>
      <c r="P15" s="173"/>
      <c r="Q15" s="113"/>
    </row>
    <row r="16" spans="1:20" x14ac:dyDescent="0.25">
      <c r="A16" s="5"/>
      <c r="B16" s="197" t="s">
        <v>6</v>
      </c>
      <c r="C16" s="104">
        <v>86.172070456651298</v>
      </c>
      <c r="D16" s="104">
        <v>95.169770780722757</v>
      </c>
      <c r="E16" s="104">
        <v>99.348419612357191</v>
      </c>
      <c r="F16" s="104">
        <v>102.81158955116236</v>
      </c>
      <c r="G16" s="116">
        <v>106.95346653778263</v>
      </c>
      <c r="H16" s="116">
        <v>108.43659651275112</v>
      </c>
      <c r="I16" s="116"/>
      <c r="J16" s="116"/>
      <c r="K16" s="115">
        <f>(H16/G16-1)*100</f>
        <v>1.3867058478600702</v>
      </c>
      <c r="L16" s="9"/>
      <c r="M16" s="190">
        <v>2010</v>
      </c>
      <c r="N16" s="98" t="s">
        <v>6</v>
      </c>
      <c r="O16" s="117">
        <v>4.102624852301151</v>
      </c>
      <c r="P16" s="173"/>
      <c r="Q16" s="100"/>
      <c r="S16" s="39"/>
      <c r="T16" s="39"/>
    </row>
    <row r="17" spans="1:20" x14ac:dyDescent="0.25">
      <c r="A17" s="5"/>
      <c r="B17" s="67"/>
      <c r="C17" s="7"/>
      <c r="D17" s="35"/>
      <c r="E17" s="35"/>
      <c r="F17" s="35"/>
      <c r="G17" s="35"/>
      <c r="H17" s="35"/>
      <c r="I17" s="35"/>
      <c r="J17" s="7"/>
      <c r="K17" s="35"/>
      <c r="L17" s="9"/>
      <c r="M17" s="292">
        <v>2011</v>
      </c>
      <c r="N17" s="98" t="s">
        <v>12</v>
      </c>
      <c r="O17" s="117">
        <v>6.4261863969006905</v>
      </c>
      <c r="P17" s="173"/>
      <c r="Q17" s="100"/>
      <c r="S17" s="39"/>
      <c r="T17" s="39"/>
    </row>
    <row r="18" spans="1:20" x14ac:dyDescent="0.25">
      <c r="A18" s="5"/>
      <c r="B18" s="67"/>
      <c r="C18" s="62"/>
      <c r="D18" s="26"/>
      <c r="E18" s="9"/>
      <c r="F18" s="5"/>
      <c r="G18" s="210" t="s">
        <v>76</v>
      </c>
      <c r="H18" s="7"/>
      <c r="I18" s="126"/>
      <c r="J18" s="14"/>
      <c r="K18" s="10"/>
      <c r="L18" s="9"/>
      <c r="M18" s="292"/>
      <c r="N18" s="98" t="s">
        <v>13</v>
      </c>
      <c r="O18" s="117">
        <v>8.3776878703654578</v>
      </c>
      <c r="P18" s="173"/>
      <c r="Q18" s="56"/>
      <c r="R18" s="34"/>
      <c r="S18" s="39"/>
      <c r="T18" s="39"/>
    </row>
    <row r="19" spans="1:20" x14ac:dyDescent="0.25">
      <c r="A19" s="5"/>
      <c r="B19" s="7"/>
      <c r="C19" s="7"/>
      <c r="D19" s="272" t="s">
        <v>77</v>
      </c>
      <c r="E19" s="272"/>
      <c r="F19" s="272"/>
      <c r="G19" s="272"/>
      <c r="H19" s="272"/>
      <c r="I19" s="272"/>
      <c r="J19" s="272"/>
      <c r="K19" s="10"/>
      <c r="L19" s="9"/>
      <c r="M19" s="292"/>
      <c r="N19" s="98" t="s">
        <v>14</v>
      </c>
      <c r="O19" s="117">
        <v>8.839304228368805</v>
      </c>
      <c r="P19" s="173"/>
      <c r="Q19" s="56"/>
      <c r="R19" s="34"/>
      <c r="S19" s="39"/>
      <c r="T19" s="39"/>
    </row>
    <row r="20" spans="1:20" ht="17.25" customHeight="1" x14ac:dyDescent="0.25">
      <c r="A20" s="5"/>
      <c r="B20" s="7"/>
      <c r="C20" s="7"/>
      <c r="D20" s="290" t="s">
        <v>128</v>
      </c>
      <c r="E20" s="290"/>
      <c r="F20" s="290"/>
      <c r="G20" s="290"/>
      <c r="H20" s="290"/>
      <c r="I20" s="290"/>
      <c r="J20" s="290"/>
      <c r="K20" s="10"/>
      <c r="L20" s="9"/>
      <c r="M20" s="292"/>
      <c r="N20" s="98" t="s">
        <v>6</v>
      </c>
      <c r="O20" s="117">
        <v>10.441550581748803</v>
      </c>
      <c r="P20" s="173"/>
      <c r="Q20" s="56"/>
      <c r="S20" s="39"/>
      <c r="T20" s="39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4"/>
      <c r="K21" s="10"/>
      <c r="L21" s="9"/>
      <c r="M21" s="292">
        <v>2012</v>
      </c>
      <c r="N21" s="98" t="s">
        <v>12</v>
      </c>
      <c r="O21" s="117">
        <v>8.769148526095627</v>
      </c>
      <c r="P21" s="173"/>
      <c r="Q21" s="56"/>
      <c r="S21" s="39"/>
      <c r="T21" s="39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4"/>
      <c r="K22" s="10"/>
      <c r="L22" s="9"/>
      <c r="M22" s="292"/>
      <c r="N22" s="98" t="s">
        <v>13</v>
      </c>
      <c r="O22" s="117">
        <v>7.889498518305893</v>
      </c>
      <c r="P22" s="173"/>
      <c r="Q22" s="56"/>
      <c r="S22" s="39"/>
      <c r="T22" s="39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4"/>
      <c r="K23" s="10"/>
      <c r="L23" s="9"/>
      <c r="M23" s="292"/>
      <c r="N23" s="98" t="s">
        <v>14</v>
      </c>
      <c r="O23" s="117">
        <v>5.952876797510176</v>
      </c>
      <c r="P23" s="173"/>
      <c r="Q23" s="56"/>
      <c r="S23" s="39"/>
      <c r="T23" s="39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4"/>
      <c r="K24" s="10"/>
      <c r="L24" s="9"/>
      <c r="M24" s="292"/>
      <c r="N24" s="98" t="s">
        <v>6</v>
      </c>
      <c r="O24" s="117">
        <v>4.3907312136563847</v>
      </c>
      <c r="P24" s="173"/>
      <c r="Q24" s="56"/>
      <c r="S24" s="39"/>
      <c r="T24" s="39"/>
    </row>
    <row r="25" spans="1:20" x14ac:dyDescent="0.25">
      <c r="A25" s="140"/>
      <c r="B25" s="7"/>
      <c r="C25" s="7"/>
      <c r="D25" s="7"/>
      <c r="E25" s="7"/>
      <c r="F25" s="7"/>
      <c r="G25" s="7"/>
      <c r="H25" s="7"/>
      <c r="I25" s="7"/>
      <c r="J25" s="14"/>
      <c r="K25" s="10"/>
      <c r="L25" s="9"/>
      <c r="M25" s="292">
        <v>2013</v>
      </c>
      <c r="N25" s="98" t="s">
        <v>12</v>
      </c>
      <c r="O25" s="117">
        <v>3.678683127348048</v>
      </c>
      <c r="P25" s="173"/>
      <c r="Q25" s="56"/>
      <c r="S25" s="39"/>
      <c r="T25" s="39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4"/>
      <c r="K26" s="10"/>
      <c r="L26" s="9"/>
      <c r="M26" s="292"/>
      <c r="N26" s="98" t="s">
        <v>13</v>
      </c>
      <c r="O26" s="117">
        <v>3.3199031231672782</v>
      </c>
      <c r="P26" s="173"/>
      <c r="Q26" s="56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4"/>
      <c r="K27" s="10"/>
      <c r="L27" s="9"/>
      <c r="M27" s="292"/>
      <c r="N27" s="98" t="s">
        <v>14</v>
      </c>
      <c r="O27" s="117">
        <v>3.2336029650214648</v>
      </c>
      <c r="P27" s="173"/>
      <c r="Q27" s="56"/>
    </row>
    <row r="28" spans="1:20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5"/>
      <c r="K28" s="26"/>
      <c r="L28" s="9"/>
      <c r="M28" s="292"/>
      <c r="N28" s="98" t="s">
        <v>6</v>
      </c>
      <c r="O28" s="118">
        <v>3.4858832705320753</v>
      </c>
      <c r="P28" s="173"/>
      <c r="Q28" s="56"/>
    </row>
    <row r="29" spans="1:20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5"/>
      <c r="K29" s="26"/>
      <c r="L29" s="9"/>
      <c r="M29" s="292">
        <v>2014</v>
      </c>
      <c r="N29" s="98" t="s">
        <v>12</v>
      </c>
      <c r="O29" s="118">
        <v>1.5525427965731087</v>
      </c>
      <c r="P29" s="173"/>
      <c r="Q29" s="56"/>
    </row>
    <row r="30" spans="1:20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5"/>
      <c r="K30" s="26"/>
      <c r="L30" s="9"/>
      <c r="M30" s="292"/>
      <c r="N30" s="98" t="s">
        <v>13</v>
      </c>
      <c r="O30" s="107">
        <v>2.9165006418864881</v>
      </c>
      <c r="P30" s="100"/>
      <c r="Q30" s="56"/>
    </row>
    <row r="31" spans="1:20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5"/>
      <c r="K31" s="26"/>
      <c r="L31" s="9"/>
      <c r="M31" s="292"/>
      <c r="N31" s="98" t="s">
        <v>14</v>
      </c>
      <c r="O31" s="118">
        <v>2.4342155590847403</v>
      </c>
      <c r="P31" s="34"/>
      <c r="Q31" s="4"/>
    </row>
    <row r="32" spans="1:20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5"/>
      <c r="K32" s="26"/>
      <c r="L32" s="9"/>
      <c r="M32" s="292"/>
      <c r="N32" s="56" t="s">
        <v>6</v>
      </c>
      <c r="O32" s="100">
        <v>4.0286090359094695</v>
      </c>
      <c r="P32" s="34"/>
      <c r="Q32" s="4"/>
    </row>
    <row r="33" spans="1:17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5"/>
      <c r="K33" s="26"/>
      <c r="L33" s="9"/>
      <c r="M33" s="292">
        <v>2015</v>
      </c>
      <c r="N33" s="56" t="s">
        <v>12</v>
      </c>
      <c r="O33" s="34">
        <v>4.3451622641007992</v>
      </c>
      <c r="P33" s="34"/>
      <c r="Q33" s="4"/>
    </row>
    <row r="34" spans="1:17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5"/>
      <c r="K34" s="26"/>
      <c r="L34" s="9"/>
      <c r="M34" s="292"/>
      <c r="N34" s="11" t="s">
        <v>13</v>
      </c>
      <c r="O34" s="34">
        <v>3.042745913186673</v>
      </c>
      <c r="P34" s="34"/>
      <c r="Q34" s="4"/>
    </row>
    <row r="35" spans="1:17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5"/>
      <c r="K35" s="26"/>
      <c r="L35" s="9"/>
      <c r="M35" s="292"/>
      <c r="N35" s="214" t="s">
        <v>14</v>
      </c>
      <c r="O35" s="100">
        <v>2.8122282984136993</v>
      </c>
      <c r="P35" s="34"/>
      <c r="Q35" s="4"/>
    </row>
    <row r="36" spans="1:17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5"/>
      <c r="K36" s="26"/>
      <c r="L36" s="9"/>
      <c r="M36" s="134"/>
      <c r="N36" s="214" t="s">
        <v>6</v>
      </c>
      <c r="O36" s="100">
        <v>1.3867058478600702</v>
      </c>
      <c r="P36" s="34"/>
      <c r="Q36" s="4"/>
    </row>
    <row r="37" spans="1:17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5"/>
      <c r="K37" s="26"/>
      <c r="L37" s="9"/>
      <c r="M37" s="134">
        <v>2016</v>
      </c>
      <c r="N37" s="214" t="s">
        <v>12</v>
      </c>
      <c r="O37" s="56">
        <v>1.8084262891913561</v>
      </c>
      <c r="P37" s="4"/>
      <c r="Q37" s="4"/>
    </row>
    <row r="38" spans="1:17" x14ac:dyDescent="0.25">
      <c r="A38" s="204" t="str">
        <f>+'Total comercio minorista'!A35</f>
        <v>Fuente: Departamento Administrativo Nacional de Estadistica, DANE, marzo 2016.</v>
      </c>
      <c r="B38" s="17"/>
      <c r="C38" s="17"/>
      <c r="D38" s="17"/>
      <c r="E38" s="17"/>
      <c r="F38" s="17"/>
      <c r="G38" s="17"/>
      <c r="H38" s="17"/>
      <c r="I38" s="17"/>
      <c r="J38" s="24"/>
      <c r="K38" s="24"/>
      <c r="L38" s="25"/>
      <c r="M38" s="134"/>
      <c r="O38" s="4"/>
      <c r="P38" s="4"/>
      <c r="Q38" s="4"/>
    </row>
    <row r="39" spans="1:17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134"/>
      <c r="N39" s="4"/>
      <c r="O39" s="4"/>
      <c r="P39" s="4"/>
      <c r="Q39" s="4"/>
    </row>
    <row r="40" spans="1:17" s="11" customFormat="1" x14ac:dyDescent="0.25">
      <c r="M40" s="134"/>
    </row>
    <row r="41" spans="1:17" s="11" customFormat="1" x14ac:dyDescent="0.25">
      <c r="B41" s="57"/>
      <c r="C41" s="57"/>
      <c r="M41" s="134"/>
    </row>
    <row r="42" spans="1:17" s="11" customFormat="1" x14ac:dyDescent="0.25">
      <c r="B42" s="57"/>
      <c r="C42" s="57"/>
      <c r="M42" s="134"/>
    </row>
    <row r="43" spans="1:17" s="11" customFormat="1" x14ac:dyDescent="0.25">
      <c r="B43" s="57"/>
      <c r="C43" s="57"/>
      <c r="M43" s="134"/>
    </row>
    <row r="44" spans="1:17" s="11" customFormat="1" x14ac:dyDescent="0.25">
      <c r="B44" s="57"/>
      <c r="C44" s="57"/>
      <c r="M44" s="134"/>
    </row>
    <row r="45" spans="1:17" s="11" customFormat="1" x14ac:dyDescent="0.25">
      <c r="B45" s="57"/>
      <c r="C45" s="57"/>
      <c r="M45" s="134"/>
    </row>
    <row r="46" spans="1:17" s="11" customFormat="1" x14ac:dyDescent="0.25">
      <c r="B46" s="57"/>
      <c r="C46" s="57"/>
      <c r="M46" s="134"/>
    </row>
    <row r="47" spans="1:17" s="11" customFormat="1" x14ac:dyDescent="0.25">
      <c r="B47" s="57"/>
      <c r="C47" s="57"/>
      <c r="M47" s="134"/>
    </row>
    <row r="48" spans="1:17" s="11" customFormat="1" x14ac:dyDescent="0.25">
      <c r="B48" s="57"/>
      <c r="C48" s="57"/>
      <c r="M48" s="134"/>
    </row>
    <row r="49" spans="2:13" s="11" customFormat="1" x14ac:dyDescent="0.25">
      <c r="B49" s="57"/>
      <c r="C49" s="57"/>
      <c r="M49" s="134"/>
    </row>
    <row r="50" spans="2:13" s="11" customFormat="1" x14ac:dyDescent="0.25">
      <c r="B50" s="57"/>
      <c r="C50" s="57"/>
      <c r="M50" s="134"/>
    </row>
    <row r="51" spans="2:13" s="11" customFormat="1" x14ac:dyDescent="0.25">
      <c r="B51" s="57"/>
      <c r="C51" s="57"/>
      <c r="M51" s="134"/>
    </row>
    <row r="52" spans="2:13" s="11" customFormat="1" x14ac:dyDescent="0.25">
      <c r="B52" s="57"/>
      <c r="C52" s="57"/>
      <c r="M52" s="134"/>
    </row>
    <row r="53" spans="2:13" s="11" customFormat="1" x14ac:dyDescent="0.25">
      <c r="B53" s="57"/>
      <c r="C53" s="57"/>
      <c r="M53" s="134"/>
    </row>
    <row r="54" spans="2:13" s="11" customFormat="1" x14ac:dyDescent="0.25">
      <c r="B54" s="57"/>
      <c r="C54" s="57"/>
      <c r="D54" s="77"/>
      <c r="M54" s="134"/>
    </row>
    <row r="55" spans="2:13" s="11" customFormat="1" x14ac:dyDescent="0.25">
      <c r="B55" s="57"/>
      <c r="C55" s="57"/>
      <c r="D55" s="77"/>
      <c r="M55" s="134"/>
    </row>
    <row r="56" spans="2:13" s="11" customFormat="1" x14ac:dyDescent="0.25">
      <c r="B56" s="57"/>
      <c r="C56" s="57"/>
      <c r="D56" s="77"/>
      <c r="M56" s="134"/>
    </row>
    <row r="57" spans="2:13" s="11" customFormat="1" x14ac:dyDescent="0.25">
      <c r="B57" s="57"/>
      <c r="C57" s="57"/>
      <c r="D57" s="77"/>
      <c r="M57" s="134"/>
    </row>
    <row r="58" spans="2:13" s="11" customFormat="1" x14ac:dyDescent="0.25">
      <c r="B58" s="57"/>
      <c r="C58" s="57"/>
      <c r="D58" s="77"/>
      <c r="M58" s="134"/>
    </row>
    <row r="59" spans="2:13" s="11" customFormat="1" x14ac:dyDescent="0.25">
      <c r="B59" s="57"/>
      <c r="C59" s="57"/>
      <c r="D59" s="77"/>
      <c r="M59" s="134"/>
    </row>
    <row r="60" spans="2:13" s="11" customFormat="1" x14ac:dyDescent="0.25">
      <c r="B60" s="57"/>
      <c r="C60" s="57"/>
      <c r="D60" s="77"/>
      <c r="M60" s="134"/>
    </row>
    <row r="61" spans="2:13" s="11" customFormat="1" x14ac:dyDescent="0.25">
      <c r="B61" s="57"/>
      <c r="C61" s="57"/>
      <c r="D61" s="77"/>
      <c r="M61" s="134"/>
    </row>
    <row r="62" spans="2:13" s="11" customFormat="1" x14ac:dyDescent="0.25">
      <c r="B62" s="57"/>
      <c r="C62" s="57"/>
      <c r="D62" s="77"/>
      <c r="M62" s="134"/>
    </row>
    <row r="63" spans="2:13" s="11" customFormat="1" x14ac:dyDescent="0.25">
      <c r="B63" s="57"/>
      <c r="C63" s="57"/>
      <c r="D63" s="77"/>
      <c r="M63" s="134"/>
    </row>
    <row r="64" spans="2:13" s="11" customFormat="1" x14ac:dyDescent="0.25">
      <c r="B64" s="57"/>
      <c r="C64" s="57"/>
      <c r="D64" s="77"/>
      <c r="M64" s="134"/>
    </row>
    <row r="65" spans="2:13" s="11" customFormat="1" x14ac:dyDescent="0.25">
      <c r="B65" s="57"/>
      <c r="C65" s="57"/>
      <c r="D65" s="77"/>
      <c r="M65" s="134"/>
    </row>
    <row r="66" spans="2:13" s="11" customFormat="1" x14ac:dyDescent="0.25">
      <c r="B66" s="57"/>
      <c r="C66" s="57"/>
      <c r="D66" s="77"/>
      <c r="M66" s="134"/>
    </row>
    <row r="67" spans="2:13" s="11" customFormat="1" x14ac:dyDescent="0.25">
      <c r="B67" s="57"/>
      <c r="C67" s="57"/>
      <c r="D67" s="77"/>
      <c r="M67" s="134"/>
    </row>
    <row r="68" spans="2:13" s="11" customFormat="1" x14ac:dyDescent="0.25">
      <c r="B68" s="57"/>
      <c r="C68" s="57"/>
      <c r="D68" s="77"/>
      <c r="M68" s="134"/>
    </row>
    <row r="69" spans="2:13" s="11" customFormat="1" x14ac:dyDescent="0.25">
      <c r="B69" s="57"/>
      <c r="C69" s="57"/>
      <c r="D69" s="77"/>
      <c r="M69" s="134"/>
    </row>
    <row r="70" spans="2:13" s="11" customFormat="1" x14ac:dyDescent="0.25">
      <c r="B70" s="57"/>
      <c r="C70" s="57"/>
      <c r="D70" s="77"/>
      <c r="M70" s="134"/>
    </row>
    <row r="71" spans="2:13" s="11" customFormat="1" x14ac:dyDescent="0.25">
      <c r="B71" s="57"/>
      <c r="C71" s="57"/>
      <c r="D71" s="77"/>
      <c r="M71" s="134"/>
    </row>
    <row r="72" spans="2:13" s="11" customFormat="1" x14ac:dyDescent="0.25">
      <c r="B72" s="57"/>
      <c r="C72" s="57"/>
      <c r="D72" s="77"/>
      <c r="M72" s="134"/>
    </row>
    <row r="73" spans="2:13" s="11" customFormat="1" x14ac:dyDescent="0.25">
      <c r="B73" s="57"/>
      <c r="C73" s="57"/>
      <c r="D73" s="77"/>
      <c r="M73" s="134"/>
    </row>
    <row r="74" spans="2:13" s="11" customFormat="1" x14ac:dyDescent="0.25">
      <c r="B74" s="57"/>
      <c r="C74" s="57"/>
      <c r="D74" s="77"/>
      <c r="M74" s="134"/>
    </row>
    <row r="75" spans="2:13" s="11" customFormat="1" x14ac:dyDescent="0.25">
      <c r="B75" s="57"/>
      <c r="C75" s="57"/>
      <c r="D75" s="77"/>
      <c r="M75" s="134"/>
    </row>
    <row r="76" spans="2:13" s="11" customFormat="1" x14ac:dyDescent="0.25">
      <c r="B76" s="57"/>
      <c r="C76" s="57"/>
      <c r="D76" s="77"/>
      <c r="M76" s="134"/>
    </row>
    <row r="77" spans="2:13" x14ac:dyDescent="0.25">
      <c r="B77" s="11"/>
      <c r="C77" s="11"/>
      <c r="D77" s="11"/>
      <c r="E77" s="11"/>
      <c r="M77" s="134"/>
    </row>
    <row r="78" spans="2:13" x14ac:dyDescent="0.25">
      <c r="C78" s="39"/>
      <c r="D78" s="39"/>
      <c r="E78" s="39"/>
      <c r="M78" s="134"/>
    </row>
  </sheetData>
  <mergeCells count="13">
    <mergeCell ref="M33:M35"/>
    <mergeCell ref="M9:M12"/>
    <mergeCell ref="M17:M20"/>
    <mergeCell ref="M21:M24"/>
    <mergeCell ref="M25:M28"/>
    <mergeCell ref="M29:M32"/>
    <mergeCell ref="D19:J19"/>
    <mergeCell ref="D20:J20"/>
    <mergeCell ref="C8:K8"/>
    <mergeCell ref="C9:L9"/>
    <mergeCell ref="C11:I11"/>
    <mergeCell ref="J11:J12"/>
    <mergeCell ref="K11:K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W44"/>
  <sheetViews>
    <sheetView zoomScaleNormal="100" zoomScaleSheetLayoutView="100" workbookViewId="0">
      <selection activeCell="O50" sqref="O50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1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8"/>
      <c r="O1" s="78"/>
    </row>
    <row r="2" spans="1:21" ht="15.6" x14ac:dyDescent="0.3">
      <c r="A2" s="5"/>
      <c r="B2" s="230"/>
      <c r="C2" s="230"/>
      <c r="D2" s="230"/>
      <c r="E2" s="230"/>
      <c r="F2" s="230"/>
      <c r="G2" s="230"/>
      <c r="H2" s="230"/>
      <c r="I2" s="230"/>
      <c r="J2" s="230"/>
      <c r="K2" s="230"/>
      <c r="L2" s="122"/>
      <c r="M2" s="230"/>
      <c r="N2" s="78"/>
      <c r="O2" s="78"/>
    </row>
    <row r="3" spans="1:21" ht="15.6" x14ac:dyDescent="0.3">
      <c r="A3" s="5"/>
      <c r="B3" s="230"/>
      <c r="C3" s="230"/>
      <c r="D3" s="230"/>
      <c r="E3" s="230"/>
      <c r="F3" s="230"/>
      <c r="G3" s="230"/>
      <c r="H3" s="230"/>
      <c r="I3" s="230"/>
      <c r="J3" s="230"/>
      <c r="K3" s="230"/>
      <c r="L3" s="122"/>
      <c r="M3" s="230"/>
      <c r="N3" s="78"/>
      <c r="O3" s="78"/>
    </row>
    <row r="4" spans="1:21" ht="15.6" x14ac:dyDescent="0.3">
      <c r="A4" s="5"/>
      <c r="B4" s="230"/>
      <c r="C4" s="230"/>
      <c r="D4" s="230"/>
      <c r="E4" s="230"/>
      <c r="F4" s="230"/>
      <c r="G4" s="230"/>
      <c r="H4" s="230"/>
      <c r="I4" s="230"/>
      <c r="J4" s="230"/>
      <c r="K4" s="230"/>
      <c r="L4" s="122"/>
      <c r="M4" s="7"/>
      <c r="N4" s="78"/>
      <c r="O4" s="56"/>
    </row>
    <row r="5" spans="1:21" ht="15.6" x14ac:dyDescent="0.3">
      <c r="A5" s="5"/>
      <c r="B5" s="230"/>
      <c r="C5" s="230"/>
      <c r="D5" s="230"/>
      <c r="E5" s="230"/>
      <c r="F5" s="230"/>
      <c r="G5" s="230"/>
      <c r="H5" s="230"/>
      <c r="I5" s="230"/>
      <c r="J5" s="230"/>
      <c r="K5" s="230"/>
      <c r="L5" s="122"/>
      <c r="M5" s="7"/>
      <c r="N5" s="78"/>
      <c r="O5" s="56"/>
    </row>
    <row r="6" spans="1:21" ht="15.6" x14ac:dyDescent="0.3">
      <c r="A6" s="5"/>
      <c r="B6" s="230"/>
      <c r="C6" s="230"/>
      <c r="D6" s="230"/>
      <c r="E6" s="230"/>
      <c r="F6" s="230"/>
      <c r="G6" s="230"/>
      <c r="H6" s="230"/>
      <c r="I6" s="230"/>
      <c r="J6" s="230"/>
      <c r="K6" s="230"/>
      <c r="L6" s="122"/>
      <c r="M6" s="7"/>
      <c r="N6" s="78"/>
      <c r="O6" s="56"/>
    </row>
    <row r="7" spans="1:21" ht="15.6" x14ac:dyDescent="0.3">
      <c r="A7" s="5"/>
      <c r="B7" s="230"/>
      <c r="C7" s="230"/>
      <c r="D7" s="230"/>
      <c r="E7" s="230"/>
      <c r="F7" s="230"/>
      <c r="G7" s="230"/>
      <c r="H7" s="230"/>
      <c r="I7" s="230"/>
      <c r="J7" s="230"/>
      <c r="K7" s="230"/>
      <c r="L7" s="122"/>
      <c r="M7" s="7"/>
      <c r="N7" s="78"/>
      <c r="O7" s="56"/>
      <c r="U7" s="34"/>
    </row>
    <row r="8" spans="1:21" x14ac:dyDescent="0.25">
      <c r="A8" s="5"/>
      <c r="B8" s="230"/>
      <c r="C8" s="269" t="s">
        <v>73</v>
      </c>
      <c r="D8" s="269"/>
      <c r="E8" s="269"/>
      <c r="F8" s="269"/>
      <c r="G8" s="269"/>
      <c r="H8" s="269"/>
      <c r="I8" s="269"/>
      <c r="J8" s="269"/>
      <c r="K8" s="269"/>
      <c r="L8" s="296"/>
      <c r="M8" s="7"/>
      <c r="N8" s="78"/>
      <c r="O8" s="56"/>
      <c r="U8" s="34"/>
    </row>
    <row r="9" spans="1:21" x14ac:dyDescent="0.25">
      <c r="A9" s="5"/>
      <c r="B9" s="230"/>
      <c r="C9" s="289" t="s">
        <v>122</v>
      </c>
      <c r="D9" s="289"/>
      <c r="E9" s="289"/>
      <c r="F9" s="289"/>
      <c r="G9" s="289"/>
      <c r="H9" s="289"/>
      <c r="I9" s="289"/>
      <c r="J9" s="289"/>
      <c r="K9" s="289"/>
      <c r="L9" s="129"/>
      <c r="M9" s="7"/>
      <c r="N9" s="78"/>
      <c r="O9" s="56"/>
      <c r="U9" s="34"/>
    </row>
    <row r="10" spans="1:21" ht="15.6" x14ac:dyDescent="0.3">
      <c r="A10" s="5"/>
      <c r="B10" s="230"/>
      <c r="C10" s="230"/>
      <c r="D10" s="230"/>
      <c r="E10" s="230"/>
      <c r="F10" s="230"/>
      <c r="G10" s="230"/>
      <c r="H10" s="230"/>
      <c r="I10" s="230"/>
      <c r="J10" s="230"/>
      <c r="K10" s="231"/>
      <c r="L10" s="122"/>
      <c r="M10" s="7"/>
      <c r="N10" s="78"/>
      <c r="O10" s="56"/>
      <c r="U10" s="34"/>
    </row>
    <row r="11" spans="1:21" ht="15.6" x14ac:dyDescent="0.3">
      <c r="A11" s="5"/>
      <c r="B11" s="230"/>
      <c r="C11" s="280" t="s">
        <v>9</v>
      </c>
      <c r="D11" s="280"/>
      <c r="E11" s="280"/>
      <c r="F11" s="280"/>
      <c r="G11" s="230"/>
      <c r="H11" s="280" t="s">
        <v>7</v>
      </c>
      <c r="I11" s="280"/>
      <c r="J11" s="280"/>
      <c r="K11" s="280"/>
      <c r="L11" s="122"/>
      <c r="M11" s="7"/>
      <c r="N11" s="78"/>
      <c r="O11" s="56"/>
      <c r="U11" s="34"/>
    </row>
    <row r="12" spans="1:21" ht="15.75" customHeight="1" x14ac:dyDescent="0.3">
      <c r="A12" s="5"/>
      <c r="B12" s="230"/>
      <c r="C12" s="27"/>
      <c r="D12" s="27"/>
      <c r="E12" s="27"/>
      <c r="F12" s="27"/>
      <c r="G12" s="7"/>
      <c r="H12" s="27"/>
      <c r="I12" s="27"/>
      <c r="J12" s="27"/>
      <c r="K12" s="27"/>
      <c r="L12" s="122"/>
      <c r="M12" s="7"/>
      <c r="N12" s="78"/>
      <c r="O12" s="56"/>
      <c r="U12" s="34"/>
    </row>
    <row r="13" spans="1:21" x14ac:dyDescent="0.25">
      <c r="A13" s="5"/>
      <c r="B13" s="230"/>
      <c r="C13" s="262">
        <v>2013</v>
      </c>
      <c r="D13" s="262">
        <v>2014</v>
      </c>
      <c r="E13" s="262">
        <v>2015</v>
      </c>
      <c r="F13" s="231">
        <v>2016</v>
      </c>
      <c r="G13" s="41"/>
      <c r="H13" s="262">
        <v>2013</v>
      </c>
      <c r="I13" s="262">
        <v>2014</v>
      </c>
      <c r="J13" s="262">
        <v>2015</v>
      </c>
      <c r="K13" s="262">
        <v>2016</v>
      </c>
      <c r="L13" s="122"/>
      <c r="M13" s="7"/>
      <c r="N13" s="78"/>
      <c r="O13" s="56"/>
      <c r="U13" s="34"/>
    </row>
    <row r="14" spans="1:21" x14ac:dyDescent="0.25">
      <c r="A14" s="5"/>
      <c r="B14" s="189" t="s">
        <v>12</v>
      </c>
      <c r="C14" s="89">
        <v>3.678683127348048</v>
      </c>
      <c r="D14" s="89">
        <v>1.5525427965731087</v>
      </c>
      <c r="E14" s="89">
        <v>4.3451622641007992</v>
      </c>
      <c r="F14" s="300">
        <v>1.8084262891913561</v>
      </c>
      <c r="G14" s="42"/>
      <c r="H14" s="119">
        <v>4.3848162149251912</v>
      </c>
      <c r="I14" s="119">
        <v>6.0282703038690988</v>
      </c>
      <c r="J14" s="119">
        <v>1.2457308924662458</v>
      </c>
      <c r="K14" s="300">
        <v>-2.558693755262742</v>
      </c>
      <c r="L14" s="122"/>
      <c r="M14" s="7"/>
      <c r="N14" s="78"/>
      <c r="O14" s="56"/>
      <c r="U14" s="34"/>
    </row>
    <row r="15" spans="1:21" x14ac:dyDescent="0.25">
      <c r="A15" s="5"/>
      <c r="B15" s="189" t="s">
        <v>13</v>
      </c>
      <c r="C15" s="89">
        <v>3.3199031231672782</v>
      </c>
      <c r="D15" s="89">
        <v>2.9165006418864881</v>
      </c>
      <c r="E15" s="89">
        <v>3.042745913186673</v>
      </c>
      <c r="F15" s="104"/>
      <c r="G15" s="42"/>
      <c r="H15" s="120">
        <v>5.6502532928064841</v>
      </c>
      <c r="I15" s="120">
        <v>3.5269850995901741</v>
      </c>
      <c r="J15" s="120">
        <v>-1.522251718028389</v>
      </c>
      <c r="K15" s="104"/>
      <c r="L15" s="122"/>
      <c r="M15" s="7"/>
      <c r="N15" s="78"/>
      <c r="O15" s="56"/>
      <c r="Q15" s="11" t="s">
        <v>10</v>
      </c>
      <c r="R15" s="11" t="s">
        <v>2</v>
      </c>
      <c r="U15" s="34"/>
    </row>
    <row r="16" spans="1:21" x14ac:dyDescent="0.25">
      <c r="A16" s="5"/>
      <c r="B16" s="189" t="s">
        <v>14</v>
      </c>
      <c r="C16" s="89">
        <v>3.2336029650214648</v>
      </c>
      <c r="D16" s="89">
        <v>2.4342155590847403</v>
      </c>
      <c r="E16" s="89">
        <v>2.8122282984136993</v>
      </c>
      <c r="F16" s="104"/>
      <c r="G16" s="42"/>
      <c r="H16" s="120">
        <v>4.1268112329040596</v>
      </c>
      <c r="I16" s="120">
        <v>4.7318171581303581</v>
      </c>
      <c r="J16" s="120">
        <v>-0.32515339710570412</v>
      </c>
      <c r="K16" s="104"/>
      <c r="L16" s="122"/>
      <c r="M16" s="7"/>
      <c r="N16" s="78"/>
      <c r="O16" s="295">
        <v>2009</v>
      </c>
      <c r="P16" s="79" t="s">
        <v>12</v>
      </c>
      <c r="Q16" s="34">
        <v>-3.7308626455864746</v>
      </c>
      <c r="R16" s="34">
        <v>-5.3174145071948846</v>
      </c>
      <c r="T16" s="11">
        <v>100</v>
      </c>
      <c r="U16" s="34"/>
    </row>
    <row r="17" spans="1:21" x14ac:dyDescent="0.25">
      <c r="A17" s="5"/>
      <c r="B17" s="189" t="s">
        <v>6</v>
      </c>
      <c r="C17" s="89">
        <v>3.4858832705320753</v>
      </c>
      <c r="D17" s="89">
        <v>4.0286090359094695</v>
      </c>
      <c r="E17" s="89">
        <v>1.3867058478600702</v>
      </c>
      <c r="F17" s="104"/>
      <c r="G17" s="42"/>
      <c r="H17" s="120">
        <v>5.6239038316285406</v>
      </c>
      <c r="I17" s="120">
        <v>6.881364254258826</v>
      </c>
      <c r="J17" s="120">
        <v>-5.5579449594581494</v>
      </c>
      <c r="K17" s="104"/>
      <c r="L17" s="122"/>
      <c r="M17" s="7"/>
      <c r="N17" s="56"/>
      <c r="O17" s="295"/>
      <c r="P17" s="79" t="s">
        <v>13</v>
      </c>
      <c r="Q17" s="34">
        <v>-5.4863404004496186</v>
      </c>
      <c r="R17" s="34">
        <v>-5.9909088160295054</v>
      </c>
      <c r="U17" s="34"/>
    </row>
    <row r="18" spans="1:21" x14ac:dyDescent="0.25">
      <c r="A18" s="5"/>
      <c r="B18" s="230"/>
      <c r="C18" s="230"/>
      <c r="D18" s="230"/>
      <c r="E18" s="230"/>
      <c r="F18" s="230"/>
      <c r="G18" s="230"/>
      <c r="H18" s="230"/>
      <c r="I18" s="230"/>
      <c r="J18" s="230"/>
      <c r="K18" s="231"/>
      <c r="L18" s="122"/>
      <c r="M18" s="7"/>
      <c r="N18" s="56"/>
      <c r="O18" s="295"/>
      <c r="P18" s="79" t="s">
        <v>14</v>
      </c>
      <c r="Q18" s="34">
        <v>-3.4570535084974541</v>
      </c>
      <c r="R18" s="34">
        <v>-4.3030053358443237</v>
      </c>
      <c r="U18" s="34"/>
    </row>
    <row r="19" spans="1:21" x14ac:dyDescent="0.25">
      <c r="A19" s="5"/>
      <c r="B19" s="7"/>
      <c r="C19" s="272" t="s">
        <v>73</v>
      </c>
      <c r="D19" s="272"/>
      <c r="E19" s="272"/>
      <c r="F19" s="272"/>
      <c r="G19" s="272"/>
      <c r="H19" s="272"/>
      <c r="I19" s="272"/>
      <c r="J19" s="272"/>
      <c r="K19" s="14"/>
      <c r="L19" s="38"/>
      <c r="M19" s="7"/>
      <c r="N19" s="56"/>
      <c r="O19" s="295"/>
      <c r="P19" s="79" t="s">
        <v>6</v>
      </c>
      <c r="Q19" s="34">
        <v>-3.5696956219675613</v>
      </c>
      <c r="R19" s="34">
        <v>2.1765335626195981</v>
      </c>
      <c r="U19" s="34"/>
    </row>
    <row r="20" spans="1:21" x14ac:dyDescent="0.25">
      <c r="A20" s="5"/>
      <c r="B20" s="64"/>
      <c r="C20" s="272" t="s">
        <v>122</v>
      </c>
      <c r="D20" s="272"/>
      <c r="E20" s="272"/>
      <c r="F20" s="272"/>
      <c r="G20" s="272"/>
      <c r="H20" s="272"/>
      <c r="I20" s="272"/>
      <c r="J20" s="272"/>
      <c r="K20" s="64"/>
      <c r="L20" s="38"/>
      <c r="M20" s="7"/>
      <c r="N20" s="56"/>
      <c r="O20" s="295">
        <v>2010</v>
      </c>
      <c r="P20" s="79" t="s">
        <v>12</v>
      </c>
      <c r="Q20" s="34">
        <v>0.86217424596446435</v>
      </c>
      <c r="R20" s="34">
        <v>6.933689839572188</v>
      </c>
      <c r="S20" s="56"/>
      <c r="U20" s="34"/>
    </row>
    <row r="21" spans="1:21" x14ac:dyDescent="0.25">
      <c r="A21" s="5"/>
      <c r="B21" s="272"/>
      <c r="C21" s="272"/>
      <c r="D21" s="272"/>
      <c r="E21" s="272"/>
      <c r="F21" s="272"/>
      <c r="G21" s="272"/>
      <c r="H21" s="272"/>
      <c r="I21" s="272"/>
      <c r="J21" s="272"/>
      <c r="K21" s="272"/>
      <c r="L21" s="38"/>
      <c r="M21" s="7"/>
      <c r="N21" s="56"/>
      <c r="O21" s="295"/>
      <c r="P21" s="79" t="s">
        <v>13</v>
      </c>
      <c r="Q21" s="34">
        <v>2.9308056824688844</v>
      </c>
      <c r="R21" s="34">
        <v>10.682619836394247</v>
      </c>
      <c r="S21" s="56"/>
      <c r="U21" s="34"/>
    </row>
    <row r="22" spans="1:21" x14ac:dyDescent="0.25">
      <c r="A22" s="5"/>
      <c r="B22" s="16"/>
      <c r="C22" s="16"/>
      <c r="D22" s="16"/>
      <c r="E22" s="16"/>
      <c r="F22" s="16"/>
      <c r="G22" s="16"/>
      <c r="H22" s="16"/>
      <c r="I22" s="16"/>
      <c r="J22" s="16"/>
      <c r="K22" s="15"/>
      <c r="L22" s="211"/>
      <c r="M22" s="7"/>
      <c r="N22" s="56"/>
      <c r="O22" s="295"/>
      <c r="P22" s="79" t="s">
        <v>14</v>
      </c>
      <c r="Q22" s="34">
        <v>4.1879373362947447</v>
      </c>
      <c r="R22" s="34">
        <v>13.158407215702383</v>
      </c>
      <c r="S22" s="56"/>
      <c r="U22" s="34"/>
    </row>
    <row r="23" spans="1:21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1"/>
      <c r="M23" s="7"/>
      <c r="N23" s="56"/>
      <c r="O23" s="134">
        <v>2010</v>
      </c>
      <c r="P23" s="79" t="s">
        <v>6</v>
      </c>
      <c r="Q23" s="34">
        <v>4.102624852301151</v>
      </c>
      <c r="R23" s="34">
        <v>13.744627137801047</v>
      </c>
      <c r="S23" s="56"/>
    </row>
    <row r="24" spans="1:21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1"/>
      <c r="M24" s="7"/>
      <c r="N24" s="56"/>
      <c r="O24" s="134"/>
      <c r="P24" s="79" t="s">
        <v>12</v>
      </c>
      <c r="Q24" s="34">
        <v>6.4261863969006905</v>
      </c>
      <c r="R24" s="34">
        <v>10.331756398587766</v>
      </c>
      <c r="S24" s="56"/>
    </row>
    <row r="25" spans="1:21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1"/>
      <c r="M25" s="7"/>
      <c r="N25" s="56"/>
      <c r="O25" s="134">
        <v>2011</v>
      </c>
      <c r="P25" s="79" t="s">
        <v>13</v>
      </c>
      <c r="Q25" s="34">
        <v>8.3776878703654578</v>
      </c>
      <c r="R25" s="34">
        <v>14.75149413485477</v>
      </c>
      <c r="S25" s="56"/>
    </row>
    <row r="26" spans="1:21" x14ac:dyDescent="0.25">
      <c r="A26" s="140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1"/>
      <c r="M26" s="7"/>
      <c r="N26" s="56"/>
      <c r="O26" s="134"/>
      <c r="P26" s="79" t="s">
        <v>14</v>
      </c>
      <c r="Q26" s="34">
        <v>8.839304228368805</v>
      </c>
      <c r="R26" s="34">
        <v>11.364727407769726</v>
      </c>
      <c r="S26" s="56"/>
    </row>
    <row r="27" spans="1:21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1"/>
      <c r="M27" s="7"/>
      <c r="N27" s="56"/>
      <c r="O27" s="134"/>
      <c r="P27" s="79" t="s">
        <v>6</v>
      </c>
      <c r="Q27" s="34">
        <v>10.441550581748803</v>
      </c>
      <c r="R27" s="34">
        <v>8.5231847161477035</v>
      </c>
      <c r="S27" s="56"/>
    </row>
    <row r="28" spans="1:21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1"/>
      <c r="M28" s="7"/>
      <c r="N28" s="56"/>
      <c r="P28" s="79" t="s">
        <v>12</v>
      </c>
      <c r="Q28" s="34">
        <v>8.769148526095627</v>
      </c>
      <c r="R28" s="34">
        <v>10.067716406951121</v>
      </c>
      <c r="S28" s="56"/>
    </row>
    <row r="29" spans="1:21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1"/>
      <c r="M29" s="7"/>
      <c r="N29" s="56"/>
      <c r="O29" s="134"/>
      <c r="P29" s="79" t="s">
        <v>13</v>
      </c>
      <c r="Q29" s="34">
        <v>7.889498518305893</v>
      </c>
      <c r="R29" s="34">
        <v>4.1438049735789351</v>
      </c>
      <c r="S29" s="56"/>
    </row>
    <row r="30" spans="1:21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1"/>
      <c r="M30" s="7"/>
      <c r="N30" s="56"/>
      <c r="O30" s="134"/>
      <c r="P30" s="79" t="s">
        <v>14</v>
      </c>
      <c r="Q30" s="34">
        <v>5.952876797510176</v>
      </c>
      <c r="R30" s="34">
        <v>6.0325335502236621</v>
      </c>
      <c r="S30" s="56"/>
    </row>
    <row r="31" spans="1:21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1"/>
      <c r="M31" s="7"/>
      <c r="N31" s="56"/>
      <c r="O31" s="134">
        <v>2012</v>
      </c>
      <c r="P31" s="79" t="s">
        <v>6</v>
      </c>
      <c r="Q31" s="34">
        <v>4.3907312136563847</v>
      </c>
      <c r="R31" s="34">
        <v>4.4137894159949509</v>
      </c>
      <c r="S31" s="56"/>
    </row>
    <row r="32" spans="1:21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1"/>
      <c r="M32" s="7"/>
      <c r="N32" s="56"/>
      <c r="O32" s="295">
        <v>2013</v>
      </c>
      <c r="P32" s="79" t="s">
        <v>12</v>
      </c>
      <c r="Q32" s="34">
        <v>3.678683127348048</v>
      </c>
      <c r="R32" s="34"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1"/>
      <c r="M33" s="7"/>
      <c r="N33" s="56"/>
      <c r="O33" s="295"/>
      <c r="P33" s="79" t="s">
        <v>13</v>
      </c>
      <c r="Q33" s="34">
        <v>3.3199031231672782</v>
      </c>
      <c r="R33" s="34">
        <v>5.6502532928064841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1"/>
      <c r="M34" s="7"/>
      <c r="N34" s="56"/>
      <c r="O34" s="295"/>
      <c r="P34" s="79" t="s">
        <v>14</v>
      </c>
      <c r="Q34" s="34">
        <v>3.2336029650214648</v>
      </c>
      <c r="R34" s="34">
        <v>4.1268112329040596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1"/>
      <c r="M35" s="7"/>
      <c r="N35" s="56"/>
      <c r="O35" s="295"/>
      <c r="P35" s="79" t="s">
        <v>6</v>
      </c>
      <c r="Q35" s="34">
        <v>3.4858832705320753</v>
      </c>
      <c r="R35" s="34">
        <v>5.6239038316285406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1"/>
      <c r="M36" s="7"/>
      <c r="N36" s="56"/>
      <c r="O36" s="295">
        <v>2014</v>
      </c>
      <c r="P36" s="79" t="s">
        <v>12</v>
      </c>
      <c r="Q36" s="34">
        <v>1.5525427965731087</v>
      </c>
      <c r="R36" s="34">
        <v>6.0282703038690988</v>
      </c>
      <c r="S36" s="56"/>
    </row>
    <row r="37" spans="1:19" x14ac:dyDescent="0.25">
      <c r="A37" s="204" t="str">
        <f>+'Total comercio minorista'!A35</f>
        <v>Fuente: Departamento Administrativo Nacional de Estadistica, DANE, marzo 2016.</v>
      </c>
      <c r="B37" s="141"/>
      <c r="C37" s="17"/>
      <c r="D37" s="17"/>
      <c r="E37" s="17"/>
      <c r="F37" s="17"/>
      <c r="G37" s="17"/>
      <c r="H37" s="17"/>
      <c r="I37" s="17"/>
      <c r="J37" s="17"/>
      <c r="K37" s="24"/>
      <c r="L37" s="25"/>
      <c r="M37" s="24"/>
      <c r="N37" s="56"/>
      <c r="O37" s="295"/>
      <c r="P37" s="79" t="s">
        <v>13</v>
      </c>
      <c r="Q37" s="34">
        <v>2.9165006418864881</v>
      </c>
      <c r="R37" s="34">
        <v>3.5269850995901741</v>
      </c>
      <c r="S37" s="56"/>
    </row>
    <row r="38" spans="1:19" x14ac:dyDescent="0.25">
      <c r="A38" s="2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7"/>
      <c r="O38" s="295"/>
      <c r="P38" s="79" t="s">
        <v>14</v>
      </c>
      <c r="Q38" s="34">
        <v>2.4342155590847403</v>
      </c>
      <c r="R38" s="34">
        <v>4.7318171581303581</v>
      </c>
      <c r="S38" s="56"/>
    </row>
    <row r="39" spans="1:19" x14ac:dyDescent="0.25">
      <c r="O39" s="295"/>
      <c r="P39" s="79" t="s">
        <v>6</v>
      </c>
      <c r="Q39" s="34">
        <v>4.0286090359094695</v>
      </c>
      <c r="R39" s="34">
        <v>6.881364254258826</v>
      </c>
      <c r="S39" s="56"/>
    </row>
    <row r="40" spans="1:19" x14ac:dyDescent="0.25">
      <c r="O40" s="295">
        <v>2015</v>
      </c>
      <c r="P40" s="79" t="s">
        <v>12</v>
      </c>
      <c r="Q40" s="100">
        <v>4.3451622641007992</v>
      </c>
      <c r="R40" s="34">
        <v>1.2457308924662458</v>
      </c>
      <c r="S40" s="56"/>
    </row>
    <row r="41" spans="1:19" x14ac:dyDescent="0.25">
      <c r="O41" s="295"/>
      <c r="P41" s="79" t="s">
        <v>13</v>
      </c>
      <c r="Q41" s="100">
        <v>3.042745913186673</v>
      </c>
      <c r="R41" s="34">
        <v>-1.522251718028389</v>
      </c>
    </row>
    <row r="42" spans="1:19" x14ac:dyDescent="0.25">
      <c r="O42" s="295"/>
      <c r="P42" s="11" t="s">
        <v>14</v>
      </c>
      <c r="Q42" s="34">
        <v>2.8122282984136993</v>
      </c>
      <c r="R42" s="34">
        <v>-0.32515339710570412</v>
      </c>
    </row>
    <row r="43" spans="1:19" x14ac:dyDescent="0.25">
      <c r="P43" s="11" t="s">
        <v>6</v>
      </c>
      <c r="Q43" s="34">
        <v>1.3867058478600702</v>
      </c>
      <c r="R43" s="34">
        <v>-5.5579449594581494</v>
      </c>
    </row>
    <row r="44" spans="1:19" x14ac:dyDescent="0.25">
      <c r="O44" s="11">
        <v>2016</v>
      </c>
      <c r="P44" s="11" t="s">
        <v>12</v>
      </c>
      <c r="Q44" s="11">
        <v>1.8084262891913561</v>
      </c>
      <c r="R44" s="11">
        <v>-2.558693755262742</v>
      </c>
    </row>
  </sheetData>
  <mergeCells count="12">
    <mergeCell ref="C8:L8"/>
    <mergeCell ref="C9:K9"/>
    <mergeCell ref="O16:O19"/>
    <mergeCell ref="C19:J19"/>
    <mergeCell ref="B21:K21"/>
    <mergeCell ref="C20:J20"/>
    <mergeCell ref="O40:O42"/>
    <mergeCell ref="O36:O39"/>
    <mergeCell ref="O20:O22"/>
    <mergeCell ref="C11:F11"/>
    <mergeCell ref="H11:K11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48"/>
  <sheetViews>
    <sheetView zoomScaleNormal="100" zoomScaleSheetLayoutView="100" workbookViewId="0">
      <selection activeCell="N34" sqref="N34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19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8"/>
      <c r="O1" s="78"/>
    </row>
    <row r="2" spans="1:19" ht="15.6" x14ac:dyDescent="0.3">
      <c r="A2" s="5"/>
      <c r="B2" s="195"/>
      <c r="C2" s="195"/>
      <c r="D2" s="195"/>
      <c r="E2" s="195"/>
      <c r="F2" s="195"/>
      <c r="G2" s="195"/>
      <c r="H2" s="195"/>
      <c r="I2" s="195"/>
      <c r="J2" s="195"/>
      <c r="K2" s="195"/>
      <c r="L2" s="122"/>
      <c r="M2" s="8"/>
      <c r="N2" s="58"/>
      <c r="O2" s="78"/>
    </row>
    <row r="3" spans="1:19" ht="15.6" x14ac:dyDescent="0.3">
      <c r="A3" s="5"/>
      <c r="B3" s="195"/>
      <c r="C3" s="195"/>
      <c r="D3" s="195"/>
      <c r="E3" s="195"/>
      <c r="F3" s="195"/>
      <c r="G3" s="195"/>
      <c r="H3" s="195"/>
      <c r="I3" s="195"/>
      <c r="J3" s="195"/>
      <c r="K3" s="195"/>
      <c r="L3" s="122"/>
      <c r="M3" s="8"/>
      <c r="N3" s="58"/>
      <c r="O3" s="78"/>
    </row>
    <row r="4" spans="1:19" ht="15.6" x14ac:dyDescent="0.3">
      <c r="A4" s="5"/>
      <c r="B4" s="195"/>
      <c r="C4" s="195"/>
      <c r="D4" s="195"/>
      <c r="E4" s="195"/>
      <c r="F4" s="195"/>
      <c r="G4" s="195"/>
      <c r="H4" s="195"/>
      <c r="I4" s="195"/>
      <c r="J4" s="195"/>
      <c r="K4" s="195"/>
      <c r="L4" s="122"/>
      <c r="M4" s="9"/>
      <c r="N4" s="58"/>
      <c r="O4" s="78"/>
    </row>
    <row r="5" spans="1:19" ht="15.6" x14ac:dyDescent="0.3">
      <c r="A5" s="5"/>
      <c r="B5" s="195"/>
      <c r="C5" s="195"/>
      <c r="D5" s="195"/>
      <c r="E5" s="195"/>
      <c r="F5" s="195"/>
      <c r="G5" s="195"/>
      <c r="H5" s="195"/>
      <c r="I5" s="195"/>
      <c r="J5" s="195"/>
      <c r="K5" s="195"/>
      <c r="L5" s="122"/>
      <c r="M5" s="9"/>
      <c r="N5" s="58"/>
      <c r="O5" s="78"/>
    </row>
    <row r="6" spans="1:19" ht="15.6" x14ac:dyDescent="0.3">
      <c r="A6" s="5"/>
      <c r="B6" s="195"/>
      <c r="C6" s="195"/>
      <c r="D6" s="195"/>
      <c r="E6" s="195"/>
      <c r="F6" s="195"/>
      <c r="G6" s="195"/>
      <c r="H6" s="195"/>
      <c r="I6" s="195"/>
      <c r="J6" s="195"/>
      <c r="K6" s="195"/>
      <c r="L6" s="122"/>
      <c r="M6" s="9"/>
      <c r="N6" s="58"/>
      <c r="O6" s="78"/>
    </row>
    <row r="7" spans="1:19" ht="15.6" x14ac:dyDescent="0.3">
      <c r="A7" s="5"/>
      <c r="B7" s="195"/>
      <c r="C7" s="195"/>
      <c r="D7" s="195"/>
      <c r="E7" s="195"/>
      <c r="F7" s="195"/>
      <c r="G7" s="195"/>
      <c r="H7" s="195"/>
      <c r="I7" s="195"/>
      <c r="J7" s="195"/>
      <c r="K7" s="195"/>
      <c r="L7" s="122"/>
      <c r="M7" s="9"/>
      <c r="N7" s="58"/>
      <c r="O7" s="78"/>
    </row>
    <row r="8" spans="1:19" x14ac:dyDescent="0.25">
      <c r="A8" s="5"/>
      <c r="B8" s="195"/>
      <c r="C8" s="269" t="s">
        <v>73</v>
      </c>
      <c r="D8" s="269"/>
      <c r="E8" s="269"/>
      <c r="F8" s="269"/>
      <c r="G8" s="269"/>
      <c r="H8" s="269"/>
      <c r="I8" s="269"/>
      <c r="J8" s="269"/>
      <c r="K8" s="269"/>
      <c r="L8" s="296"/>
      <c r="M8" s="9"/>
      <c r="N8" s="58"/>
      <c r="O8" s="78"/>
      <c r="S8" s="34"/>
    </row>
    <row r="9" spans="1:19" x14ac:dyDescent="0.25">
      <c r="A9" s="5"/>
      <c r="B9" s="195"/>
      <c r="C9" s="289" t="s">
        <v>127</v>
      </c>
      <c r="D9" s="289"/>
      <c r="E9" s="289"/>
      <c r="F9" s="289"/>
      <c r="G9" s="289"/>
      <c r="H9" s="289"/>
      <c r="I9" s="289"/>
      <c r="J9" s="289"/>
      <c r="K9" s="289"/>
      <c r="L9" s="129"/>
      <c r="M9" s="9"/>
      <c r="N9" s="58"/>
      <c r="O9" s="78"/>
      <c r="S9" s="34"/>
    </row>
    <row r="10" spans="1:19" ht="15.6" x14ac:dyDescent="0.3">
      <c r="A10" s="5"/>
      <c r="B10" s="195"/>
      <c r="C10" s="195"/>
      <c r="D10" s="195"/>
      <c r="E10" s="195"/>
      <c r="F10" s="195"/>
      <c r="G10" s="195"/>
      <c r="H10" s="195"/>
      <c r="I10" s="195"/>
      <c r="J10" s="195"/>
      <c r="K10" s="198"/>
      <c r="L10" s="122"/>
      <c r="M10" s="9"/>
      <c r="N10" s="58"/>
      <c r="O10" s="78"/>
      <c r="S10" s="34"/>
    </row>
    <row r="11" spans="1:19" ht="15.6" x14ac:dyDescent="0.3">
      <c r="A11" s="5"/>
      <c r="B11" s="193"/>
      <c r="C11" s="280" t="s">
        <v>9</v>
      </c>
      <c r="D11" s="280"/>
      <c r="E11" s="280"/>
      <c r="F11" s="280"/>
      <c r="G11" s="195"/>
      <c r="H11" s="280" t="s">
        <v>7</v>
      </c>
      <c r="I11" s="280"/>
      <c r="J11" s="280"/>
      <c r="K11" s="280"/>
      <c r="L11" s="122"/>
      <c r="M11" s="9"/>
      <c r="N11" s="58"/>
      <c r="O11" s="78"/>
      <c r="S11" s="34"/>
    </row>
    <row r="12" spans="1:19" ht="15.75" customHeight="1" x14ac:dyDescent="0.3">
      <c r="A12" s="5"/>
      <c r="B12" s="195"/>
      <c r="C12" s="27"/>
      <c r="D12" s="27"/>
      <c r="E12" s="27"/>
      <c r="F12" s="27"/>
      <c r="G12" s="7"/>
      <c r="H12" s="27"/>
      <c r="I12" s="27"/>
      <c r="J12" s="27"/>
      <c r="K12" s="27"/>
      <c r="L12" s="122"/>
      <c r="M12" s="9"/>
      <c r="N12" s="58"/>
      <c r="O12" s="78"/>
      <c r="S12" s="34"/>
    </row>
    <row r="13" spans="1:19" x14ac:dyDescent="0.25">
      <c r="A13" s="5"/>
      <c r="B13" s="195"/>
      <c r="C13" s="198">
        <v>2013</v>
      </c>
      <c r="D13" s="198">
        <v>2014</v>
      </c>
      <c r="E13" s="198">
        <v>2015</v>
      </c>
      <c r="F13" s="198">
        <v>2016</v>
      </c>
      <c r="G13" s="41"/>
      <c r="H13" s="262">
        <v>2013</v>
      </c>
      <c r="I13" s="262">
        <v>2014</v>
      </c>
      <c r="J13" s="262">
        <v>2015</v>
      </c>
      <c r="K13" s="262">
        <v>2016</v>
      </c>
      <c r="L13" s="122"/>
      <c r="M13" s="9"/>
      <c r="N13" s="58"/>
      <c r="O13" s="78"/>
      <c r="S13" s="34"/>
    </row>
    <row r="14" spans="1:19" x14ac:dyDescent="0.25">
      <c r="A14" s="5"/>
      <c r="B14" s="189" t="s">
        <v>12</v>
      </c>
      <c r="C14" s="120">
        <v>3.678683127348048</v>
      </c>
      <c r="D14" s="120">
        <v>1.5525427965731087</v>
      </c>
      <c r="E14" s="119">
        <v>3.0658666749859176</v>
      </c>
      <c r="F14" s="102">
        <v>2.6952833151052458</v>
      </c>
      <c r="G14" s="42"/>
      <c r="H14" s="120">
        <v>4.3848162149251912</v>
      </c>
      <c r="I14" s="120">
        <v>6.0282703038690988</v>
      </c>
      <c r="J14" s="120">
        <v>4.5512552693619313</v>
      </c>
      <c r="K14" s="102">
        <v>1.2512814074287615</v>
      </c>
      <c r="L14" s="122"/>
      <c r="M14" s="9"/>
      <c r="N14" s="58"/>
      <c r="O14" s="199"/>
      <c r="P14" s="101"/>
      <c r="Q14" s="101"/>
      <c r="R14" s="63"/>
      <c r="S14" s="100"/>
    </row>
    <row r="15" spans="1:19" x14ac:dyDescent="0.25">
      <c r="A15" s="5"/>
      <c r="B15" s="189" t="s">
        <v>13</v>
      </c>
      <c r="C15" s="120">
        <v>3.4988854972353378</v>
      </c>
      <c r="D15" s="120">
        <v>2.2348893428477012</v>
      </c>
      <c r="E15" s="119">
        <v>3.0619641799666697</v>
      </c>
      <c r="F15" s="104"/>
      <c r="G15" s="42"/>
      <c r="H15" s="120">
        <v>5.0278513246997392</v>
      </c>
      <c r="I15" s="120">
        <v>4.749703551900808</v>
      </c>
      <c r="J15" s="120">
        <v>3.543422462226764</v>
      </c>
      <c r="K15" s="104"/>
      <c r="L15" s="122"/>
      <c r="M15" s="9"/>
      <c r="N15" s="58"/>
      <c r="O15" s="199"/>
      <c r="P15" s="101"/>
      <c r="Q15" s="101"/>
      <c r="R15" s="63"/>
      <c r="S15" s="100"/>
    </row>
    <row r="16" spans="1:19" x14ac:dyDescent="0.25">
      <c r="A16" s="5"/>
      <c r="B16" s="189" t="s">
        <v>14</v>
      </c>
      <c r="C16" s="120">
        <v>3.4095146406946997</v>
      </c>
      <c r="D16" s="120">
        <v>2.3019259882984144</v>
      </c>
      <c r="E16" s="119">
        <v>3.0256467695186195</v>
      </c>
      <c r="F16" s="104"/>
      <c r="G16" s="42"/>
      <c r="H16" s="120">
        <v>4.7129048842014631</v>
      </c>
      <c r="I16" s="120">
        <v>4.7434865967029616</v>
      </c>
      <c r="J16" s="120">
        <v>2.9673604681215826</v>
      </c>
      <c r="K16" s="104"/>
      <c r="L16" s="122"/>
      <c r="M16" s="9"/>
      <c r="N16" s="58"/>
      <c r="O16" s="199"/>
      <c r="P16" s="101"/>
      <c r="Q16" s="101"/>
      <c r="R16" s="63"/>
      <c r="S16" s="100"/>
    </row>
    <row r="17" spans="1:19" x14ac:dyDescent="0.25">
      <c r="A17" s="5"/>
      <c r="B17" s="189" t="s">
        <v>6</v>
      </c>
      <c r="C17" s="120">
        <v>3.4291328269721921</v>
      </c>
      <c r="D17" s="120">
        <v>2.7457335602382393</v>
      </c>
      <c r="E17" s="119">
        <v>2.8095011447206275</v>
      </c>
      <c r="F17" s="104"/>
      <c r="G17" s="42"/>
      <c r="H17" s="120">
        <v>4.9702875150181791</v>
      </c>
      <c r="I17" s="120">
        <v>5.3512576855223815</v>
      </c>
      <c r="J17" s="120">
        <v>1.705905483803738</v>
      </c>
      <c r="K17" s="104"/>
      <c r="L17" s="122"/>
      <c r="M17" s="9"/>
      <c r="N17" s="59"/>
      <c r="O17" s="101"/>
      <c r="P17" s="101"/>
      <c r="Q17" s="101"/>
      <c r="R17" s="56"/>
      <c r="S17" s="100"/>
    </row>
    <row r="18" spans="1:19" x14ac:dyDescent="0.25">
      <c r="A18" s="5"/>
      <c r="B18" s="195"/>
      <c r="C18" s="195"/>
      <c r="D18" s="195"/>
      <c r="E18" s="195"/>
      <c r="F18" s="195"/>
      <c r="G18" s="195"/>
      <c r="H18" s="195"/>
      <c r="I18" s="195"/>
      <c r="J18" s="195"/>
      <c r="K18" s="198"/>
      <c r="L18" s="122"/>
      <c r="M18" s="9"/>
      <c r="N18" s="59"/>
      <c r="O18" s="56"/>
      <c r="P18" s="79"/>
      <c r="Q18" s="93" t="s">
        <v>70</v>
      </c>
      <c r="R18" s="93" t="s">
        <v>69</v>
      </c>
      <c r="S18" s="100"/>
    </row>
    <row r="19" spans="1:19" x14ac:dyDescent="0.25">
      <c r="A19" s="5"/>
      <c r="B19" s="290" t="s">
        <v>74</v>
      </c>
      <c r="C19" s="290"/>
      <c r="D19" s="290"/>
      <c r="E19" s="290"/>
      <c r="F19" s="290"/>
      <c r="G19" s="290"/>
      <c r="H19" s="290"/>
      <c r="I19" s="290"/>
      <c r="J19" s="290"/>
      <c r="K19" s="290"/>
      <c r="L19" s="38"/>
      <c r="M19" s="9"/>
      <c r="N19" s="59"/>
      <c r="O19" s="56"/>
      <c r="P19" s="79" t="s">
        <v>8</v>
      </c>
      <c r="Q19" s="107"/>
      <c r="R19" s="107"/>
      <c r="S19" s="100"/>
    </row>
    <row r="20" spans="1:19" x14ac:dyDescent="0.25">
      <c r="A20" s="5"/>
      <c r="B20" s="290" t="s">
        <v>129</v>
      </c>
      <c r="C20" s="290"/>
      <c r="D20" s="290"/>
      <c r="E20" s="290"/>
      <c r="F20" s="290"/>
      <c r="G20" s="290"/>
      <c r="H20" s="290"/>
      <c r="I20" s="290"/>
      <c r="J20" s="290"/>
      <c r="K20" s="290"/>
      <c r="L20" s="38"/>
      <c r="M20" s="9"/>
      <c r="N20" s="59"/>
      <c r="O20" s="298"/>
      <c r="P20" s="79"/>
      <c r="Q20" s="107"/>
      <c r="R20" s="107"/>
      <c r="S20" s="100"/>
    </row>
    <row r="21" spans="1:19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4"/>
      <c r="L21" s="38"/>
      <c r="M21" s="9"/>
      <c r="N21" s="59"/>
      <c r="O21" s="298"/>
      <c r="P21" s="79"/>
      <c r="Q21" s="107"/>
      <c r="R21" s="107"/>
      <c r="S21" s="100"/>
    </row>
    <row r="22" spans="1:19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4"/>
      <c r="L22" s="38"/>
      <c r="M22" s="9"/>
      <c r="N22" s="59"/>
      <c r="O22" s="298"/>
      <c r="P22" s="79"/>
      <c r="Q22" s="107"/>
      <c r="R22" s="107"/>
      <c r="S22" s="100"/>
    </row>
    <row r="23" spans="1:19" x14ac:dyDescent="0.25">
      <c r="A23" s="5"/>
      <c r="B23" s="16"/>
      <c r="C23" s="16"/>
      <c r="D23" s="16"/>
      <c r="E23" s="16"/>
      <c r="F23" s="16"/>
      <c r="G23" s="16"/>
      <c r="H23" s="16"/>
      <c r="I23" s="16"/>
      <c r="J23" s="16"/>
      <c r="K23" s="15"/>
      <c r="L23" s="211"/>
      <c r="M23" s="9"/>
      <c r="N23" s="59"/>
      <c r="O23" s="298"/>
      <c r="P23" s="79"/>
      <c r="Q23" s="107"/>
      <c r="R23" s="107"/>
      <c r="S23" s="100"/>
    </row>
    <row r="24" spans="1:19" x14ac:dyDescent="0.25">
      <c r="A24" s="5"/>
      <c r="B24" s="16"/>
      <c r="C24" s="16"/>
      <c r="D24" s="16"/>
      <c r="E24" s="16"/>
      <c r="F24" s="16"/>
      <c r="G24" s="16"/>
      <c r="H24" s="16"/>
      <c r="I24" s="16"/>
      <c r="J24" s="16"/>
      <c r="K24" s="15"/>
      <c r="L24" s="211"/>
      <c r="M24" s="9"/>
      <c r="N24" s="59"/>
      <c r="O24" s="288"/>
      <c r="P24" s="79"/>
      <c r="Q24" s="107"/>
      <c r="R24" s="107"/>
      <c r="S24" s="56"/>
    </row>
    <row r="25" spans="1:19" x14ac:dyDescent="0.25">
      <c r="A25" s="5"/>
      <c r="B25" s="16"/>
      <c r="C25" s="16"/>
      <c r="D25" s="16"/>
      <c r="E25" s="16"/>
      <c r="F25" s="16"/>
      <c r="G25" s="16"/>
      <c r="H25" s="16"/>
      <c r="I25" s="16"/>
      <c r="J25" s="16"/>
      <c r="K25" s="15"/>
      <c r="L25" s="211"/>
      <c r="M25" s="9"/>
      <c r="N25" s="59"/>
      <c r="O25" s="288"/>
      <c r="P25" s="79"/>
      <c r="Q25" s="107"/>
      <c r="R25" s="107"/>
      <c r="S25" s="56"/>
    </row>
    <row r="26" spans="1:19" x14ac:dyDescent="0.25">
      <c r="A26" s="140"/>
      <c r="B26" s="16"/>
      <c r="C26" s="16"/>
      <c r="D26" s="16"/>
      <c r="E26" s="16"/>
      <c r="F26" s="16"/>
      <c r="G26" s="16"/>
      <c r="H26" s="16"/>
      <c r="I26" s="16"/>
      <c r="J26" s="16"/>
      <c r="K26" s="15"/>
      <c r="L26" s="211"/>
      <c r="M26" s="9"/>
      <c r="N26" s="59"/>
      <c r="O26" s="288"/>
      <c r="P26" s="79"/>
      <c r="Q26" s="107"/>
      <c r="R26" s="107"/>
      <c r="S26" s="56"/>
    </row>
    <row r="27" spans="1:19" x14ac:dyDescent="0.25">
      <c r="A27" s="5"/>
      <c r="B27" s="16"/>
      <c r="C27" s="16"/>
      <c r="D27" s="16"/>
      <c r="E27" s="16"/>
      <c r="F27" s="16"/>
      <c r="G27" s="16"/>
      <c r="H27" s="16"/>
      <c r="I27" s="16"/>
      <c r="J27" s="16"/>
      <c r="K27" s="15"/>
      <c r="L27" s="211"/>
      <c r="M27" s="9"/>
      <c r="N27" s="59"/>
      <c r="O27" s="288"/>
      <c r="P27" s="79"/>
      <c r="Q27" s="107"/>
      <c r="R27" s="107"/>
      <c r="S27" s="56"/>
    </row>
    <row r="28" spans="1:19" x14ac:dyDescent="0.25">
      <c r="A28" s="5"/>
      <c r="B28" s="16"/>
      <c r="C28" s="16"/>
      <c r="D28" s="16"/>
      <c r="E28" s="16"/>
      <c r="F28" s="16"/>
      <c r="G28" s="16"/>
      <c r="H28" s="16"/>
      <c r="I28" s="16"/>
      <c r="J28" s="16"/>
      <c r="K28" s="15"/>
      <c r="L28" s="211"/>
      <c r="M28" s="9"/>
      <c r="N28" s="59"/>
      <c r="O28" s="134"/>
      <c r="P28" s="79"/>
      <c r="Q28" s="107"/>
      <c r="R28" s="107"/>
      <c r="S28" s="56"/>
    </row>
    <row r="29" spans="1:19" x14ac:dyDescent="0.25">
      <c r="A29" s="5"/>
      <c r="B29" s="16"/>
      <c r="C29" s="16"/>
      <c r="D29" s="16"/>
      <c r="E29" s="16"/>
      <c r="F29" s="16"/>
      <c r="G29" s="16"/>
      <c r="H29" s="16"/>
      <c r="I29" s="16"/>
      <c r="J29" s="16"/>
      <c r="K29" s="15"/>
      <c r="L29" s="211"/>
      <c r="M29" s="9"/>
      <c r="N29" s="59"/>
      <c r="O29" s="134"/>
      <c r="P29" s="79"/>
      <c r="Q29" s="107"/>
      <c r="R29" s="107"/>
      <c r="S29" s="56"/>
    </row>
    <row r="30" spans="1:19" x14ac:dyDescent="0.25">
      <c r="A30" s="5"/>
      <c r="B30" s="16"/>
      <c r="C30" s="16"/>
      <c r="D30" s="16"/>
      <c r="E30" s="16"/>
      <c r="F30" s="16"/>
      <c r="G30" s="16"/>
      <c r="H30" s="16"/>
      <c r="I30" s="16"/>
      <c r="J30" s="16"/>
      <c r="K30" s="15"/>
      <c r="L30" s="211"/>
      <c r="M30" s="9"/>
      <c r="N30" s="59"/>
      <c r="O30" s="134"/>
      <c r="P30" s="79"/>
      <c r="Q30" s="107"/>
      <c r="R30" s="107"/>
      <c r="S30" s="56"/>
    </row>
    <row r="31" spans="1:19" x14ac:dyDescent="0.25">
      <c r="A31" s="5"/>
      <c r="B31" s="16"/>
      <c r="C31" s="16"/>
      <c r="D31" s="16"/>
      <c r="E31" s="16"/>
      <c r="F31" s="16"/>
      <c r="G31" s="16"/>
      <c r="H31" s="16"/>
      <c r="I31" s="16"/>
      <c r="J31" s="16"/>
      <c r="K31" s="15"/>
      <c r="L31" s="211"/>
      <c r="M31" s="9"/>
      <c r="N31" s="59"/>
      <c r="O31" s="134"/>
      <c r="P31" s="79"/>
      <c r="Q31" s="107"/>
      <c r="R31" s="107"/>
      <c r="S31" s="56"/>
    </row>
    <row r="32" spans="1:19" x14ac:dyDescent="0.25">
      <c r="A32" s="5"/>
      <c r="B32" s="16"/>
      <c r="C32" s="16"/>
      <c r="D32" s="16"/>
      <c r="E32" s="16"/>
      <c r="F32" s="16"/>
      <c r="G32" s="16"/>
      <c r="H32" s="16"/>
      <c r="I32" s="16"/>
      <c r="J32" s="16"/>
      <c r="K32" s="15"/>
      <c r="L32" s="211"/>
      <c r="M32" s="9"/>
      <c r="N32" s="59"/>
      <c r="O32" s="295">
        <v>2012</v>
      </c>
      <c r="P32" s="79" t="s">
        <v>12</v>
      </c>
      <c r="Q32" s="107">
        <f>+C14</f>
        <v>3.678683127348048</v>
      </c>
      <c r="R32" s="107">
        <f>+H14</f>
        <v>4.3848162149251912</v>
      </c>
      <c r="S32" s="56"/>
    </row>
    <row r="33" spans="1:19" x14ac:dyDescent="0.25">
      <c r="A33" s="5"/>
      <c r="B33" s="16"/>
      <c r="C33" s="16"/>
      <c r="D33" s="16"/>
      <c r="E33" s="16"/>
      <c r="F33" s="16"/>
      <c r="G33" s="16"/>
      <c r="H33" s="16"/>
      <c r="I33" s="16"/>
      <c r="J33" s="16"/>
      <c r="K33" s="15"/>
      <c r="L33" s="211"/>
      <c r="M33" s="9"/>
      <c r="N33" s="59"/>
      <c r="O33" s="295"/>
      <c r="P33" s="79" t="s">
        <v>13</v>
      </c>
      <c r="Q33" s="107">
        <f t="shared" ref="Q33:Q35" si="0">+C15</f>
        <v>3.4988854972353378</v>
      </c>
      <c r="R33" s="107">
        <f t="shared" ref="R33:R35" si="1">+H15</f>
        <v>5.0278513246997392</v>
      </c>
      <c r="S33" s="56"/>
    </row>
    <row r="34" spans="1:19" x14ac:dyDescent="0.25">
      <c r="A34" s="5"/>
      <c r="B34" s="16"/>
      <c r="C34" s="16"/>
      <c r="D34" s="16"/>
      <c r="E34" s="16"/>
      <c r="F34" s="16"/>
      <c r="G34" s="16"/>
      <c r="H34" s="16"/>
      <c r="I34" s="16"/>
      <c r="J34" s="16"/>
      <c r="K34" s="15"/>
      <c r="L34" s="211"/>
      <c r="M34" s="9"/>
      <c r="N34" s="59"/>
      <c r="O34" s="295"/>
      <c r="P34" s="79" t="s">
        <v>14</v>
      </c>
      <c r="Q34" s="107">
        <f t="shared" si="0"/>
        <v>3.4095146406946997</v>
      </c>
      <c r="R34" s="107">
        <f t="shared" si="1"/>
        <v>4.7129048842014631</v>
      </c>
      <c r="S34" s="56"/>
    </row>
    <row r="35" spans="1:19" x14ac:dyDescent="0.25">
      <c r="A35" s="5"/>
      <c r="B35" s="16"/>
      <c r="C35" s="16"/>
      <c r="D35" s="16"/>
      <c r="E35" s="16"/>
      <c r="F35" s="16"/>
      <c r="G35" s="16"/>
      <c r="H35" s="16"/>
      <c r="I35" s="16"/>
      <c r="J35" s="16"/>
      <c r="K35" s="15"/>
      <c r="L35" s="211"/>
      <c r="M35" s="9"/>
      <c r="N35" s="59"/>
      <c r="O35" s="295"/>
      <c r="P35" s="79" t="s">
        <v>6</v>
      </c>
      <c r="Q35" s="107">
        <f t="shared" si="0"/>
        <v>3.4291328269721921</v>
      </c>
      <c r="R35" s="107">
        <f t="shared" si="1"/>
        <v>4.9702875150181791</v>
      </c>
      <c r="S35" s="56"/>
    </row>
    <row r="36" spans="1:19" x14ac:dyDescent="0.25">
      <c r="A36" s="5"/>
      <c r="B36" s="16"/>
      <c r="C36" s="16"/>
      <c r="D36" s="16"/>
      <c r="E36" s="16"/>
      <c r="F36" s="16"/>
      <c r="G36" s="16"/>
      <c r="H36" s="16"/>
      <c r="I36" s="16"/>
      <c r="J36" s="16"/>
      <c r="K36" s="15"/>
      <c r="L36" s="211"/>
      <c r="M36" s="9"/>
      <c r="N36" s="59"/>
      <c r="O36" s="295">
        <v>2013</v>
      </c>
      <c r="P36" s="79" t="s">
        <v>12</v>
      </c>
      <c r="Q36" s="200">
        <f>+C14</f>
        <v>3.678683127348048</v>
      </c>
      <c r="R36" s="200">
        <f>+H14</f>
        <v>4.3848162149251912</v>
      </c>
      <c r="S36" s="56"/>
    </row>
    <row r="37" spans="1:19" x14ac:dyDescent="0.25">
      <c r="A37" s="5"/>
      <c r="B37" s="16"/>
      <c r="C37" s="16"/>
      <c r="D37" s="16"/>
      <c r="E37" s="16"/>
      <c r="F37" s="16"/>
      <c r="G37" s="16"/>
      <c r="H37" s="16"/>
      <c r="I37" s="16"/>
      <c r="J37" s="16"/>
      <c r="K37" s="15"/>
      <c r="L37" s="211"/>
      <c r="M37" s="9"/>
      <c r="N37" s="59"/>
      <c r="O37" s="295"/>
      <c r="P37" s="79" t="s">
        <v>13</v>
      </c>
      <c r="Q37" s="200">
        <f t="shared" ref="Q37:R39" si="2">+C15</f>
        <v>3.4988854972353378</v>
      </c>
      <c r="R37" s="200">
        <f t="shared" ref="R37:R39" si="3">+H15</f>
        <v>5.0278513246997392</v>
      </c>
      <c r="S37" s="56"/>
    </row>
    <row r="38" spans="1:19" x14ac:dyDescent="0.25">
      <c r="A38" s="204" t="str">
        <f>+'Ventas trimestral empalmada'!A37</f>
        <v>Fuente: Departamento Administrativo Nacional de Estadistica, DANE, marzo 2016.</v>
      </c>
      <c r="B38" s="17"/>
      <c r="C38" s="17"/>
      <c r="D38" s="17"/>
      <c r="E38" s="17"/>
      <c r="F38" s="17"/>
      <c r="G38" s="17"/>
      <c r="H38" s="17"/>
      <c r="I38" s="17"/>
      <c r="J38" s="17"/>
      <c r="K38" s="24"/>
      <c r="L38" s="25"/>
      <c r="M38" s="25"/>
      <c r="N38" s="59"/>
      <c r="O38" s="295"/>
      <c r="P38" s="79" t="s">
        <v>14</v>
      </c>
      <c r="Q38" s="200">
        <f t="shared" si="2"/>
        <v>3.4095146406946997</v>
      </c>
      <c r="R38" s="200">
        <f t="shared" si="3"/>
        <v>4.7129048842014631</v>
      </c>
      <c r="S38" s="56"/>
    </row>
    <row r="39" spans="1:19" x14ac:dyDescent="0.2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7"/>
      <c r="O39" s="295"/>
      <c r="P39" s="79" t="s">
        <v>6</v>
      </c>
      <c r="Q39" s="200">
        <f t="shared" si="2"/>
        <v>3.4291328269721921</v>
      </c>
      <c r="R39" s="200">
        <f t="shared" si="3"/>
        <v>4.9702875150181791</v>
      </c>
      <c r="S39" s="56"/>
    </row>
    <row r="40" spans="1:19" x14ac:dyDescent="0.25">
      <c r="E40" s="39"/>
      <c r="O40" s="288">
        <v>2014</v>
      </c>
      <c r="P40" s="56" t="s">
        <v>12</v>
      </c>
      <c r="Q40" s="200">
        <f>+D14</f>
        <v>1.5525427965731087</v>
      </c>
      <c r="R40" s="200">
        <f>+E14</f>
        <v>3.0658666749859176</v>
      </c>
      <c r="S40" s="56"/>
    </row>
    <row r="41" spans="1:19" x14ac:dyDescent="0.25">
      <c r="O41" s="288"/>
      <c r="P41" s="56" t="s">
        <v>13</v>
      </c>
      <c r="Q41" s="200">
        <f t="shared" ref="Q41:R43" si="4">+D15</f>
        <v>2.2348893428477012</v>
      </c>
      <c r="R41" s="200">
        <f t="shared" ref="R41:R43" si="5">+E15</f>
        <v>3.0619641799666697</v>
      </c>
    </row>
    <row r="42" spans="1:19" x14ac:dyDescent="0.25">
      <c r="O42" s="288"/>
      <c r="P42" s="56" t="s">
        <v>14</v>
      </c>
      <c r="Q42" s="200">
        <f t="shared" si="4"/>
        <v>2.3019259882984144</v>
      </c>
      <c r="R42" s="200">
        <f t="shared" si="5"/>
        <v>3.0256467695186195</v>
      </c>
    </row>
    <row r="43" spans="1:19" x14ac:dyDescent="0.25">
      <c r="O43" s="288"/>
      <c r="P43" s="56" t="s">
        <v>6</v>
      </c>
      <c r="Q43" s="200">
        <f t="shared" si="4"/>
        <v>2.7457335602382393</v>
      </c>
      <c r="R43" s="200">
        <f t="shared" si="5"/>
        <v>2.8095011447206275</v>
      </c>
    </row>
    <row r="44" spans="1:19" x14ac:dyDescent="0.25">
      <c r="O44" s="297">
        <v>2015</v>
      </c>
      <c r="P44" s="11" t="s">
        <v>12</v>
      </c>
      <c r="Q44" s="34">
        <f>+E14</f>
        <v>3.0658666749859176</v>
      </c>
      <c r="R44" s="34">
        <f>+J14</f>
        <v>4.5512552693619313</v>
      </c>
    </row>
    <row r="45" spans="1:19" x14ac:dyDescent="0.25">
      <c r="O45" s="297"/>
      <c r="P45" s="11" t="s">
        <v>13</v>
      </c>
      <c r="Q45" s="34">
        <f t="shared" ref="Q45:R47" si="6">+E15</f>
        <v>3.0619641799666697</v>
      </c>
      <c r="R45" s="34">
        <f t="shared" ref="R45:R47" si="7">+J15</f>
        <v>3.543422462226764</v>
      </c>
    </row>
    <row r="46" spans="1:19" x14ac:dyDescent="0.25">
      <c r="O46" s="297"/>
      <c r="P46" s="11" t="s">
        <v>14</v>
      </c>
      <c r="Q46" s="34">
        <f t="shared" si="6"/>
        <v>3.0256467695186195</v>
      </c>
      <c r="R46" s="34">
        <f t="shared" si="7"/>
        <v>2.9673604681215826</v>
      </c>
    </row>
    <row r="47" spans="1:19" x14ac:dyDescent="0.25">
      <c r="O47" s="297"/>
      <c r="P47" s="11" t="s">
        <v>6</v>
      </c>
      <c r="Q47" s="34">
        <f t="shared" si="6"/>
        <v>2.8095011447206275</v>
      </c>
      <c r="R47" s="34">
        <f t="shared" si="7"/>
        <v>1.705905483803738</v>
      </c>
    </row>
    <row r="48" spans="1:19" x14ac:dyDescent="0.25">
      <c r="O48" s="11">
        <v>2016</v>
      </c>
      <c r="P48" s="11" t="s">
        <v>12</v>
      </c>
      <c r="Q48" s="34">
        <f>+F14</f>
        <v>2.6952833151052458</v>
      </c>
      <c r="R48" s="34">
        <f>+K14</f>
        <v>1.2512814074287615</v>
      </c>
    </row>
  </sheetData>
  <mergeCells count="12">
    <mergeCell ref="C8:L8"/>
    <mergeCell ref="C9:K9"/>
    <mergeCell ref="C11:F11"/>
    <mergeCell ref="H11:K11"/>
    <mergeCell ref="B19:K19"/>
    <mergeCell ref="O40:O43"/>
    <mergeCell ref="O36:O39"/>
    <mergeCell ref="B20:K20"/>
    <mergeCell ref="O24:O27"/>
    <mergeCell ref="O20:O23"/>
    <mergeCell ref="O44:O47"/>
    <mergeCell ref="O32:O3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18</vt:i4>
      </vt:variant>
      <vt:variant>
        <vt:lpstr>Rangos con nombre</vt:lpstr>
      </vt:variant>
      <vt:variant>
        <vt:i4>18</vt:i4>
      </vt:variant>
    </vt:vector>
  </HeadingPairs>
  <TitlesOfParts>
    <vt:vector size="3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Empleo</vt:lpstr>
      <vt:lpstr>Empleo AC</vt:lpstr>
      <vt:lpstr>Resumen ventas minoristas</vt:lpstr>
      <vt:lpstr>Resumen sin combustibles</vt:lpstr>
      <vt:lpstr>Resumen empleo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Gina Marcela Ospina Palomo</cp:lastModifiedBy>
  <cp:lastPrinted>2016-03-17T13:12:10Z</cp:lastPrinted>
  <dcterms:created xsi:type="dcterms:W3CDTF">2010-10-05T21:06:03Z</dcterms:created>
  <dcterms:modified xsi:type="dcterms:W3CDTF">2016-05-18T13:56:10Z</dcterms:modified>
</cp:coreProperties>
</file>