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5" yWindow="120" windowWidth="9840" windowHeight="4755" tabRatio="900"/>
  </bookViews>
  <sheets>
    <sheet name="Índice" sheetId="15" r:id="rId1"/>
    <sheet name="Area censada" sheetId="167" r:id="rId2"/>
    <sheet name="Area proceso edificaciones" sheetId="182" r:id="rId3"/>
    <sheet name="Area proceso vivienda" sheetId="185" r:id="rId4"/>
    <sheet name="Area proceso VIS" sheetId="187" r:id="rId5"/>
    <sheet name="Area proceso VIP" sheetId="188" r:id="rId6"/>
    <sheet name="Area proceso VIS 70-135smmlv" sheetId="193" r:id="rId7"/>
    <sheet name="Area proceso No VIS" sheetId="189" r:id="rId8"/>
    <sheet name="Area proceso otros destinos" sheetId="186" r:id="rId9"/>
    <sheet name="Area nueva edificaciones" sheetId="190" r:id="rId10"/>
    <sheet name="Area nueva vivienda" sheetId="191" r:id="rId11"/>
    <sheet name="Area nueva VIS" sheetId="192" r:id="rId12"/>
    <sheet name="Area nueva VIP" sheetId="194" r:id="rId13"/>
    <sheet name="Area nueva VIS 70-135smml" sheetId="195" r:id="rId14"/>
    <sheet name="Area nueva No VIS" sheetId="196" r:id="rId15"/>
    <sheet name="Area nueva otros destinos" sheetId="217" r:id="rId16"/>
    <sheet name="Histórico Usaquén" sheetId="197" r:id="rId17"/>
    <sheet name="Histórico Chapinero" sheetId="198" r:id="rId18"/>
    <sheet name="Histórico Santafé" sheetId="199" r:id="rId19"/>
    <sheet name="Histórico San Cristóbal" sheetId="200" r:id="rId20"/>
    <sheet name="Histórico Usme" sheetId="201" r:id="rId21"/>
    <sheet name="Histórico Tunjuelito" sheetId="202" r:id="rId22"/>
    <sheet name="Histórico Bosa" sheetId="204" r:id="rId23"/>
    <sheet name="Histórico Kennedy" sheetId="205" r:id="rId24"/>
    <sheet name="Histórico Fontibón" sheetId="206" r:id="rId25"/>
    <sheet name="Histórico Engativá" sheetId="207" r:id="rId26"/>
    <sheet name="Histórico Suba" sheetId="208" r:id="rId27"/>
    <sheet name="Histórico Barrios Unidos" sheetId="209" r:id="rId28"/>
    <sheet name="Histórico Teusaquillo" sheetId="210" r:id="rId29"/>
    <sheet name="Histórico Los Mártires" sheetId="211" r:id="rId30"/>
    <sheet name="Histórico Antonio Nariño" sheetId="212" r:id="rId31"/>
    <sheet name="Histórico Puente Aranda" sheetId="213" r:id="rId32"/>
    <sheet name="Histórico La Candelaria" sheetId="214" r:id="rId33"/>
    <sheet name="Histórico Rafael Uribe" sheetId="215" r:id="rId34"/>
    <sheet name="Histórico Ciudad Bolívar" sheetId="216" r:id="rId35"/>
    <sheet name="Histórico Total Usaquén" sheetId="219" r:id="rId36"/>
    <sheet name="Histórico Total Chapinero" sheetId="220" r:id="rId37"/>
    <sheet name="Histórico Total Santafé" sheetId="221" r:id="rId38"/>
    <sheet name="Histórico Total San Cristóbal" sheetId="222" r:id="rId39"/>
    <sheet name="Histórico Total Usme" sheetId="223" r:id="rId40"/>
    <sheet name="Histórico Total Tunjuelito" sheetId="224" r:id="rId41"/>
    <sheet name="Histórico Total Bosa" sheetId="225" r:id="rId42"/>
    <sheet name="Histórico Total Kennedy" sheetId="226" r:id="rId43"/>
    <sheet name="Histórico Total Fontibón" sheetId="227" r:id="rId44"/>
    <sheet name="Histórico Total Engativá" sheetId="228" r:id="rId45"/>
    <sheet name="Histórico Total Suba" sheetId="229" r:id="rId46"/>
    <sheet name="Histórico Total Barrios Unidos" sheetId="230" r:id="rId47"/>
    <sheet name="Histórico Total Teusaquillo" sheetId="231" r:id="rId48"/>
    <sheet name="Histórico Total Los Mártires" sheetId="232" r:id="rId49"/>
    <sheet name="Histórico Total Antonio Nariño" sheetId="233" r:id="rId50"/>
    <sheet name="Histórico Total Puente Aranda" sheetId="234" r:id="rId51"/>
    <sheet name="Histórico Total La Candelaria" sheetId="235" r:id="rId52"/>
    <sheet name="Histórico Total Rafael Uribe" sheetId="236" r:id="rId53"/>
    <sheet name="Histórico Total Ciudad Bolívar" sheetId="237" r:id="rId54"/>
  </sheets>
  <externalReferences>
    <externalReference r:id="rId55"/>
    <externalReference r:id="rId56"/>
    <externalReference r:id="rId57"/>
    <externalReference r:id="rId58"/>
    <externalReference r:id="rId59"/>
  </externalReferences>
  <definedNames>
    <definedName name="\a" localSheetId="1">#REF!</definedName>
    <definedName name="\a" localSheetId="9">#REF!</definedName>
    <definedName name="\a" localSheetId="14">#REF!</definedName>
    <definedName name="\a" localSheetId="15">#REF!</definedName>
    <definedName name="\a" localSheetId="12">#REF!</definedName>
    <definedName name="\a" localSheetId="11">#REF!</definedName>
    <definedName name="\a" localSheetId="13">#REF!</definedName>
    <definedName name="\a" localSheetId="10">#REF!</definedName>
    <definedName name="\a" localSheetId="2">#REF!</definedName>
    <definedName name="\a" localSheetId="7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a" localSheetId="30">#REF!</definedName>
    <definedName name="\a" localSheetId="27">#REF!</definedName>
    <definedName name="\a" localSheetId="22">#REF!</definedName>
    <definedName name="\a" localSheetId="17">#REF!</definedName>
    <definedName name="\a" localSheetId="34">#REF!</definedName>
    <definedName name="\a" localSheetId="25">#REF!</definedName>
    <definedName name="\a" localSheetId="24">#REF!</definedName>
    <definedName name="\a" localSheetId="23">#REF!</definedName>
    <definedName name="\a" localSheetId="32">#REF!</definedName>
    <definedName name="\a" localSheetId="29">#REF!</definedName>
    <definedName name="\a" localSheetId="31">#REF!</definedName>
    <definedName name="\a" localSheetId="33">#REF!</definedName>
    <definedName name="\a" localSheetId="19">#REF!</definedName>
    <definedName name="\a" localSheetId="18">#REF!</definedName>
    <definedName name="\a" localSheetId="26">#REF!</definedName>
    <definedName name="\a" localSheetId="28">#REF!</definedName>
    <definedName name="\a" localSheetId="49">#REF!</definedName>
    <definedName name="\a" localSheetId="46">#REF!</definedName>
    <definedName name="\a" localSheetId="41">#REF!</definedName>
    <definedName name="\a" localSheetId="36">#REF!</definedName>
    <definedName name="\a" localSheetId="53">#REF!</definedName>
    <definedName name="\a" localSheetId="44">#REF!</definedName>
    <definedName name="\a" localSheetId="43">#REF!</definedName>
    <definedName name="\a" localSheetId="42">#REF!</definedName>
    <definedName name="\a" localSheetId="51">#REF!</definedName>
    <definedName name="\a" localSheetId="48">#REF!</definedName>
    <definedName name="\a" localSheetId="50">#REF!</definedName>
    <definedName name="\a" localSheetId="52">#REF!</definedName>
    <definedName name="\a" localSheetId="38">#REF!</definedName>
    <definedName name="\a" localSheetId="37">#REF!</definedName>
    <definedName name="\a" localSheetId="45">#REF!</definedName>
    <definedName name="\a" localSheetId="47">#REF!</definedName>
    <definedName name="\a" localSheetId="40">#REF!</definedName>
    <definedName name="\a" localSheetId="35">#REF!</definedName>
    <definedName name="\a" localSheetId="39">#REF!</definedName>
    <definedName name="\a" localSheetId="21">#REF!</definedName>
    <definedName name="\a" localSheetId="16">#REF!</definedName>
    <definedName name="\a" localSheetId="20">#REF!</definedName>
    <definedName name="\a" localSheetId="0">#REF!</definedName>
    <definedName name="\y" localSheetId="1">#REF!</definedName>
    <definedName name="\y" localSheetId="9">#REF!</definedName>
    <definedName name="\y" localSheetId="14">#REF!</definedName>
    <definedName name="\y" localSheetId="15">#REF!</definedName>
    <definedName name="\y" localSheetId="12">#REF!</definedName>
    <definedName name="\y" localSheetId="11">#REF!</definedName>
    <definedName name="\y" localSheetId="13">#REF!</definedName>
    <definedName name="\y" localSheetId="10">#REF!</definedName>
    <definedName name="\y" localSheetId="2">#REF!</definedName>
    <definedName name="\y" localSheetId="7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y" localSheetId="30">#REF!</definedName>
    <definedName name="\y" localSheetId="27">#REF!</definedName>
    <definedName name="\y" localSheetId="22">#REF!</definedName>
    <definedName name="\y" localSheetId="17">#REF!</definedName>
    <definedName name="\y" localSheetId="34">#REF!</definedName>
    <definedName name="\y" localSheetId="25">#REF!</definedName>
    <definedName name="\y" localSheetId="24">#REF!</definedName>
    <definedName name="\y" localSheetId="23">#REF!</definedName>
    <definedName name="\y" localSheetId="32">#REF!</definedName>
    <definedName name="\y" localSheetId="29">#REF!</definedName>
    <definedName name="\y" localSheetId="31">#REF!</definedName>
    <definedName name="\y" localSheetId="33">#REF!</definedName>
    <definedName name="\y" localSheetId="19">#REF!</definedName>
    <definedName name="\y" localSheetId="18">#REF!</definedName>
    <definedName name="\y" localSheetId="26">#REF!</definedName>
    <definedName name="\y" localSheetId="28">#REF!</definedName>
    <definedName name="\y" localSheetId="49">#REF!</definedName>
    <definedName name="\y" localSheetId="46">#REF!</definedName>
    <definedName name="\y" localSheetId="41">#REF!</definedName>
    <definedName name="\y" localSheetId="36">#REF!</definedName>
    <definedName name="\y" localSheetId="53">#REF!</definedName>
    <definedName name="\y" localSheetId="44">#REF!</definedName>
    <definedName name="\y" localSheetId="43">#REF!</definedName>
    <definedName name="\y" localSheetId="42">#REF!</definedName>
    <definedName name="\y" localSheetId="51">#REF!</definedName>
    <definedName name="\y" localSheetId="48">#REF!</definedName>
    <definedName name="\y" localSheetId="50">#REF!</definedName>
    <definedName name="\y" localSheetId="52">#REF!</definedName>
    <definedName name="\y" localSheetId="38">#REF!</definedName>
    <definedName name="\y" localSheetId="37">#REF!</definedName>
    <definedName name="\y" localSheetId="45">#REF!</definedName>
    <definedName name="\y" localSheetId="47">#REF!</definedName>
    <definedName name="\y" localSheetId="40">#REF!</definedName>
    <definedName name="\y" localSheetId="35">#REF!</definedName>
    <definedName name="\y" localSheetId="39">#REF!</definedName>
    <definedName name="\y" localSheetId="21">#REF!</definedName>
    <definedName name="\y" localSheetId="16">#REF!</definedName>
    <definedName name="\y" localSheetId="20">#REF!</definedName>
    <definedName name="\y" localSheetId="0">#REF!</definedName>
    <definedName name="\z" localSheetId="1">#REF!</definedName>
    <definedName name="\z" localSheetId="9">#REF!</definedName>
    <definedName name="\z" localSheetId="14">#REF!</definedName>
    <definedName name="\z" localSheetId="15">#REF!</definedName>
    <definedName name="\z" localSheetId="12">#REF!</definedName>
    <definedName name="\z" localSheetId="11">#REF!</definedName>
    <definedName name="\z" localSheetId="13">#REF!</definedName>
    <definedName name="\z" localSheetId="10">#REF!</definedName>
    <definedName name="\z" localSheetId="2">#REF!</definedName>
    <definedName name="\z" localSheetId="7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\z" localSheetId="30">#REF!</definedName>
    <definedName name="\z" localSheetId="27">#REF!</definedName>
    <definedName name="\z" localSheetId="22">#REF!</definedName>
    <definedName name="\z" localSheetId="17">#REF!</definedName>
    <definedName name="\z" localSheetId="34">#REF!</definedName>
    <definedName name="\z" localSheetId="25">#REF!</definedName>
    <definedName name="\z" localSheetId="24">#REF!</definedName>
    <definedName name="\z" localSheetId="23">#REF!</definedName>
    <definedName name="\z" localSheetId="32">#REF!</definedName>
    <definedName name="\z" localSheetId="29">#REF!</definedName>
    <definedName name="\z" localSheetId="31">#REF!</definedName>
    <definedName name="\z" localSheetId="33">#REF!</definedName>
    <definedName name="\z" localSheetId="19">#REF!</definedName>
    <definedName name="\z" localSheetId="18">#REF!</definedName>
    <definedName name="\z" localSheetId="26">#REF!</definedName>
    <definedName name="\z" localSheetId="28">#REF!</definedName>
    <definedName name="\z" localSheetId="49">#REF!</definedName>
    <definedName name="\z" localSheetId="46">#REF!</definedName>
    <definedName name="\z" localSheetId="41">#REF!</definedName>
    <definedName name="\z" localSheetId="36">#REF!</definedName>
    <definedName name="\z" localSheetId="53">#REF!</definedName>
    <definedName name="\z" localSheetId="44">#REF!</definedName>
    <definedName name="\z" localSheetId="43">#REF!</definedName>
    <definedName name="\z" localSheetId="42">#REF!</definedName>
    <definedName name="\z" localSheetId="51">#REF!</definedName>
    <definedName name="\z" localSheetId="48">#REF!</definedName>
    <definedName name="\z" localSheetId="50">#REF!</definedName>
    <definedName name="\z" localSheetId="52">#REF!</definedName>
    <definedName name="\z" localSheetId="38">#REF!</definedName>
    <definedName name="\z" localSheetId="37">#REF!</definedName>
    <definedName name="\z" localSheetId="45">#REF!</definedName>
    <definedName name="\z" localSheetId="47">#REF!</definedName>
    <definedName name="\z" localSheetId="40">#REF!</definedName>
    <definedName name="\z" localSheetId="35">#REF!</definedName>
    <definedName name="\z" localSheetId="39">#REF!</definedName>
    <definedName name="\z" localSheetId="21">#REF!</definedName>
    <definedName name="\z" localSheetId="16">#REF!</definedName>
    <definedName name="\z" localSheetId="20">#REF!</definedName>
    <definedName name="\z" localSheetId="0">#REF!</definedName>
    <definedName name="_C" localSheetId="9">#REF!</definedName>
    <definedName name="_C" localSheetId="14">#REF!</definedName>
    <definedName name="_C" localSheetId="15">#REF!</definedName>
    <definedName name="_C" localSheetId="12">#REF!</definedName>
    <definedName name="_C" localSheetId="11">#REF!</definedName>
    <definedName name="_C" localSheetId="13">#REF!</definedName>
    <definedName name="_C" localSheetId="10">#REF!</definedName>
    <definedName name="_C" localSheetId="2">#REF!</definedName>
    <definedName name="_C" localSheetId="7">#REF!</definedName>
    <definedName name="_C" localSheetId="8">#REF!</definedName>
    <definedName name="_C" localSheetId="5">#REF!</definedName>
    <definedName name="_C" localSheetId="4">#REF!</definedName>
    <definedName name="_C" localSheetId="6">#REF!</definedName>
    <definedName name="_C" localSheetId="3">#REF!</definedName>
    <definedName name="_C" localSheetId="30">#REF!</definedName>
    <definedName name="_C" localSheetId="27">#REF!</definedName>
    <definedName name="_C" localSheetId="22">#REF!</definedName>
    <definedName name="_C" localSheetId="17">#REF!</definedName>
    <definedName name="_C" localSheetId="34">#REF!</definedName>
    <definedName name="_C" localSheetId="25">#REF!</definedName>
    <definedName name="_C" localSheetId="24">#REF!</definedName>
    <definedName name="_C" localSheetId="23">#REF!</definedName>
    <definedName name="_C" localSheetId="32">#REF!</definedName>
    <definedName name="_C" localSheetId="29">#REF!</definedName>
    <definedName name="_C" localSheetId="31">#REF!</definedName>
    <definedName name="_C" localSheetId="33">#REF!</definedName>
    <definedName name="_C" localSheetId="19">#REF!</definedName>
    <definedName name="_C" localSheetId="18">#REF!</definedName>
    <definedName name="_C" localSheetId="26">#REF!</definedName>
    <definedName name="_C" localSheetId="28">#REF!</definedName>
    <definedName name="_C" localSheetId="49">#REF!</definedName>
    <definedName name="_C" localSheetId="46">#REF!</definedName>
    <definedName name="_C" localSheetId="41">#REF!</definedName>
    <definedName name="_C" localSheetId="36">#REF!</definedName>
    <definedName name="_C" localSheetId="53">#REF!</definedName>
    <definedName name="_C" localSheetId="44">#REF!</definedName>
    <definedName name="_C" localSheetId="43">#REF!</definedName>
    <definedName name="_C" localSheetId="42">#REF!</definedName>
    <definedName name="_C" localSheetId="51">#REF!</definedName>
    <definedName name="_C" localSheetId="48">#REF!</definedName>
    <definedName name="_C" localSheetId="50">#REF!</definedName>
    <definedName name="_C" localSheetId="52">#REF!</definedName>
    <definedName name="_C" localSheetId="38">#REF!</definedName>
    <definedName name="_C" localSheetId="37">#REF!</definedName>
    <definedName name="_C" localSheetId="45">#REF!</definedName>
    <definedName name="_C" localSheetId="47">#REF!</definedName>
    <definedName name="_C" localSheetId="40">#REF!</definedName>
    <definedName name="_C" localSheetId="35">#REF!</definedName>
    <definedName name="_C" localSheetId="39">#REF!</definedName>
    <definedName name="_C" localSheetId="21">#REF!</definedName>
    <definedName name="_C" localSheetId="16">#REF!</definedName>
    <definedName name="_C" localSheetId="20">#REF!</definedName>
    <definedName name="_C" localSheetId="0">#REF!</definedName>
    <definedName name="_Fill" localSheetId="1" hidden="1">#REF!</definedName>
    <definedName name="_Fill" localSheetId="9" hidden="1">#REF!</definedName>
    <definedName name="_Fill" localSheetId="14" hidden="1">#REF!</definedName>
    <definedName name="_Fill" localSheetId="15" hidden="1">#REF!</definedName>
    <definedName name="_Fill" localSheetId="12" hidden="1">#REF!</definedName>
    <definedName name="_Fill" localSheetId="11" hidden="1">#REF!</definedName>
    <definedName name="_Fill" localSheetId="13" hidden="1">#REF!</definedName>
    <definedName name="_Fill" localSheetId="10" hidden="1">#REF!</definedName>
    <definedName name="_Fill" localSheetId="2" hidden="1">#REF!</definedName>
    <definedName name="_Fill" localSheetId="7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Fill" localSheetId="30" hidden="1">#REF!</definedName>
    <definedName name="_Fill" localSheetId="27" hidden="1">#REF!</definedName>
    <definedName name="_Fill" localSheetId="22" hidden="1">#REF!</definedName>
    <definedName name="_Fill" localSheetId="17" hidden="1">#REF!</definedName>
    <definedName name="_Fill" localSheetId="34" hidden="1">#REF!</definedName>
    <definedName name="_Fill" localSheetId="25" hidden="1">#REF!</definedName>
    <definedName name="_Fill" localSheetId="24" hidden="1">#REF!</definedName>
    <definedName name="_Fill" localSheetId="23" hidden="1">#REF!</definedName>
    <definedName name="_Fill" localSheetId="32" hidden="1">#REF!</definedName>
    <definedName name="_Fill" localSheetId="29" hidden="1">#REF!</definedName>
    <definedName name="_Fill" localSheetId="31" hidden="1">#REF!</definedName>
    <definedName name="_Fill" localSheetId="33" hidden="1">#REF!</definedName>
    <definedName name="_Fill" localSheetId="19" hidden="1">#REF!</definedName>
    <definedName name="_Fill" localSheetId="18" hidden="1">#REF!</definedName>
    <definedName name="_Fill" localSheetId="26" hidden="1">#REF!</definedName>
    <definedName name="_Fill" localSheetId="28" hidden="1">#REF!</definedName>
    <definedName name="_Fill" localSheetId="49" hidden="1">#REF!</definedName>
    <definedName name="_Fill" localSheetId="46" hidden="1">#REF!</definedName>
    <definedName name="_Fill" localSheetId="41" hidden="1">#REF!</definedName>
    <definedName name="_Fill" localSheetId="36" hidden="1">#REF!</definedName>
    <definedName name="_Fill" localSheetId="53" hidden="1">#REF!</definedName>
    <definedName name="_Fill" localSheetId="44" hidden="1">#REF!</definedName>
    <definedName name="_Fill" localSheetId="43" hidden="1">#REF!</definedName>
    <definedName name="_Fill" localSheetId="42" hidden="1">#REF!</definedName>
    <definedName name="_Fill" localSheetId="51" hidden="1">#REF!</definedName>
    <definedName name="_Fill" localSheetId="48" hidden="1">#REF!</definedName>
    <definedName name="_Fill" localSheetId="50" hidden="1">#REF!</definedName>
    <definedName name="_Fill" localSheetId="52" hidden="1">#REF!</definedName>
    <definedName name="_Fill" localSheetId="38" hidden="1">#REF!</definedName>
    <definedName name="_Fill" localSheetId="37" hidden="1">#REF!</definedName>
    <definedName name="_Fill" localSheetId="45" hidden="1">#REF!</definedName>
    <definedName name="_Fill" localSheetId="47" hidden="1">#REF!</definedName>
    <definedName name="_Fill" localSheetId="40" hidden="1">#REF!</definedName>
    <definedName name="_Fill" localSheetId="35" hidden="1">#REF!</definedName>
    <definedName name="_Fill" localSheetId="39" hidden="1">#REF!</definedName>
    <definedName name="_Fill" localSheetId="21" hidden="1">#REF!</definedName>
    <definedName name="_Fill" localSheetId="16" hidden="1">#REF!</definedName>
    <definedName name="_Fill" localSheetId="20" hidden="1">#REF!</definedName>
    <definedName name="_Fill" localSheetId="0" hidden="1">#REF!</definedName>
    <definedName name="_xlnm._FilterDatabase" localSheetId="12" hidden="1">'Area nueva VIP'!$B$13:$K$33</definedName>
    <definedName name="_xlnm._FilterDatabase" localSheetId="11" hidden="1">'Area nueva VIS'!$B$13:$K$33</definedName>
    <definedName name="_xlnm._FilterDatabase" localSheetId="5" hidden="1">'Area proceso VIP'!$B$13:$K$33</definedName>
    <definedName name="_Key1" localSheetId="1" hidden="1">#REF!</definedName>
    <definedName name="_Key1" localSheetId="9" hidden="1">#REF!</definedName>
    <definedName name="_Key1" localSheetId="14" hidden="1">#REF!</definedName>
    <definedName name="_Key1" localSheetId="15" hidden="1">#REF!</definedName>
    <definedName name="_Key1" localSheetId="12" hidden="1">#REF!</definedName>
    <definedName name="_Key1" localSheetId="11" hidden="1">#REF!</definedName>
    <definedName name="_Key1" localSheetId="13" hidden="1">#REF!</definedName>
    <definedName name="_Key1" localSheetId="10" hidden="1">#REF!</definedName>
    <definedName name="_Key1" localSheetId="2" hidden="1">#REF!</definedName>
    <definedName name="_Key1" localSheetId="7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Key1" localSheetId="30" hidden="1">#REF!</definedName>
    <definedName name="_Key1" localSheetId="27" hidden="1">#REF!</definedName>
    <definedName name="_Key1" localSheetId="22" hidden="1">#REF!</definedName>
    <definedName name="_Key1" localSheetId="17" hidden="1">#REF!</definedName>
    <definedName name="_Key1" localSheetId="34" hidden="1">#REF!</definedName>
    <definedName name="_Key1" localSheetId="25" hidden="1">#REF!</definedName>
    <definedName name="_Key1" localSheetId="24" hidden="1">#REF!</definedName>
    <definedName name="_Key1" localSheetId="23" hidden="1">#REF!</definedName>
    <definedName name="_Key1" localSheetId="32" hidden="1">#REF!</definedName>
    <definedName name="_Key1" localSheetId="29" hidden="1">#REF!</definedName>
    <definedName name="_Key1" localSheetId="31" hidden="1">#REF!</definedName>
    <definedName name="_Key1" localSheetId="33" hidden="1">#REF!</definedName>
    <definedName name="_Key1" localSheetId="19" hidden="1">#REF!</definedName>
    <definedName name="_Key1" localSheetId="18" hidden="1">#REF!</definedName>
    <definedName name="_Key1" localSheetId="26" hidden="1">#REF!</definedName>
    <definedName name="_Key1" localSheetId="28" hidden="1">#REF!</definedName>
    <definedName name="_Key1" localSheetId="49" hidden="1">#REF!</definedName>
    <definedName name="_Key1" localSheetId="46" hidden="1">#REF!</definedName>
    <definedName name="_Key1" localSheetId="41" hidden="1">#REF!</definedName>
    <definedName name="_Key1" localSheetId="36" hidden="1">#REF!</definedName>
    <definedName name="_Key1" localSheetId="53" hidden="1">#REF!</definedName>
    <definedName name="_Key1" localSheetId="44" hidden="1">#REF!</definedName>
    <definedName name="_Key1" localSheetId="43" hidden="1">#REF!</definedName>
    <definedName name="_Key1" localSheetId="42" hidden="1">#REF!</definedName>
    <definedName name="_Key1" localSheetId="51" hidden="1">#REF!</definedName>
    <definedName name="_Key1" localSheetId="48" hidden="1">#REF!</definedName>
    <definedName name="_Key1" localSheetId="50" hidden="1">#REF!</definedName>
    <definedName name="_Key1" localSheetId="52" hidden="1">#REF!</definedName>
    <definedName name="_Key1" localSheetId="38" hidden="1">#REF!</definedName>
    <definedName name="_Key1" localSheetId="37" hidden="1">#REF!</definedName>
    <definedName name="_Key1" localSheetId="45" hidden="1">#REF!</definedName>
    <definedName name="_Key1" localSheetId="47" hidden="1">#REF!</definedName>
    <definedName name="_Key1" localSheetId="40" hidden="1">#REF!</definedName>
    <definedName name="_Key1" localSheetId="35" hidden="1">#REF!</definedName>
    <definedName name="_Key1" localSheetId="39" hidden="1">#REF!</definedName>
    <definedName name="_Key1" localSheetId="21" hidden="1">#REF!</definedName>
    <definedName name="_Key1" localSheetId="16" hidden="1">#REF!</definedName>
    <definedName name="_Key1" localSheetId="20" hidden="1">#REF!</definedName>
    <definedName name="_Key1" localSheetId="0" hidden="1">#REF!</definedName>
    <definedName name="_Order1" hidden="1">255</definedName>
    <definedName name="_Sort" localSheetId="1" hidden="1">#REF!</definedName>
    <definedName name="_Sort" localSheetId="9" hidden="1">#REF!</definedName>
    <definedName name="_Sort" localSheetId="14" hidden="1">#REF!</definedName>
    <definedName name="_Sort" localSheetId="15" hidden="1">#REF!</definedName>
    <definedName name="_Sort" localSheetId="12" hidden="1">#REF!</definedName>
    <definedName name="_Sort" localSheetId="11" hidden="1">#REF!</definedName>
    <definedName name="_Sort" localSheetId="13" hidden="1">#REF!</definedName>
    <definedName name="_Sort" localSheetId="10" hidden="1">#REF!</definedName>
    <definedName name="_Sort" localSheetId="2" hidden="1">#REF!</definedName>
    <definedName name="_Sort" localSheetId="7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Sort" localSheetId="30" hidden="1">#REF!</definedName>
    <definedName name="_Sort" localSheetId="27" hidden="1">#REF!</definedName>
    <definedName name="_Sort" localSheetId="22" hidden="1">#REF!</definedName>
    <definedName name="_Sort" localSheetId="17" hidden="1">#REF!</definedName>
    <definedName name="_Sort" localSheetId="34" hidden="1">#REF!</definedName>
    <definedName name="_Sort" localSheetId="25" hidden="1">#REF!</definedName>
    <definedName name="_Sort" localSheetId="24" hidden="1">#REF!</definedName>
    <definedName name="_Sort" localSheetId="23" hidden="1">#REF!</definedName>
    <definedName name="_Sort" localSheetId="32" hidden="1">#REF!</definedName>
    <definedName name="_Sort" localSheetId="29" hidden="1">#REF!</definedName>
    <definedName name="_Sort" localSheetId="31" hidden="1">#REF!</definedName>
    <definedName name="_Sort" localSheetId="33" hidden="1">#REF!</definedName>
    <definedName name="_Sort" localSheetId="19" hidden="1">#REF!</definedName>
    <definedName name="_Sort" localSheetId="18" hidden="1">#REF!</definedName>
    <definedName name="_Sort" localSheetId="26" hidden="1">#REF!</definedName>
    <definedName name="_Sort" localSheetId="28" hidden="1">#REF!</definedName>
    <definedName name="_Sort" localSheetId="49" hidden="1">#REF!</definedName>
    <definedName name="_Sort" localSheetId="46" hidden="1">#REF!</definedName>
    <definedName name="_Sort" localSheetId="41" hidden="1">#REF!</definedName>
    <definedName name="_Sort" localSheetId="36" hidden="1">#REF!</definedName>
    <definedName name="_Sort" localSheetId="53" hidden="1">#REF!</definedName>
    <definedName name="_Sort" localSheetId="44" hidden="1">#REF!</definedName>
    <definedName name="_Sort" localSheetId="43" hidden="1">#REF!</definedName>
    <definedName name="_Sort" localSheetId="42" hidden="1">#REF!</definedName>
    <definedName name="_Sort" localSheetId="51" hidden="1">#REF!</definedName>
    <definedName name="_Sort" localSheetId="48" hidden="1">#REF!</definedName>
    <definedName name="_Sort" localSheetId="50" hidden="1">#REF!</definedName>
    <definedName name="_Sort" localSheetId="52" hidden="1">#REF!</definedName>
    <definedName name="_Sort" localSheetId="38" hidden="1">#REF!</definedName>
    <definedName name="_Sort" localSheetId="37" hidden="1">#REF!</definedName>
    <definedName name="_Sort" localSheetId="45" hidden="1">#REF!</definedName>
    <definedName name="_Sort" localSheetId="47" hidden="1">#REF!</definedName>
    <definedName name="_Sort" localSheetId="40" hidden="1">#REF!</definedName>
    <definedName name="_Sort" localSheetId="35" hidden="1">#REF!</definedName>
    <definedName name="_Sort" localSheetId="39" hidden="1">#REF!</definedName>
    <definedName name="_Sort" localSheetId="21" hidden="1">#REF!</definedName>
    <definedName name="_Sort" localSheetId="16" hidden="1">#REF!</definedName>
    <definedName name="_Sort" localSheetId="20" hidden="1">#REF!</definedName>
    <definedName name="_Sort" localSheetId="0" hidden="1">#REF!</definedName>
    <definedName name="_Table1_In1" localSheetId="9" hidden="1">#REF!</definedName>
    <definedName name="_Table1_In1" localSheetId="14" hidden="1">#REF!</definedName>
    <definedName name="_Table1_In1" localSheetId="15" hidden="1">#REF!</definedName>
    <definedName name="_Table1_In1" localSheetId="12" hidden="1">#REF!</definedName>
    <definedName name="_Table1_In1" localSheetId="11" hidden="1">#REF!</definedName>
    <definedName name="_Table1_In1" localSheetId="13" hidden="1">#REF!</definedName>
    <definedName name="_Table1_In1" localSheetId="10" hidden="1">#REF!</definedName>
    <definedName name="_Table1_In1" localSheetId="2" hidden="1">#REF!</definedName>
    <definedName name="_Table1_In1" localSheetId="7" hidden="1">#REF!</definedName>
    <definedName name="_Table1_In1" localSheetId="8" hidden="1">#REF!</definedName>
    <definedName name="_Table1_In1" localSheetId="5" hidden="1">#REF!</definedName>
    <definedName name="_Table1_In1" localSheetId="4" hidden="1">#REF!</definedName>
    <definedName name="_Table1_In1" localSheetId="6" hidden="1">#REF!</definedName>
    <definedName name="_Table1_In1" localSheetId="3" hidden="1">#REF!</definedName>
    <definedName name="_Table1_In1" localSheetId="30" hidden="1">#REF!</definedName>
    <definedName name="_Table1_In1" localSheetId="27" hidden="1">#REF!</definedName>
    <definedName name="_Table1_In1" localSheetId="22" hidden="1">#REF!</definedName>
    <definedName name="_Table1_In1" localSheetId="17" hidden="1">#REF!</definedName>
    <definedName name="_Table1_In1" localSheetId="34" hidden="1">#REF!</definedName>
    <definedName name="_Table1_In1" localSheetId="25" hidden="1">#REF!</definedName>
    <definedName name="_Table1_In1" localSheetId="24" hidden="1">#REF!</definedName>
    <definedName name="_Table1_In1" localSheetId="23" hidden="1">#REF!</definedName>
    <definedName name="_Table1_In1" localSheetId="32" hidden="1">#REF!</definedName>
    <definedName name="_Table1_In1" localSheetId="29" hidden="1">#REF!</definedName>
    <definedName name="_Table1_In1" localSheetId="31" hidden="1">#REF!</definedName>
    <definedName name="_Table1_In1" localSheetId="33" hidden="1">#REF!</definedName>
    <definedName name="_Table1_In1" localSheetId="19" hidden="1">#REF!</definedName>
    <definedName name="_Table1_In1" localSheetId="18" hidden="1">#REF!</definedName>
    <definedName name="_Table1_In1" localSheetId="26" hidden="1">#REF!</definedName>
    <definedName name="_Table1_In1" localSheetId="28" hidden="1">#REF!</definedName>
    <definedName name="_Table1_In1" localSheetId="49" hidden="1">#REF!</definedName>
    <definedName name="_Table1_In1" localSheetId="46" hidden="1">#REF!</definedName>
    <definedName name="_Table1_In1" localSheetId="41" hidden="1">#REF!</definedName>
    <definedName name="_Table1_In1" localSheetId="36" hidden="1">#REF!</definedName>
    <definedName name="_Table1_In1" localSheetId="53" hidden="1">#REF!</definedName>
    <definedName name="_Table1_In1" localSheetId="44" hidden="1">#REF!</definedName>
    <definedName name="_Table1_In1" localSheetId="43" hidden="1">#REF!</definedName>
    <definedName name="_Table1_In1" localSheetId="42" hidden="1">#REF!</definedName>
    <definedName name="_Table1_In1" localSheetId="51" hidden="1">#REF!</definedName>
    <definedName name="_Table1_In1" localSheetId="48" hidden="1">#REF!</definedName>
    <definedName name="_Table1_In1" localSheetId="50" hidden="1">#REF!</definedName>
    <definedName name="_Table1_In1" localSheetId="52" hidden="1">#REF!</definedName>
    <definedName name="_Table1_In1" localSheetId="38" hidden="1">#REF!</definedName>
    <definedName name="_Table1_In1" localSheetId="37" hidden="1">#REF!</definedName>
    <definedName name="_Table1_In1" localSheetId="45" hidden="1">#REF!</definedName>
    <definedName name="_Table1_In1" localSheetId="47" hidden="1">#REF!</definedName>
    <definedName name="_Table1_In1" localSheetId="40" hidden="1">#REF!</definedName>
    <definedName name="_Table1_In1" localSheetId="35" hidden="1">#REF!</definedName>
    <definedName name="_Table1_In1" localSheetId="39" hidden="1">#REF!</definedName>
    <definedName name="_Table1_In1" localSheetId="21" hidden="1">#REF!</definedName>
    <definedName name="_Table1_In1" localSheetId="16" hidden="1">#REF!</definedName>
    <definedName name="_Table1_In1" localSheetId="20" hidden="1">#REF!</definedName>
    <definedName name="_Table1_In1" localSheetId="0" hidden="1">#REF!</definedName>
    <definedName name="_Table1_Out" localSheetId="9" hidden="1">#REF!</definedName>
    <definedName name="_Table1_Out" localSheetId="14" hidden="1">#REF!</definedName>
    <definedName name="_Table1_Out" localSheetId="15" hidden="1">#REF!</definedName>
    <definedName name="_Table1_Out" localSheetId="12" hidden="1">#REF!</definedName>
    <definedName name="_Table1_Out" localSheetId="11" hidden="1">#REF!</definedName>
    <definedName name="_Table1_Out" localSheetId="13" hidden="1">#REF!</definedName>
    <definedName name="_Table1_Out" localSheetId="10" hidden="1">#REF!</definedName>
    <definedName name="_Table1_Out" localSheetId="2" hidden="1">#REF!</definedName>
    <definedName name="_Table1_Out" localSheetId="7" hidden="1">#REF!</definedName>
    <definedName name="_Table1_Out" localSheetId="8" hidden="1">#REF!</definedName>
    <definedName name="_Table1_Out" localSheetId="5" hidden="1">#REF!</definedName>
    <definedName name="_Table1_Out" localSheetId="4" hidden="1">#REF!</definedName>
    <definedName name="_Table1_Out" localSheetId="6" hidden="1">#REF!</definedName>
    <definedName name="_Table1_Out" localSheetId="3" hidden="1">#REF!</definedName>
    <definedName name="_Table1_Out" localSheetId="30" hidden="1">#REF!</definedName>
    <definedName name="_Table1_Out" localSheetId="27" hidden="1">#REF!</definedName>
    <definedName name="_Table1_Out" localSheetId="22" hidden="1">#REF!</definedName>
    <definedName name="_Table1_Out" localSheetId="17" hidden="1">#REF!</definedName>
    <definedName name="_Table1_Out" localSheetId="34" hidden="1">#REF!</definedName>
    <definedName name="_Table1_Out" localSheetId="25" hidden="1">#REF!</definedName>
    <definedName name="_Table1_Out" localSheetId="24" hidden="1">#REF!</definedName>
    <definedName name="_Table1_Out" localSheetId="23" hidden="1">#REF!</definedName>
    <definedName name="_Table1_Out" localSheetId="32" hidden="1">#REF!</definedName>
    <definedName name="_Table1_Out" localSheetId="29" hidden="1">#REF!</definedName>
    <definedName name="_Table1_Out" localSheetId="31" hidden="1">#REF!</definedName>
    <definedName name="_Table1_Out" localSheetId="33" hidden="1">#REF!</definedName>
    <definedName name="_Table1_Out" localSheetId="19" hidden="1">#REF!</definedName>
    <definedName name="_Table1_Out" localSheetId="18" hidden="1">#REF!</definedName>
    <definedName name="_Table1_Out" localSheetId="26" hidden="1">#REF!</definedName>
    <definedName name="_Table1_Out" localSheetId="28" hidden="1">#REF!</definedName>
    <definedName name="_Table1_Out" localSheetId="49" hidden="1">#REF!</definedName>
    <definedName name="_Table1_Out" localSheetId="46" hidden="1">#REF!</definedName>
    <definedName name="_Table1_Out" localSheetId="41" hidden="1">#REF!</definedName>
    <definedName name="_Table1_Out" localSheetId="36" hidden="1">#REF!</definedName>
    <definedName name="_Table1_Out" localSheetId="53" hidden="1">#REF!</definedName>
    <definedName name="_Table1_Out" localSheetId="44" hidden="1">#REF!</definedName>
    <definedName name="_Table1_Out" localSheetId="43" hidden="1">#REF!</definedName>
    <definedName name="_Table1_Out" localSheetId="42" hidden="1">#REF!</definedName>
    <definedName name="_Table1_Out" localSheetId="51" hidden="1">#REF!</definedName>
    <definedName name="_Table1_Out" localSheetId="48" hidden="1">#REF!</definedName>
    <definedName name="_Table1_Out" localSheetId="50" hidden="1">#REF!</definedName>
    <definedName name="_Table1_Out" localSheetId="52" hidden="1">#REF!</definedName>
    <definedName name="_Table1_Out" localSheetId="38" hidden="1">#REF!</definedName>
    <definedName name="_Table1_Out" localSheetId="37" hidden="1">#REF!</definedName>
    <definedName name="_Table1_Out" localSheetId="45" hidden="1">#REF!</definedName>
    <definedName name="_Table1_Out" localSheetId="47" hidden="1">#REF!</definedName>
    <definedName name="_Table1_Out" localSheetId="40" hidden="1">#REF!</definedName>
    <definedName name="_Table1_Out" localSheetId="35" hidden="1">#REF!</definedName>
    <definedName name="_Table1_Out" localSheetId="39" hidden="1">#REF!</definedName>
    <definedName name="_Table1_Out" localSheetId="21" hidden="1">#REF!</definedName>
    <definedName name="_Table1_Out" localSheetId="16" hidden="1">#REF!</definedName>
    <definedName name="_Table1_Out" localSheetId="20" hidden="1">#REF!</definedName>
    <definedName name="_Table1_Out" localSheetId="0" hidden="1">#REF!</definedName>
    <definedName name="_TBL3" localSheetId="9">#REF!</definedName>
    <definedName name="_TBL3" localSheetId="14">#REF!</definedName>
    <definedName name="_TBL3" localSheetId="15">#REF!</definedName>
    <definedName name="_TBL3" localSheetId="12">#REF!</definedName>
    <definedName name="_TBL3" localSheetId="11">#REF!</definedName>
    <definedName name="_TBL3" localSheetId="13">#REF!</definedName>
    <definedName name="_TBL3" localSheetId="10">#REF!</definedName>
    <definedName name="_TBL3" localSheetId="2">#REF!</definedName>
    <definedName name="_TBL3" localSheetId="7">#REF!</definedName>
    <definedName name="_TBL3" localSheetId="8">#REF!</definedName>
    <definedName name="_TBL3" localSheetId="5">#REF!</definedName>
    <definedName name="_TBL3" localSheetId="4">#REF!</definedName>
    <definedName name="_TBL3" localSheetId="6">#REF!</definedName>
    <definedName name="_TBL3" localSheetId="3">#REF!</definedName>
    <definedName name="_TBL3" localSheetId="30">#REF!</definedName>
    <definedName name="_TBL3" localSheetId="27">#REF!</definedName>
    <definedName name="_TBL3" localSheetId="22">#REF!</definedName>
    <definedName name="_TBL3" localSheetId="17">#REF!</definedName>
    <definedName name="_TBL3" localSheetId="34">#REF!</definedName>
    <definedName name="_TBL3" localSheetId="25">#REF!</definedName>
    <definedName name="_TBL3" localSheetId="24">#REF!</definedName>
    <definedName name="_TBL3" localSheetId="23">#REF!</definedName>
    <definedName name="_TBL3" localSheetId="32">#REF!</definedName>
    <definedName name="_TBL3" localSheetId="29">#REF!</definedName>
    <definedName name="_TBL3" localSheetId="31">#REF!</definedName>
    <definedName name="_TBL3" localSheetId="33">#REF!</definedName>
    <definedName name="_TBL3" localSheetId="19">#REF!</definedName>
    <definedName name="_TBL3" localSheetId="18">#REF!</definedName>
    <definedName name="_TBL3" localSheetId="26">#REF!</definedName>
    <definedName name="_TBL3" localSheetId="28">#REF!</definedName>
    <definedName name="_TBL3" localSheetId="49">#REF!</definedName>
    <definedName name="_TBL3" localSheetId="46">#REF!</definedName>
    <definedName name="_TBL3" localSheetId="41">#REF!</definedName>
    <definedName name="_TBL3" localSheetId="36">#REF!</definedName>
    <definedName name="_TBL3" localSheetId="53">#REF!</definedName>
    <definedName name="_TBL3" localSheetId="44">#REF!</definedName>
    <definedName name="_TBL3" localSheetId="43">#REF!</definedName>
    <definedName name="_TBL3" localSheetId="42">#REF!</definedName>
    <definedName name="_TBL3" localSheetId="51">#REF!</definedName>
    <definedName name="_TBL3" localSheetId="48">#REF!</definedName>
    <definedName name="_TBL3" localSheetId="50">#REF!</definedName>
    <definedName name="_TBL3" localSheetId="52">#REF!</definedName>
    <definedName name="_TBL3" localSheetId="38">#REF!</definedName>
    <definedName name="_TBL3" localSheetId="37">#REF!</definedName>
    <definedName name="_TBL3" localSheetId="45">#REF!</definedName>
    <definedName name="_TBL3" localSheetId="47">#REF!</definedName>
    <definedName name="_TBL3" localSheetId="40">#REF!</definedName>
    <definedName name="_TBL3" localSheetId="35">#REF!</definedName>
    <definedName name="_TBL3" localSheetId="39">#REF!</definedName>
    <definedName name="_TBL3" localSheetId="21">#REF!</definedName>
    <definedName name="_TBL3" localSheetId="16">#REF!</definedName>
    <definedName name="_TBL3" localSheetId="20">#REF!</definedName>
    <definedName name="_TBL3" localSheetId="0">#REF!</definedName>
    <definedName name="a" localSheetId="1">[1]BASE!#REF!</definedName>
    <definedName name="a" localSheetId="9">[2]BASE!#REF!</definedName>
    <definedName name="a" localSheetId="14">[2]BASE!#REF!</definedName>
    <definedName name="a" localSheetId="15">[2]BASE!#REF!</definedName>
    <definedName name="a" localSheetId="12">[2]BASE!#REF!</definedName>
    <definedName name="a" localSheetId="11">[2]BASE!#REF!</definedName>
    <definedName name="a" localSheetId="13">[2]BASE!#REF!</definedName>
    <definedName name="a" localSheetId="10">[2]BASE!#REF!</definedName>
    <definedName name="a" localSheetId="2">[2]BASE!#REF!</definedName>
    <definedName name="a" localSheetId="7">[2]BASE!#REF!</definedName>
    <definedName name="a" localSheetId="8">[2]BASE!#REF!</definedName>
    <definedName name="a" localSheetId="5">[2]BASE!#REF!</definedName>
    <definedName name="a" localSheetId="4">[2]BASE!#REF!</definedName>
    <definedName name="a" localSheetId="6">[2]BASE!#REF!</definedName>
    <definedName name="a" localSheetId="3">[2]BASE!#REF!</definedName>
    <definedName name="a" localSheetId="30">[2]BASE!#REF!</definedName>
    <definedName name="a" localSheetId="27">[2]BASE!#REF!</definedName>
    <definedName name="a" localSheetId="22">[2]BASE!#REF!</definedName>
    <definedName name="a" localSheetId="17">[2]BASE!#REF!</definedName>
    <definedName name="a" localSheetId="34">[2]BASE!#REF!</definedName>
    <definedName name="a" localSheetId="25">[2]BASE!#REF!</definedName>
    <definedName name="a" localSheetId="24">[2]BASE!#REF!</definedName>
    <definedName name="a" localSheetId="23">[2]BASE!#REF!</definedName>
    <definedName name="a" localSheetId="32">[2]BASE!#REF!</definedName>
    <definedName name="a" localSheetId="29">[2]BASE!#REF!</definedName>
    <definedName name="a" localSheetId="31">[2]BASE!#REF!</definedName>
    <definedName name="a" localSheetId="33">[2]BASE!#REF!</definedName>
    <definedName name="a" localSheetId="19">[2]BASE!#REF!</definedName>
    <definedName name="a" localSheetId="18">[2]BASE!#REF!</definedName>
    <definedName name="a" localSheetId="26">[2]BASE!#REF!</definedName>
    <definedName name="a" localSheetId="28">[2]BASE!#REF!</definedName>
    <definedName name="a" localSheetId="49">[2]BASE!#REF!</definedName>
    <definedName name="a" localSheetId="46">[2]BASE!#REF!</definedName>
    <definedName name="a" localSheetId="41">[2]BASE!#REF!</definedName>
    <definedName name="a" localSheetId="36">[2]BASE!#REF!</definedName>
    <definedName name="a" localSheetId="53">[2]BASE!#REF!</definedName>
    <definedName name="a" localSheetId="44">[2]BASE!#REF!</definedName>
    <definedName name="a" localSheetId="43">[2]BASE!#REF!</definedName>
    <definedName name="a" localSheetId="42">[2]BASE!#REF!</definedName>
    <definedName name="a" localSheetId="51">[2]BASE!#REF!</definedName>
    <definedName name="a" localSheetId="48">[2]BASE!#REF!</definedName>
    <definedName name="a" localSheetId="50">[2]BASE!#REF!</definedName>
    <definedName name="a" localSheetId="52">[2]BASE!#REF!</definedName>
    <definedName name="a" localSheetId="38">[2]BASE!#REF!</definedName>
    <definedName name="a" localSheetId="37">[2]BASE!#REF!</definedName>
    <definedName name="a" localSheetId="45">[2]BASE!#REF!</definedName>
    <definedName name="a" localSheetId="47">[2]BASE!#REF!</definedName>
    <definedName name="a" localSheetId="40">[2]BASE!#REF!</definedName>
    <definedName name="a" localSheetId="35">[2]BASE!#REF!</definedName>
    <definedName name="a" localSheetId="39">[2]BASE!#REF!</definedName>
    <definedName name="a" localSheetId="21">[2]BASE!#REF!</definedName>
    <definedName name="a" localSheetId="16">[2]BASE!#REF!</definedName>
    <definedName name="a" localSheetId="20">[2]BASE!#REF!</definedName>
    <definedName name="a">[2]BASE!#REF!</definedName>
    <definedName name="A_IMPRESIÓN_IM" localSheetId="9">#REF!</definedName>
    <definedName name="A_IMPRESIÓN_IM" localSheetId="14">#REF!</definedName>
    <definedName name="A_IMPRESIÓN_IM" localSheetId="15">#REF!</definedName>
    <definedName name="A_IMPRESIÓN_IM" localSheetId="12">#REF!</definedName>
    <definedName name="A_IMPRESIÓN_IM" localSheetId="11">#REF!</definedName>
    <definedName name="A_IMPRESIÓN_IM" localSheetId="13">#REF!</definedName>
    <definedName name="A_IMPRESIÓN_IM" localSheetId="10">#REF!</definedName>
    <definedName name="A_IMPRESIÓN_IM" localSheetId="2">#REF!</definedName>
    <definedName name="A_IMPRESIÓN_IM" localSheetId="7">#REF!</definedName>
    <definedName name="A_IMPRESIÓN_IM" localSheetId="8">#REF!</definedName>
    <definedName name="A_IMPRESIÓN_IM" localSheetId="5">#REF!</definedName>
    <definedName name="A_IMPRESIÓN_IM" localSheetId="4">#REF!</definedName>
    <definedName name="A_IMPRESIÓN_IM" localSheetId="6">#REF!</definedName>
    <definedName name="A_IMPRESIÓN_IM" localSheetId="3">#REF!</definedName>
    <definedName name="A_IMPRESIÓN_IM" localSheetId="30">#REF!</definedName>
    <definedName name="A_IMPRESIÓN_IM" localSheetId="27">#REF!</definedName>
    <definedName name="A_IMPRESIÓN_IM" localSheetId="22">#REF!</definedName>
    <definedName name="A_IMPRESIÓN_IM" localSheetId="17">#REF!</definedName>
    <definedName name="A_IMPRESIÓN_IM" localSheetId="34">#REF!</definedName>
    <definedName name="A_IMPRESIÓN_IM" localSheetId="25">#REF!</definedName>
    <definedName name="A_IMPRESIÓN_IM" localSheetId="24">#REF!</definedName>
    <definedName name="A_IMPRESIÓN_IM" localSheetId="23">#REF!</definedName>
    <definedName name="A_IMPRESIÓN_IM" localSheetId="32">#REF!</definedName>
    <definedName name="A_IMPRESIÓN_IM" localSheetId="29">#REF!</definedName>
    <definedName name="A_IMPRESIÓN_IM" localSheetId="31">#REF!</definedName>
    <definedName name="A_IMPRESIÓN_IM" localSheetId="33">#REF!</definedName>
    <definedName name="A_IMPRESIÓN_IM" localSheetId="19">#REF!</definedName>
    <definedName name="A_IMPRESIÓN_IM" localSheetId="18">#REF!</definedName>
    <definedName name="A_IMPRESIÓN_IM" localSheetId="26">#REF!</definedName>
    <definedName name="A_IMPRESIÓN_IM" localSheetId="28">#REF!</definedName>
    <definedName name="A_IMPRESIÓN_IM" localSheetId="49">#REF!</definedName>
    <definedName name="A_IMPRESIÓN_IM" localSheetId="46">#REF!</definedName>
    <definedName name="A_IMPRESIÓN_IM" localSheetId="41">#REF!</definedName>
    <definedName name="A_IMPRESIÓN_IM" localSheetId="36">#REF!</definedName>
    <definedName name="A_IMPRESIÓN_IM" localSheetId="53">#REF!</definedName>
    <definedName name="A_IMPRESIÓN_IM" localSheetId="44">#REF!</definedName>
    <definedName name="A_IMPRESIÓN_IM" localSheetId="43">#REF!</definedName>
    <definedName name="A_IMPRESIÓN_IM" localSheetId="42">#REF!</definedName>
    <definedName name="A_IMPRESIÓN_IM" localSheetId="51">#REF!</definedName>
    <definedName name="A_IMPRESIÓN_IM" localSheetId="48">#REF!</definedName>
    <definedName name="A_IMPRESIÓN_IM" localSheetId="50">#REF!</definedName>
    <definedName name="A_IMPRESIÓN_IM" localSheetId="52">#REF!</definedName>
    <definedName name="A_IMPRESIÓN_IM" localSheetId="38">#REF!</definedName>
    <definedName name="A_IMPRESIÓN_IM" localSheetId="37">#REF!</definedName>
    <definedName name="A_IMPRESIÓN_IM" localSheetId="45">#REF!</definedName>
    <definedName name="A_IMPRESIÓN_IM" localSheetId="47">#REF!</definedName>
    <definedName name="A_IMPRESIÓN_IM" localSheetId="40">#REF!</definedName>
    <definedName name="A_IMPRESIÓN_IM" localSheetId="35">#REF!</definedName>
    <definedName name="A_IMPRESIÓN_IM" localSheetId="39">#REF!</definedName>
    <definedName name="A_IMPRESIÓN_IM" localSheetId="21">#REF!</definedName>
    <definedName name="A_IMPRESIÓN_IM" localSheetId="16">#REF!</definedName>
    <definedName name="A_IMPRESIÓN_IM" localSheetId="20">#REF!</definedName>
    <definedName name="A_IMPRESIÓN_IM" localSheetId="0">#REF!</definedName>
    <definedName name="ABR._89" localSheetId="1">'[3]ipc indice 2'!$L$1:$L$311</definedName>
    <definedName name="ABR._89" localSheetId="9">'[4]ipc indice 2'!$L$1:$L$311</definedName>
    <definedName name="ABR._89" localSheetId="14">'[4]ipc indice 2'!$L$1:$L$311</definedName>
    <definedName name="ABR._89" localSheetId="15">'[4]ipc indice 2'!$L$1:$L$311</definedName>
    <definedName name="ABR._89" localSheetId="12">'[4]ipc indice 2'!$L$1:$L$311</definedName>
    <definedName name="ABR._89" localSheetId="11">'[4]ipc indice 2'!$L$1:$L$311</definedName>
    <definedName name="ABR._89" localSheetId="13">'[4]ipc indice 2'!$L$1:$L$311</definedName>
    <definedName name="ABR._89" localSheetId="10">'[4]ipc indice 2'!$L$1:$L$311</definedName>
    <definedName name="ABR._89" localSheetId="2">'[4]ipc indice 2'!$L$1:$L$311</definedName>
    <definedName name="ABR._89" localSheetId="7">'[4]ipc indice 2'!$L$1:$L$311</definedName>
    <definedName name="ABR._89" localSheetId="8">'[4]ipc indice 2'!$L$1:$L$311</definedName>
    <definedName name="ABR._89" localSheetId="5">'[4]ipc indice 2'!$L$1:$L$311</definedName>
    <definedName name="ABR._89" localSheetId="4">'[4]ipc indice 2'!$L$1:$L$311</definedName>
    <definedName name="ABR._89" localSheetId="6">'[4]ipc indice 2'!$L$1:$L$311</definedName>
    <definedName name="ABR._89" localSheetId="3">'[4]ipc indice 2'!$L$1:$L$311</definedName>
    <definedName name="ABR._89" localSheetId="30">'[4]ipc indice 2'!$L$1:$L$311</definedName>
    <definedName name="ABR._89" localSheetId="27">'[4]ipc indice 2'!$L$1:$L$311</definedName>
    <definedName name="ABR._89" localSheetId="22">'[4]ipc indice 2'!$L$1:$L$311</definedName>
    <definedName name="ABR._89" localSheetId="17">'[4]ipc indice 2'!$L$1:$L$311</definedName>
    <definedName name="ABR._89" localSheetId="34">'[4]ipc indice 2'!$L$1:$L$311</definedName>
    <definedName name="ABR._89" localSheetId="25">'[4]ipc indice 2'!$L$1:$L$311</definedName>
    <definedName name="ABR._89" localSheetId="24">'[4]ipc indice 2'!$L$1:$L$311</definedName>
    <definedName name="ABR._89" localSheetId="23">'[4]ipc indice 2'!$L$1:$L$311</definedName>
    <definedName name="ABR._89" localSheetId="32">'[4]ipc indice 2'!$L$1:$L$311</definedName>
    <definedName name="ABR._89" localSheetId="29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19">'[4]ipc indice 2'!$L$1:$L$311</definedName>
    <definedName name="ABR._89" localSheetId="18">'[4]ipc indice 2'!$L$1:$L$311</definedName>
    <definedName name="ABR._89" localSheetId="26">'[4]ipc indice 2'!$L$1:$L$311</definedName>
    <definedName name="ABR._89" localSheetId="28">'[4]ipc indice 2'!$L$1:$L$311</definedName>
    <definedName name="ABR._89" localSheetId="49">'[4]ipc indice 2'!$L$1:$L$311</definedName>
    <definedName name="ABR._89" localSheetId="46">'[4]ipc indice 2'!$L$1:$L$311</definedName>
    <definedName name="ABR._89" localSheetId="41">'[4]ipc indice 2'!$L$1:$L$311</definedName>
    <definedName name="ABR._89" localSheetId="36">'[4]ipc indice 2'!$L$1:$L$311</definedName>
    <definedName name="ABR._89" localSheetId="53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2">'[4]ipc indice 2'!$L$1:$L$311</definedName>
    <definedName name="ABR._89" localSheetId="51">'[4]ipc indice 2'!$L$1:$L$311</definedName>
    <definedName name="ABR._89" localSheetId="48">'[4]ipc indice 2'!$L$1:$L$311</definedName>
    <definedName name="ABR._89" localSheetId="50">'[4]ipc indice 2'!$L$1:$L$311</definedName>
    <definedName name="ABR._89" localSheetId="52">'[4]ipc indice 2'!$L$1:$L$311</definedName>
    <definedName name="ABR._89" localSheetId="38">'[4]ipc indice 2'!$L$1:$L$311</definedName>
    <definedName name="ABR._89" localSheetId="37">'[4]ipc indice 2'!$L$1:$L$311</definedName>
    <definedName name="ABR._89" localSheetId="45">'[4]ipc indice 2'!$L$1:$L$311</definedName>
    <definedName name="ABR._89" localSheetId="47">'[4]ipc indice 2'!$L$1:$L$311</definedName>
    <definedName name="ABR._89" localSheetId="40">'[4]ipc indice 2'!$L$1:$L$311</definedName>
    <definedName name="ABR._89" localSheetId="35">'[4]ipc indice 2'!$L$1:$L$311</definedName>
    <definedName name="ABR._89" localSheetId="39">'[4]ipc indice 2'!$L$1:$L$311</definedName>
    <definedName name="ABR._89" localSheetId="21">'[4]ipc indice 2'!$L$1:$L$311</definedName>
    <definedName name="ABR._89" localSheetId="16">'[4]ipc indice 2'!$L$1:$L$311</definedName>
    <definedName name="ABR._89" localSheetId="20">'[4]ipc indice 2'!$L$1:$L$311</definedName>
    <definedName name="ABR._89" localSheetId="0">'[4]ipc indice 2'!$L$1:$L$311</definedName>
    <definedName name="AGO._89" localSheetId="1">'[3]ipc indice 2'!$P$1:$P$311</definedName>
    <definedName name="AGO._89" localSheetId="9">'[4]ipc indice 2'!$P$1:$P$311</definedName>
    <definedName name="AGO._89" localSheetId="14">'[4]ipc indice 2'!$P$1:$P$311</definedName>
    <definedName name="AGO._89" localSheetId="15">'[4]ipc indice 2'!$P$1:$P$311</definedName>
    <definedName name="AGO._89" localSheetId="12">'[4]ipc indice 2'!$P$1:$P$311</definedName>
    <definedName name="AGO._89" localSheetId="11">'[4]ipc indice 2'!$P$1:$P$311</definedName>
    <definedName name="AGO._89" localSheetId="13">'[4]ipc indice 2'!$P$1:$P$311</definedName>
    <definedName name="AGO._89" localSheetId="10">'[4]ipc indice 2'!$P$1:$P$311</definedName>
    <definedName name="AGO._89" localSheetId="2">'[4]ipc indice 2'!$P$1:$P$311</definedName>
    <definedName name="AGO._89" localSheetId="7">'[4]ipc indice 2'!$P$1:$P$311</definedName>
    <definedName name="AGO._89" localSheetId="8">'[4]ipc indice 2'!$P$1:$P$311</definedName>
    <definedName name="AGO._89" localSheetId="5">'[4]ipc indice 2'!$P$1:$P$311</definedName>
    <definedName name="AGO._89" localSheetId="4">'[4]ipc indice 2'!$P$1:$P$311</definedName>
    <definedName name="AGO._89" localSheetId="6">'[4]ipc indice 2'!$P$1:$P$311</definedName>
    <definedName name="AGO._89" localSheetId="3">'[4]ipc indice 2'!$P$1:$P$311</definedName>
    <definedName name="AGO._89" localSheetId="30">'[4]ipc indice 2'!$P$1:$P$311</definedName>
    <definedName name="AGO._89" localSheetId="27">'[4]ipc indice 2'!$P$1:$P$311</definedName>
    <definedName name="AGO._89" localSheetId="22">'[4]ipc indice 2'!$P$1:$P$311</definedName>
    <definedName name="AGO._89" localSheetId="17">'[4]ipc indice 2'!$P$1:$P$311</definedName>
    <definedName name="AGO._89" localSheetId="34">'[4]ipc indice 2'!$P$1:$P$311</definedName>
    <definedName name="AGO._89" localSheetId="25">'[4]ipc indice 2'!$P$1:$P$311</definedName>
    <definedName name="AGO._89" localSheetId="24">'[4]ipc indice 2'!$P$1:$P$311</definedName>
    <definedName name="AGO._89" localSheetId="23">'[4]ipc indice 2'!$P$1:$P$311</definedName>
    <definedName name="AGO._89" localSheetId="32">'[4]ipc indice 2'!$P$1:$P$311</definedName>
    <definedName name="AGO._89" localSheetId="29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19">'[4]ipc indice 2'!$P$1:$P$311</definedName>
    <definedName name="AGO._89" localSheetId="18">'[4]ipc indice 2'!$P$1:$P$311</definedName>
    <definedName name="AGO._89" localSheetId="26">'[4]ipc indice 2'!$P$1:$P$311</definedName>
    <definedName name="AGO._89" localSheetId="28">'[4]ipc indice 2'!$P$1:$P$311</definedName>
    <definedName name="AGO._89" localSheetId="49">'[4]ipc indice 2'!$P$1:$P$311</definedName>
    <definedName name="AGO._89" localSheetId="46">'[4]ipc indice 2'!$P$1:$P$311</definedName>
    <definedName name="AGO._89" localSheetId="41">'[4]ipc indice 2'!$P$1:$P$311</definedName>
    <definedName name="AGO._89" localSheetId="36">'[4]ipc indice 2'!$P$1:$P$311</definedName>
    <definedName name="AGO._89" localSheetId="53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2">'[4]ipc indice 2'!$P$1:$P$311</definedName>
    <definedName name="AGO._89" localSheetId="51">'[4]ipc indice 2'!$P$1:$P$311</definedName>
    <definedName name="AGO._89" localSheetId="48">'[4]ipc indice 2'!$P$1:$P$311</definedName>
    <definedName name="AGO._89" localSheetId="50">'[4]ipc indice 2'!$P$1:$P$311</definedName>
    <definedName name="AGO._89" localSheetId="52">'[4]ipc indice 2'!$P$1:$P$311</definedName>
    <definedName name="AGO._89" localSheetId="38">'[4]ipc indice 2'!$P$1:$P$311</definedName>
    <definedName name="AGO._89" localSheetId="37">'[4]ipc indice 2'!$P$1:$P$311</definedName>
    <definedName name="AGO._89" localSheetId="45">'[4]ipc indice 2'!$P$1:$P$311</definedName>
    <definedName name="AGO._89" localSheetId="47">'[4]ipc indice 2'!$P$1:$P$311</definedName>
    <definedName name="AGO._89" localSheetId="40">'[4]ipc indice 2'!$P$1:$P$311</definedName>
    <definedName name="AGO._89" localSheetId="35">'[4]ipc indice 2'!$P$1:$P$311</definedName>
    <definedName name="AGO._89" localSheetId="39">'[4]ipc indice 2'!$P$1:$P$311</definedName>
    <definedName name="AGO._89" localSheetId="21">'[4]ipc indice 2'!$P$1:$P$311</definedName>
    <definedName name="AGO._89" localSheetId="16">'[4]ipc indice 2'!$P$1:$P$311</definedName>
    <definedName name="AGO._89" localSheetId="20">'[4]ipc indice 2'!$P$1:$P$311</definedName>
    <definedName name="AGO._89" localSheetId="0">'[4]ipc indice 2'!$P$1:$P$311</definedName>
    <definedName name="AÑO" localSheetId="9">#REF!</definedName>
    <definedName name="AÑO" localSheetId="14">#REF!</definedName>
    <definedName name="AÑO" localSheetId="15">#REF!</definedName>
    <definedName name="AÑO" localSheetId="12">#REF!</definedName>
    <definedName name="AÑO" localSheetId="11">#REF!</definedName>
    <definedName name="AÑO" localSheetId="13">#REF!</definedName>
    <definedName name="AÑO" localSheetId="10">#REF!</definedName>
    <definedName name="AÑO" localSheetId="2">#REF!</definedName>
    <definedName name="AÑO" localSheetId="7">#REF!</definedName>
    <definedName name="AÑO" localSheetId="8">#REF!</definedName>
    <definedName name="AÑO" localSheetId="5">#REF!</definedName>
    <definedName name="AÑO" localSheetId="4">#REF!</definedName>
    <definedName name="AÑO" localSheetId="6">#REF!</definedName>
    <definedName name="AÑO" localSheetId="3">#REF!</definedName>
    <definedName name="AÑO" localSheetId="30">#REF!</definedName>
    <definedName name="AÑO" localSheetId="27">#REF!</definedName>
    <definedName name="AÑO" localSheetId="22">#REF!</definedName>
    <definedName name="AÑO" localSheetId="17">#REF!</definedName>
    <definedName name="AÑO" localSheetId="34">#REF!</definedName>
    <definedName name="AÑO" localSheetId="25">#REF!</definedName>
    <definedName name="AÑO" localSheetId="24">#REF!</definedName>
    <definedName name="AÑO" localSheetId="23">#REF!</definedName>
    <definedName name="AÑO" localSheetId="32">#REF!</definedName>
    <definedName name="AÑO" localSheetId="29">#REF!</definedName>
    <definedName name="AÑO" localSheetId="31">#REF!</definedName>
    <definedName name="AÑO" localSheetId="33">#REF!</definedName>
    <definedName name="AÑO" localSheetId="19">#REF!</definedName>
    <definedName name="AÑO" localSheetId="18">#REF!</definedName>
    <definedName name="AÑO" localSheetId="26">#REF!</definedName>
    <definedName name="AÑO" localSheetId="28">#REF!</definedName>
    <definedName name="AÑO" localSheetId="49">#REF!</definedName>
    <definedName name="AÑO" localSheetId="46">#REF!</definedName>
    <definedName name="AÑO" localSheetId="41">#REF!</definedName>
    <definedName name="AÑO" localSheetId="36">#REF!</definedName>
    <definedName name="AÑO" localSheetId="53">#REF!</definedName>
    <definedName name="AÑO" localSheetId="44">#REF!</definedName>
    <definedName name="AÑO" localSheetId="43">#REF!</definedName>
    <definedName name="AÑO" localSheetId="42">#REF!</definedName>
    <definedName name="AÑO" localSheetId="51">#REF!</definedName>
    <definedName name="AÑO" localSheetId="48">#REF!</definedName>
    <definedName name="AÑO" localSheetId="50">#REF!</definedName>
    <definedName name="AÑO" localSheetId="52">#REF!</definedName>
    <definedName name="AÑO" localSheetId="38">#REF!</definedName>
    <definedName name="AÑO" localSheetId="37">#REF!</definedName>
    <definedName name="AÑO" localSheetId="45">#REF!</definedName>
    <definedName name="AÑO" localSheetId="47">#REF!</definedName>
    <definedName name="AÑO" localSheetId="40">#REF!</definedName>
    <definedName name="AÑO" localSheetId="35">#REF!</definedName>
    <definedName name="AÑO" localSheetId="39">#REF!</definedName>
    <definedName name="AÑO" localSheetId="21">#REF!</definedName>
    <definedName name="AÑO" localSheetId="16">#REF!</definedName>
    <definedName name="AÑO" localSheetId="20">#REF!</definedName>
    <definedName name="AÑO" localSheetId="0">#REF!</definedName>
    <definedName name="_xlnm.Print_Area" localSheetId="1">'Area censada'!$A$1:$K$51</definedName>
    <definedName name="_xlnm.Print_Area" localSheetId="9">'Area nueva edificaciones'!$A$1:$L$52</definedName>
    <definedName name="_xlnm.Print_Area" localSheetId="14">'Area nueva No VIS'!$A$1:$L$52</definedName>
    <definedName name="_xlnm.Print_Area" localSheetId="15">'Area nueva otros destinos'!$A$1:$L$52</definedName>
    <definedName name="_xlnm.Print_Area" localSheetId="12">'Area nueva VIP'!$A$1:$L$52</definedName>
    <definedName name="_xlnm.Print_Area" localSheetId="11">'Area nueva VIS'!$A$1:$L$52</definedName>
    <definedName name="_xlnm.Print_Area" localSheetId="13">'Area nueva VIS 70-135smml'!$A$1:$L$53</definedName>
    <definedName name="_xlnm.Print_Area" localSheetId="10">'Area nueva vivienda'!$A$1:$L$52</definedName>
    <definedName name="_xlnm.Print_Area" localSheetId="2">'Area proceso edificaciones'!$A$1:$L$54</definedName>
    <definedName name="_xlnm.Print_Area" localSheetId="7">'Area proceso No VIS'!$A$1:$L$52</definedName>
    <definedName name="_xlnm.Print_Area" localSheetId="8">'Area proceso otros destinos'!$A$1:$L$52</definedName>
    <definedName name="_xlnm.Print_Area" localSheetId="5">'Area proceso VIP'!$A$1:$L$55</definedName>
    <definedName name="_xlnm.Print_Area" localSheetId="4">'Area proceso VIS'!$A$1:$L$57</definedName>
    <definedName name="_xlnm.Print_Area" localSheetId="6">'Area proceso VIS 70-135smmlv'!$A$1:$L$51</definedName>
    <definedName name="_xlnm.Print_Area" localSheetId="3">'Area proceso vivienda'!$A$1:$L$56</definedName>
    <definedName name="_xlnm.Print_Area" localSheetId="30">'Histórico Antonio Nariño'!$A$1:$L$52</definedName>
    <definedName name="_xlnm.Print_Area" localSheetId="27">'Histórico Barrios Unidos'!$A$1:$L$52</definedName>
    <definedName name="_xlnm.Print_Area" localSheetId="22">'Histórico Bosa'!$A$1:$L$52</definedName>
    <definedName name="_xlnm.Print_Area" localSheetId="17">'Histórico Chapinero'!$A$1:$L$52</definedName>
    <definedName name="_xlnm.Print_Area" localSheetId="34">'Histórico Ciudad Bolívar'!$A$1:$L$52</definedName>
    <definedName name="_xlnm.Print_Area" localSheetId="25">'Histórico Engativá'!$A$1:$L$52</definedName>
    <definedName name="_xlnm.Print_Area" localSheetId="24">'Histórico Fontibón'!$A$1:$L$52</definedName>
    <definedName name="_xlnm.Print_Area" localSheetId="23">'Histórico Kennedy'!$A$1:$L$52</definedName>
    <definedName name="_xlnm.Print_Area" localSheetId="32">'Histórico La Candelaria'!$A$1:$L$52</definedName>
    <definedName name="_xlnm.Print_Area" localSheetId="29">'Histórico Los Mártires'!$A$1:$L$52</definedName>
    <definedName name="_xlnm.Print_Area" localSheetId="31">'Histórico Puente Aranda'!$A$1:$L$52</definedName>
    <definedName name="_xlnm.Print_Area" localSheetId="33">'Histórico Rafael Uribe'!$A$1:$L$52</definedName>
    <definedName name="_xlnm.Print_Area" localSheetId="19">'Histórico San Cristóbal'!$A$1:$L$52</definedName>
    <definedName name="_xlnm.Print_Area" localSheetId="18">'Histórico Santafé'!$A$1:$L$52</definedName>
    <definedName name="_xlnm.Print_Area" localSheetId="26">'Histórico Suba'!$A$1:$L$52</definedName>
    <definedName name="_xlnm.Print_Area" localSheetId="28">'Histórico Teusaquillo'!$A$1:$L$52</definedName>
    <definedName name="_xlnm.Print_Area" localSheetId="49">'Histórico Total Antonio Nariño'!$A$1:$L$52</definedName>
    <definedName name="_xlnm.Print_Area" localSheetId="46">'Histórico Total Barrios Unidos'!$A$1:$L$52</definedName>
    <definedName name="_xlnm.Print_Area" localSheetId="41">'Histórico Total Bosa'!$A$1:$L$52</definedName>
    <definedName name="_xlnm.Print_Area" localSheetId="36">'Histórico Total Chapinero'!$A$1:$L$52</definedName>
    <definedName name="_xlnm.Print_Area" localSheetId="53">'Histórico Total Ciudad Bolívar'!$A$1:$L$52</definedName>
    <definedName name="_xlnm.Print_Area" localSheetId="44">'Histórico Total Engativá'!$A$1:$L$52</definedName>
    <definedName name="_xlnm.Print_Area" localSheetId="43">'Histórico Total Fontibón'!$A$1:$L$52</definedName>
    <definedName name="_xlnm.Print_Area" localSheetId="42">'Histórico Total Kennedy'!$A$1:$L$52</definedName>
    <definedName name="_xlnm.Print_Area" localSheetId="51">'Histórico Total La Candelaria'!$A$1:$L$52</definedName>
    <definedName name="_xlnm.Print_Area" localSheetId="48">'Histórico Total Los Mártires'!$A$1:$L$52</definedName>
    <definedName name="_xlnm.Print_Area" localSheetId="50">'Histórico Total Puente Aranda'!$A$1:$L$52</definedName>
    <definedName name="_xlnm.Print_Area" localSheetId="52">'Histórico Total Rafael Uribe'!$A$1:$L$52</definedName>
    <definedName name="_xlnm.Print_Area" localSheetId="38">'Histórico Total San Cristóbal'!$A$1:$L$52</definedName>
    <definedName name="_xlnm.Print_Area" localSheetId="37">'Histórico Total Santafé'!$A$1:$L$52</definedName>
    <definedName name="_xlnm.Print_Area" localSheetId="45">'Histórico Total Suba'!$A$1:$L$52</definedName>
    <definedName name="_xlnm.Print_Area" localSheetId="47">'Histórico Total Teusaquillo'!$A$1:$L$52</definedName>
    <definedName name="_xlnm.Print_Area" localSheetId="40">'Histórico Total Tunjuelito'!$A$1:$L$52</definedName>
    <definedName name="_xlnm.Print_Area" localSheetId="35">'Histórico Total Usaquén'!$A$1:$L$52</definedName>
    <definedName name="_xlnm.Print_Area" localSheetId="39">'Histórico Total Usme'!$A$1:$L$52</definedName>
    <definedName name="_xlnm.Print_Area" localSheetId="21">'Histórico Tunjuelito'!$A$1:$L$52</definedName>
    <definedName name="_xlnm.Print_Area" localSheetId="16">'Histórico Usaquén'!$A$1:$L$52</definedName>
    <definedName name="_xlnm.Print_Area" localSheetId="20">'Histórico Usme'!$A$1:$L$52</definedName>
    <definedName name="_xlnm.Print_Area" localSheetId="0">Índice!$A$1:$O$35</definedName>
    <definedName name="BASE" localSheetId="9">#REF!</definedName>
    <definedName name="BASE" localSheetId="14">#REF!</definedName>
    <definedName name="BASE" localSheetId="15">#REF!</definedName>
    <definedName name="BASE" localSheetId="12">#REF!</definedName>
    <definedName name="BASE" localSheetId="11">#REF!</definedName>
    <definedName name="BASE" localSheetId="13">#REF!</definedName>
    <definedName name="BASE" localSheetId="10">#REF!</definedName>
    <definedName name="BASE" localSheetId="2">#REF!</definedName>
    <definedName name="BASE" localSheetId="7">#REF!</definedName>
    <definedName name="BASE" localSheetId="8">#REF!</definedName>
    <definedName name="BASE" localSheetId="5">#REF!</definedName>
    <definedName name="BASE" localSheetId="4">#REF!</definedName>
    <definedName name="BASE" localSheetId="6">#REF!</definedName>
    <definedName name="BASE" localSheetId="3">#REF!</definedName>
    <definedName name="BASE" localSheetId="30">#REF!</definedName>
    <definedName name="BASE" localSheetId="27">#REF!</definedName>
    <definedName name="BASE" localSheetId="22">#REF!</definedName>
    <definedName name="BASE" localSheetId="17">#REF!</definedName>
    <definedName name="BASE" localSheetId="34">#REF!</definedName>
    <definedName name="BASE" localSheetId="25">#REF!</definedName>
    <definedName name="BASE" localSheetId="24">#REF!</definedName>
    <definedName name="BASE" localSheetId="23">#REF!</definedName>
    <definedName name="BASE" localSheetId="32">#REF!</definedName>
    <definedName name="BASE" localSheetId="29">#REF!</definedName>
    <definedName name="BASE" localSheetId="31">#REF!</definedName>
    <definedName name="BASE" localSheetId="33">#REF!</definedName>
    <definedName name="BASE" localSheetId="19">#REF!</definedName>
    <definedName name="BASE" localSheetId="18">#REF!</definedName>
    <definedName name="BASE" localSheetId="26">#REF!</definedName>
    <definedName name="BASE" localSheetId="28">#REF!</definedName>
    <definedName name="BASE" localSheetId="49">#REF!</definedName>
    <definedName name="BASE" localSheetId="46">#REF!</definedName>
    <definedName name="BASE" localSheetId="41">#REF!</definedName>
    <definedName name="BASE" localSheetId="36">#REF!</definedName>
    <definedName name="BASE" localSheetId="53">#REF!</definedName>
    <definedName name="BASE" localSheetId="44">#REF!</definedName>
    <definedName name="BASE" localSheetId="43">#REF!</definedName>
    <definedName name="BASE" localSheetId="42">#REF!</definedName>
    <definedName name="BASE" localSheetId="51">#REF!</definedName>
    <definedName name="BASE" localSheetId="48">#REF!</definedName>
    <definedName name="BASE" localSheetId="50">#REF!</definedName>
    <definedName name="BASE" localSheetId="52">#REF!</definedName>
    <definedName name="BASE" localSheetId="38">#REF!</definedName>
    <definedName name="BASE" localSheetId="37">#REF!</definedName>
    <definedName name="BASE" localSheetId="45">#REF!</definedName>
    <definedName name="BASE" localSheetId="47">#REF!</definedName>
    <definedName name="BASE" localSheetId="40">#REF!</definedName>
    <definedName name="BASE" localSheetId="35">#REF!</definedName>
    <definedName name="BASE" localSheetId="39">#REF!</definedName>
    <definedName name="BASE" localSheetId="21">#REF!</definedName>
    <definedName name="BASE" localSheetId="16">#REF!</definedName>
    <definedName name="BASE" localSheetId="20">#REF!</definedName>
    <definedName name="BASE" localSheetId="0">#REF!</definedName>
    <definedName name="_xlnm.Database" localSheetId="1">[1]BASE!#REF!</definedName>
    <definedName name="_xlnm.Database" localSheetId="9">[5]BASE!#REF!</definedName>
    <definedName name="_xlnm.Database" localSheetId="14">[5]BASE!#REF!</definedName>
    <definedName name="_xlnm.Database" localSheetId="15">[5]BASE!#REF!</definedName>
    <definedName name="_xlnm.Database" localSheetId="12">[5]BASE!#REF!</definedName>
    <definedName name="_xlnm.Database" localSheetId="11">[5]BASE!#REF!</definedName>
    <definedName name="_xlnm.Database" localSheetId="13">[5]BASE!#REF!</definedName>
    <definedName name="_xlnm.Database" localSheetId="10">[5]BASE!#REF!</definedName>
    <definedName name="_xlnm.Database" localSheetId="2">[5]BASE!#REF!</definedName>
    <definedName name="_xlnm.Database" localSheetId="7">[5]BASE!#REF!</definedName>
    <definedName name="_xlnm.Database" localSheetId="8">[5]BASE!#REF!</definedName>
    <definedName name="_xlnm.Database" localSheetId="5">[5]BASE!#REF!</definedName>
    <definedName name="_xlnm.Database" localSheetId="4">[5]BASE!#REF!</definedName>
    <definedName name="_xlnm.Database" localSheetId="6">[5]BASE!#REF!</definedName>
    <definedName name="_xlnm.Database" localSheetId="3">[5]BASE!#REF!</definedName>
    <definedName name="_xlnm.Database" localSheetId="30">[5]BASE!#REF!</definedName>
    <definedName name="_xlnm.Database" localSheetId="27">[5]BASE!#REF!</definedName>
    <definedName name="_xlnm.Database" localSheetId="22">[5]BASE!#REF!</definedName>
    <definedName name="_xlnm.Database" localSheetId="17">[5]BASE!#REF!</definedName>
    <definedName name="_xlnm.Database" localSheetId="34">[5]BASE!#REF!</definedName>
    <definedName name="_xlnm.Database" localSheetId="25">[5]BASE!#REF!</definedName>
    <definedName name="_xlnm.Database" localSheetId="24">[5]BASE!#REF!</definedName>
    <definedName name="_xlnm.Database" localSheetId="23">[5]BASE!#REF!</definedName>
    <definedName name="_xlnm.Database" localSheetId="32">[5]BASE!#REF!</definedName>
    <definedName name="_xlnm.Database" localSheetId="29">[5]BASE!#REF!</definedName>
    <definedName name="_xlnm.Database" localSheetId="31">[5]BASE!#REF!</definedName>
    <definedName name="_xlnm.Database" localSheetId="33">[5]BASE!#REF!</definedName>
    <definedName name="_xlnm.Database" localSheetId="19">[5]BASE!#REF!</definedName>
    <definedName name="_xlnm.Database" localSheetId="18">[5]BASE!#REF!</definedName>
    <definedName name="_xlnm.Database" localSheetId="26">[5]BASE!#REF!</definedName>
    <definedName name="_xlnm.Database" localSheetId="28">[5]BASE!#REF!</definedName>
    <definedName name="_xlnm.Database" localSheetId="49">[5]BASE!#REF!</definedName>
    <definedName name="_xlnm.Database" localSheetId="46">[5]BASE!#REF!</definedName>
    <definedName name="_xlnm.Database" localSheetId="41">[5]BASE!#REF!</definedName>
    <definedName name="_xlnm.Database" localSheetId="36">[5]BASE!#REF!</definedName>
    <definedName name="_xlnm.Database" localSheetId="53">[5]BASE!#REF!</definedName>
    <definedName name="_xlnm.Database" localSheetId="44">[5]BASE!#REF!</definedName>
    <definedName name="_xlnm.Database" localSheetId="43">[5]BASE!#REF!</definedName>
    <definedName name="_xlnm.Database" localSheetId="42">[5]BASE!#REF!</definedName>
    <definedName name="_xlnm.Database" localSheetId="51">[5]BASE!#REF!</definedName>
    <definedName name="_xlnm.Database" localSheetId="48">[5]BASE!#REF!</definedName>
    <definedName name="_xlnm.Database" localSheetId="50">[5]BASE!#REF!</definedName>
    <definedName name="_xlnm.Database" localSheetId="52">[5]BASE!#REF!</definedName>
    <definedName name="_xlnm.Database" localSheetId="38">[5]BASE!#REF!</definedName>
    <definedName name="_xlnm.Database" localSheetId="37">[5]BASE!#REF!</definedName>
    <definedName name="_xlnm.Database" localSheetId="45">[5]BASE!#REF!</definedName>
    <definedName name="_xlnm.Database" localSheetId="47">[5]BASE!#REF!</definedName>
    <definedName name="_xlnm.Database" localSheetId="40">[5]BASE!#REF!</definedName>
    <definedName name="_xlnm.Database" localSheetId="35">[5]BASE!#REF!</definedName>
    <definedName name="_xlnm.Database" localSheetId="39">[5]BASE!#REF!</definedName>
    <definedName name="_xlnm.Database" localSheetId="21">[5]BASE!#REF!</definedName>
    <definedName name="_xlnm.Database" localSheetId="16">[5]BASE!#REF!</definedName>
    <definedName name="_xlnm.Database" localSheetId="20">[5]BASE!#REF!</definedName>
    <definedName name="_xlnm.Database" localSheetId="0">[2]BASE!#REF!</definedName>
    <definedName name="_xlnm.Database">[2]BASE!#REF!</definedName>
    <definedName name="BasePermanentes" localSheetId="9">#REF!</definedName>
    <definedName name="BasePermanentes" localSheetId="14">#REF!</definedName>
    <definedName name="BasePermanentes" localSheetId="15">#REF!</definedName>
    <definedName name="BasePermanentes" localSheetId="12">#REF!</definedName>
    <definedName name="BasePermanentes" localSheetId="11">#REF!</definedName>
    <definedName name="BasePermanentes" localSheetId="13">#REF!</definedName>
    <definedName name="BasePermanentes" localSheetId="10">#REF!</definedName>
    <definedName name="BasePermanentes" localSheetId="2">#REF!</definedName>
    <definedName name="BasePermanentes" localSheetId="7">#REF!</definedName>
    <definedName name="BasePermanentes" localSheetId="8">#REF!</definedName>
    <definedName name="BasePermanentes" localSheetId="5">#REF!</definedName>
    <definedName name="BasePermanentes" localSheetId="4">#REF!</definedName>
    <definedName name="BasePermanentes" localSheetId="6">#REF!</definedName>
    <definedName name="BasePermanentes" localSheetId="3">#REF!</definedName>
    <definedName name="BasePermanentes" localSheetId="30">#REF!</definedName>
    <definedName name="BasePermanentes" localSheetId="27">#REF!</definedName>
    <definedName name="BasePermanentes" localSheetId="22">#REF!</definedName>
    <definedName name="BasePermanentes" localSheetId="17">#REF!</definedName>
    <definedName name="BasePermanentes" localSheetId="34">#REF!</definedName>
    <definedName name="BasePermanentes" localSheetId="25">#REF!</definedName>
    <definedName name="BasePermanentes" localSheetId="24">#REF!</definedName>
    <definedName name="BasePermanentes" localSheetId="23">#REF!</definedName>
    <definedName name="BasePermanentes" localSheetId="32">#REF!</definedName>
    <definedName name="BasePermanentes" localSheetId="29">#REF!</definedName>
    <definedName name="BasePermanentes" localSheetId="31">#REF!</definedName>
    <definedName name="BasePermanentes" localSheetId="33">#REF!</definedName>
    <definedName name="BasePermanentes" localSheetId="19">#REF!</definedName>
    <definedName name="BasePermanentes" localSheetId="18">#REF!</definedName>
    <definedName name="BasePermanentes" localSheetId="26">#REF!</definedName>
    <definedName name="BasePermanentes" localSheetId="28">#REF!</definedName>
    <definedName name="BasePermanentes" localSheetId="49">#REF!</definedName>
    <definedName name="BasePermanentes" localSheetId="46">#REF!</definedName>
    <definedName name="BasePermanentes" localSheetId="41">#REF!</definedName>
    <definedName name="BasePermanentes" localSheetId="36">#REF!</definedName>
    <definedName name="BasePermanentes" localSheetId="53">#REF!</definedName>
    <definedName name="BasePermanentes" localSheetId="44">#REF!</definedName>
    <definedName name="BasePermanentes" localSheetId="43">#REF!</definedName>
    <definedName name="BasePermanentes" localSheetId="42">#REF!</definedName>
    <definedName name="BasePermanentes" localSheetId="51">#REF!</definedName>
    <definedName name="BasePermanentes" localSheetId="48">#REF!</definedName>
    <definedName name="BasePermanentes" localSheetId="50">#REF!</definedName>
    <definedName name="BasePermanentes" localSheetId="52">#REF!</definedName>
    <definedName name="BasePermanentes" localSheetId="38">#REF!</definedName>
    <definedName name="BasePermanentes" localSheetId="37">#REF!</definedName>
    <definedName name="BasePermanentes" localSheetId="45">#REF!</definedName>
    <definedName name="BasePermanentes" localSheetId="47">#REF!</definedName>
    <definedName name="BasePermanentes" localSheetId="40">#REF!</definedName>
    <definedName name="BasePermanentes" localSheetId="35">#REF!</definedName>
    <definedName name="BasePermanentes" localSheetId="39">#REF!</definedName>
    <definedName name="BasePermanentes" localSheetId="21">#REF!</definedName>
    <definedName name="BasePermanentes" localSheetId="16">#REF!</definedName>
    <definedName name="BasePermanentes" localSheetId="20">#REF!</definedName>
    <definedName name="BasePermanentes" localSheetId="0">#REF!</definedName>
    <definedName name="BASETRANSITORIOS" localSheetId="9">#REF!</definedName>
    <definedName name="BASETRANSITORIOS" localSheetId="14">#REF!</definedName>
    <definedName name="BASETRANSITORIOS" localSheetId="15">#REF!</definedName>
    <definedName name="BASETRANSITORIOS" localSheetId="12">#REF!</definedName>
    <definedName name="BASETRANSITORIOS" localSheetId="11">#REF!</definedName>
    <definedName name="BASETRANSITORIOS" localSheetId="13">#REF!</definedName>
    <definedName name="BASETRANSITORIOS" localSheetId="10">#REF!</definedName>
    <definedName name="BASETRANSITORIOS" localSheetId="2">#REF!</definedName>
    <definedName name="BASETRANSITORIOS" localSheetId="7">#REF!</definedName>
    <definedName name="BASETRANSITORIOS" localSheetId="8">#REF!</definedName>
    <definedName name="BASETRANSITORIOS" localSheetId="5">#REF!</definedName>
    <definedName name="BASETRANSITORIOS" localSheetId="4">#REF!</definedName>
    <definedName name="BASETRANSITORIOS" localSheetId="6">#REF!</definedName>
    <definedName name="BASETRANSITORIOS" localSheetId="3">#REF!</definedName>
    <definedName name="BASETRANSITORIOS" localSheetId="30">#REF!</definedName>
    <definedName name="BASETRANSITORIOS" localSheetId="27">#REF!</definedName>
    <definedName name="BASETRANSITORIOS" localSheetId="22">#REF!</definedName>
    <definedName name="BASETRANSITORIOS" localSheetId="17">#REF!</definedName>
    <definedName name="BASETRANSITORIOS" localSheetId="34">#REF!</definedName>
    <definedName name="BASETRANSITORIOS" localSheetId="25">#REF!</definedName>
    <definedName name="BASETRANSITORIOS" localSheetId="24">#REF!</definedName>
    <definedName name="BASETRANSITORIOS" localSheetId="23">#REF!</definedName>
    <definedName name="BASETRANSITORIOS" localSheetId="32">#REF!</definedName>
    <definedName name="BASETRANSITORIOS" localSheetId="29">#REF!</definedName>
    <definedName name="BASETRANSITORIOS" localSheetId="31">#REF!</definedName>
    <definedName name="BASETRANSITORIOS" localSheetId="33">#REF!</definedName>
    <definedName name="BASETRANSITORIOS" localSheetId="19">#REF!</definedName>
    <definedName name="BASETRANSITORIOS" localSheetId="18">#REF!</definedName>
    <definedName name="BASETRANSITORIOS" localSheetId="26">#REF!</definedName>
    <definedName name="BASETRANSITORIOS" localSheetId="28">#REF!</definedName>
    <definedName name="BASETRANSITORIOS" localSheetId="49">#REF!</definedName>
    <definedName name="BASETRANSITORIOS" localSheetId="46">#REF!</definedName>
    <definedName name="BASETRANSITORIOS" localSheetId="41">#REF!</definedName>
    <definedName name="BASETRANSITORIOS" localSheetId="36">#REF!</definedName>
    <definedName name="BASETRANSITORIOS" localSheetId="53">#REF!</definedName>
    <definedName name="BASETRANSITORIOS" localSheetId="44">#REF!</definedName>
    <definedName name="BASETRANSITORIOS" localSheetId="43">#REF!</definedName>
    <definedName name="BASETRANSITORIOS" localSheetId="42">#REF!</definedName>
    <definedName name="BASETRANSITORIOS" localSheetId="51">#REF!</definedName>
    <definedName name="BASETRANSITORIOS" localSheetId="48">#REF!</definedName>
    <definedName name="BASETRANSITORIOS" localSheetId="50">#REF!</definedName>
    <definedName name="BASETRANSITORIOS" localSheetId="52">#REF!</definedName>
    <definedName name="BASETRANSITORIOS" localSheetId="38">#REF!</definedName>
    <definedName name="BASETRANSITORIOS" localSheetId="37">#REF!</definedName>
    <definedName name="BASETRANSITORIOS" localSheetId="45">#REF!</definedName>
    <definedName name="BASETRANSITORIOS" localSheetId="47">#REF!</definedName>
    <definedName name="BASETRANSITORIOS" localSheetId="40">#REF!</definedName>
    <definedName name="BASETRANSITORIOS" localSheetId="35">#REF!</definedName>
    <definedName name="BASETRANSITORIOS" localSheetId="39">#REF!</definedName>
    <definedName name="BASETRANSITORIOS" localSheetId="21">#REF!</definedName>
    <definedName name="BASETRANSITORIOS" localSheetId="16">#REF!</definedName>
    <definedName name="BASETRANSITORIOS" localSheetId="20">#REF!</definedName>
    <definedName name="BASETRANSITORIOS" localSheetId="0">#REF!</definedName>
    <definedName name="BASETRANSITORIOS1" localSheetId="9">#REF!</definedName>
    <definedName name="BASETRANSITORIOS1" localSheetId="14">#REF!</definedName>
    <definedName name="BASETRANSITORIOS1" localSheetId="15">#REF!</definedName>
    <definedName name="BASETRANSITORIOS1" localSheetId="12">#REF!</definedName>
    <definedName name="BASETRANSITORIOS1" localSheetId="11">#REF!</definedName>
    <definedName name="BASETRANSITORIOS1" localSheetId="13">#REF!</definedName>
    <definedName name="BASETRANSITORIOS1" localSheetId="10">#REF!</definedName>
    <definedName name="BASETRANSITORIOS1" localSheetId="2">#REF!</definedName>
    <definedName name="BASETRANSITORIOS1" localSheetId="7">#REF!</definedName>
    <definedName name="BASETRANSITORIOS1" localSheetId="8">#REF!</definedName>
    <definedName name="BASETRANSITORIOS1" localSheetId="5">#REF!</definedName>
    <definedName name="BASETRANSITORIOS1" localSheetId="4">#REF!</definedName>
    <definedName name="BASETRANSITORIOS1" localSheetId="6">#REF!</definedName>
    <definedName name="BASETRANSITORIOS1" localSheetId="3">#REF!</definedName>
    <definedName name="BASETRANSITORIOS1" localSheetId="30">#REF!</definedName>
    <definedName name="BASETRANSITORIOS1" localSheetId="27">#REF!</definedName>
    <definedName name="BASETRANSITORIOS1" localSheetId="22">#REF!</definedName>
    <definedName name="BASETRANSITORIOS1" localSheetId="17">#REF!</definedName>
    <definedName name="BASETRANSITORIOS1" localSheetId="34">#REF!</definedName>
    <definedName name="BASETRANSITORIOS1" localSheetId="25">#REF!</definedName>
    <definedName name="BASETRANSITORIOS1" localSheetId="24">#REF!</definedName>
    <definedName name="BASETRANSITORIOS1" localSheetId="23">#REF!</definedName>
    <definedName name="BASETRANSITORIOS1" localSheetId="32">#REF!</definedName>
    <definedName name="BASETRANSITORIOS1" localSheetId="29">#REF!</definedName>
    <definedName name="BASETRANSITORIOS1" localSheetId="31">#REF!</definedName>
    <definedName name="BASETRANSITORIOS1" localSheetId="33">#REF!</definedName>
    <definedName name="BASETRANSITORIOS1" localSheetId="19">#REF!</definedName>
    <definedName name="BASETRANSITORIOS1" localSheetId="18">#REF!</definedName>
    <definedName name="BASETRANSITORIOS1" localSheetId="26">#REF!</definedName>
    <definedName name="BASETRANSITORIOS1" localSheetId="28">#REF!</definedName>
    <definedName name="BASETRANSITORIOS1" localSheetId="49">#REF!</definedName>
    <definedName name="BASETRANSITORIOS1" localSheetId="46">#REF!</definedName>
    <definedName name="BASETRANSITORIOS1" localSheetId="41">#REF!</definedName>
    <definedName name="BASETRANSITORIOS1" localSheetId="36">#REF!</definedName>
    <definedName name="BASETRANSITORIOS1" localSheetId="53">#REF!</definedName>
    <definedName name="BASETRANSITORIOS1" localSheetId="44">#REF!</definedName>
    <definedName name="BASETRANSITORIOS1" localSheetId="43">#REF!</definedName>
    <definedName name="BASETRANSITORIOS1" localSheetId="42">#REF!</definedName>
    <definedName name="BASETRANSITORIOS1" localSheetId="51">#REF!</definedName>
    <definedName name="BASETRANSITORIOS1" localSheetId="48">#REF!</definedName>
    <definedName name="BASETRANSITORIOS1" localSheetId="50">#REF!</definedName>
    <definedName name="BASETRANSITORIOS1" localSheetId="52">#REF!</definedName>
    <definedName name="BASETRANSITORIOS1" localSheetId="38">#REF!</definedName>
    <definedName name="BASETRANSITORIOS1" localSheetId="37">#REF!</definedName>
    <definedName name="BASETRANSITORIOS1" localSheetId="45">#REF!</definedName>
    <definedName name="BASETRANSITORIOS1" localSheetId="47">#REF!</definedName>
    <definedName name="BASETRANSITORIOS1" localSheetId="40">#REF!</definedName>
    <definedName name="BASETRANSITORIOS1" localSheetId="35">#REF!</definedName>
    <definedName name="BASETRANSITORIOS1" localSheetId="39">#REF!</definedName>
    <definedName name="BASETRANSITORIOS1" localSheetId="21">#REF!</definedName>
    <definedName name="BASETRANSITORIOS1" localSheetId="16">#REF!</definedName>
    <definedName name="BASETRANSITORIOS1" localSheetId="20">#REF!</definedName>
    <definedName name="BASETRANSITORIOS1" localSheetId="0">#REF!</definedName>
    <definedName name="BaseTransitorios2" localSheetId="9">#REF!</definedName>
    <definedName name="BaseTransitorios2" localSheetId="14">#REF!</definedName>
    <definedName name="BaseTransitorios2" localSheetId="15">#REF!</definedName>
    <definedName name="BaseTransitorios2" localSheetId="12">#REF!</definedName>
    <definedName name="BaseTransitorios2" localSheetId="11">#REF!</definedName>
    <definedName name="BaseTransitorios2" localSheetId="13">#REF!</definedName>
    <definedName name="BaseTransitorios2" localSheetId="10">#REF!</definedName>
    <definedName name="BaseTransitorios2" localSheetId="2">#REF!</definedName>
    <definedName name="BaseTransitorios2" localSheetId="7">#REF!</definedName>
    <definedName name="BaseTransitorios2" localSheetId="8">#REF!</definedName>
    <definedName name="BaseTransitorios2" localSheetId="5">#REF!</definedName>
    <definedName name="BaseTransitorios2" localSheetId="4">#REF!</definedName>
    <definedName name="BaseTransitorios2" localSheetId="6">#REF!</definedName>
    <definedName name="BaseTransitorios2" localSheetId="3">#REF!</definedName>
    <definedName name="BaseTransitorios2" localSheetId="30">#REF!</definedName>
    <definedName name="BaseTransitorios2" localSheetId="27">#REF!</definedName>
    <definedName name="BaseTransitorios2" localSheetId="22">#REF!</definedName>
    <definedName name="BaseTransitorios2" localSheetId="17">#REF!</definedName>
    <definedName name="BaseTransitorios2" localSheetId="34">#REF!</definedName>
    <definedName name="BaseTransitorios2" localSheetId="25">#REF!</definedName>
    <definedName name="BaseTransitorios2" localSheetId="24">#REF!</definedName>
    <definedName name="BaseTransitorios2" localSheetId="23">#REF!</definedName>
    <definedName name="BaseTransitorios2" localSheetId="32">#REF!</definedName>
    <definedName name="BaseTransitorios2" localSheetId="29">#REF!</definedName>
    <definedName name="BaseTransitorios2" localSheetId="31">#REF!</definedName>
    <definedName name="BaseTransitorios2" localSheetId="33">#REF!</definedName>
    <definedName name="BaseTransitorios2" localSheetId="19">#REF!</definedName>
    <definedName name="BaseTransitorios2" localSheetId="18">#REF!</definedName>
    <definedName name="BaseTransitorios2" localSheetId="26">#REF!</definedName>
    <definedName name="BaseTransitorios2" localSheetId="28">#REF!</definedName>
    <definedName name="BaseTransitorios2" localSheetId="49">#REF!</definedName>
    <definedName name="BaseTransitorios2" localSheetId="46">#REF!</definedName>
    <definedName name="BaseTransitorios2" localSheetId="41">#REF!</definedName>
    <definedName name="BaseTransitorios2" localSheetId="36">#REF!</definedName>
    <definedName name="BaseTransitorios2" localSheetId="53">#REF!</definedName>
    <definedName name="BaseTransitorios2" localSheetId="44">#REF!</definedName>
    <definedName name="BaseTransitorios2" localSheetId="43">#REF!</definedName>
    <definedName name="BaseTransitorios2" localSheetId="42">#REF!</definedName>
    <definedName name="BaseTransitorios2" localSheetId="51">#REF!</definedName>
    <definedName name="BaseTransitorios2" localSheetId="48">#REF!</definedName>
    <definedName name="BaseTransitorios2" localSheetId="50">#REF!</definedName>
    <definedName name="BaseTransitorios2" localSheetId="52">#REF!</definedName>
    <definedName name="BaseTransitorios2" localSheetId="38">#REF!</definedName>
    <definedName name="BaseTransitorios2" localSheetId="37">#REF!</definedName>
    <definedName name="BaseTransitorios2" localSheetId="45">#REF!</definedName>
    <definedName name="BaseTransitorios2" localSheetId="47">#REF!</definedName>
    <definedName name="BaseTransitorios2" localSheetId="40">#REF!</definedName>
    <definedName name="BaseTransitorios2" localSheetId="35">#REF!</definedName>
    <definedName name="BaseTransitorios2" localSheetId="39">#REF!</definedName>
    <definedName name="BaseTransitorios2" localSheetId="21">#REF!</definedName>
    <definedName name="BaseTransitorios2" localSheetId="16">#REF!</definedName>
    <definedName name="BaseTransitorios2" localSheetId="20">#REF!</definedName>
    <definedName name="BaseTransitorios2" localSheetId="0">#REF!</definedName>
    <definedName name="BaseTransitorios3" localSheetId="9">#REF!</definedName>
    <definedName name="BaseTransitorios3" localSheetId="14">#REF!</definedName>
    <definedName name="BaseTransitorios3" localSheetId="15">#REF!</definedName>
    <definedName name="BaseTransitorios3" localSheetId="12">#REF!</definedName>
    <definedName name="BaseTransitorios3" localSheetId="11">#REF!</definedName>
    <definedName name="BaseTransitorios3" localSheetId="13">#REF!</definedName>
    <definedName name="BaseTransitorios3" localSheetId="10">#REF!</definedName>
    <definedName name="BaseTransitorios3" localSheetId="2">#REF!</definedName>
    <definedName name="BaseTransitorios3" localSheetId="7">#REF!</definedName>
    <definedName name="BaseTransitorios3" localSheetId="8">#REF!</definedName>
    <definedName name="BaseTransitorios3" localSheetId="5">#REF!</definedName>
    <definedName name="BaseTransitorios3" localSheetId="4">#REF!</definedName>
    <definedName name="BaseTransitorios3" localSheetId="6">#REF!</definedName>
    <definedName name="BaseTransitorios3" localSheetId="3">#REF!</definedName>
    <definedName name="BaseTransitorios3" localSheetId="30">#REF!</definedName>
    <definedName name="BaseTransitorios3" localSheetId="27">#REF!</definedName>
    <definedName name="BaseTransitorios3" localSheetId="22">#REF!</definedName>
    <definedName name="BaseTransitorios3" localSheetId="17">#REF!</definedName>
    <definedName name="BaseTransitorios3" localSheetId="34">#REF!</definedName>
    <definedName name="BaseTransitorios3" localSheetId="25">#REF!</definedName>
    <definedName name="BaseTransitorios3" localSheetId="24">#REF!</definedName>
    <definedName name="BaseTransitorios3" localSheetId="23">#REF!</definedName>
    <definedName name="BaseTransitorios3" localSheetId="32">#REF!</definedName>
    <definedName name="BaseTransitorios3" localSheetId="29">#REF!</definedName>
    <definedName name="BaseTransitorios3" localSheetId="31">#REF!</definedName>
    <definedName name="BaseTransitorios3" localSheetId="33">#REF!</definedName>
    <definedName name="BaseTransitorios3" localSheetId="19">#REF!</definedName>
    <definedName name="BaseTransitorios3" localSheetId="18">#REF!</definedName>
    <definedName name="BaseTransitorios3" localSheetId="26">#REF!</definedName>
    <definedName name="BaseTransitorios3" localSheetId="28">#REF!</definedName>
    <definedName name="BaseTransitorios3" localSheetId="49">#REF!</definedName>
    <definedName name="BaseTransitorios3" localSheetId="46">#REF!</definedName>
    <definedName name="BaseTransitorios3" localSheetId="41">#REF!</definedName>
    <definedName name="BaseTransitorios3" localSheetId="36">#REF!</definedName>
    <definedName name="BaseTransitorios3" localSheetId="53">#REF!</definedName>
    <definedName name="BaseTransitorios3" localSheetId="44">#REF!</definedName>
    <definedName name="BaseTransitorios3" localSheetId="43">#REF!</definedName>
    <definedName name="BaseTransitorios3" localSheetId="42">#REF!</definedName>
    <definedName name="BaseTransitorios3" localSheetId="51">#REF!</definedName>
    <definedName name="BaseTransitorios3" localSheetId="48">#REF!</definedName>
    <definedName name="BaseTransitorios3" localSheetId="50">#REF!</definedName>
    <definedName name="BaseTransitorios3" localSheetId="52">#REF!</definedName>
    <definedName name="BaseTransitorios3" localSheetId="38">#REF!</definedName>
    <definedName name="BaseTransitorios3" localSheetId="37">#REF!</definedName>
    <definedName name="BaseTransitorios3" localSheetId="45">#REF!</definedName>
    <definedName name="BaseTransitorios3" localSheetId="47">#REF!</definedName>
    <definedName name="BaseTransitorios3" localSheetId="40">#REF!</definedName>
    <definedName name="BaseTransitorios3" localSheetId="35">#REF!</definedName>
    <definedName name="BaseTransitorios3" localSheetId="39">#REF!</definedName>
    <definedName name="BaseTransitorios3" localSheetId="21">#REF!</definedName>
    <definedName name="BaseTransitorios3" localSheetId="16">#REF!</definedName>
    <definedName name="BaseTransitorios3" localSheetId="20">#REF!</definedName>
    <definedName name="BaseTransitorios3" localSheetId="0">#REF!</definedName>
    <definedName name="CRIT" localSheetId="9">#REF!</definedName>
    <definedName name="CRIT" localSheetId="14">#REF!</definedName>
    <definedName name="CRIT" localSheetId="15">#REF!</definedName>
    <definedName name="CRIT" localSheetId="12">#REF!</definedName>
    <definedName name="CRIT" localSheetId="11">#REF!</definedName>
    <definedName name="CRIT" localSheetId="13">#REF!</definedName>
    <definedName name="CRIT" localSheetId="10">#REF!</definedName>
    <definedName name="CRIT" localSheetId="2">#REF!</definedName>
    <definedName name="CRIT" localSheetId="7">#REF!</definedName>
    <definedName name="CRIT" localSheetId="8">#REF!</definedName>
    <definedName name="CRIT" localSheetId="5">#REF!</definedName>
    <definedName name="CRIT" localSheetId="4">#REF!</definedName>
    <definedName name="CRIT" localSheetId="6">#REF!</definedName>
    <definedName name="CRIT" localSheetId="3">#REF!</definedName>
    <definedName name="CRIT" localSheetId="30">#REF!</definedName>
    <definedName name="CRIT" localSheetId="27">#REF!</definedName>
    <definedName name="CRIT" localSheetId="22">#REF!</definedName>
    <definedName name="CRIT" localSheetId="17">#REF!</definedName>
    <definedName name="CRIT" localSheetId="34">#REF!</definedName>
    <definedName name="CRIT" localSheetId="25">#REF!</definedName>
    <definedName name="CRIT" localSheetId="24">#REF!</definedName>
    <definedName name="CRIT" localSheetId="23">#REF!</definedName>
    <definedName name="CRIT" localSheetId="32">#REF!</definedName>
    <definedName name="CRIT" localSheetId="29">#REF!</definedName>
    <definedName name="CRIT" localSheetId="31">#REF!</definedName>
    <definedName name="CRIT" localSheetId="33">#REF!</definedName>
    <definedName name="CRIT" localSheetId="19">#REF!</definedName>
    <definedName name="CRIT" localSheetId="18">#REF!</definedName>
    <definedName name="CRIT" localSheetId="26">#REF!</definedName>
    <definedName name="CRIT" localSheetId="28">#REF!</definedName>
    <definedName name="CRIT" localSheetId="49">#REF!</definedName>
    <definedName name="CRIT" localSheetId="46">#REF!</definedName>
    <definedName name="CRIT" localSheetId="41">#REF!</definedName>
    <definedName name="CRIT" localSheetId="36">#REF!</definedName>
    <definedName name="CRIT" localSheetId="53">#REF!</definedName>
    <definedName name="CRIT" localSheetId="44">#REF!</definedName>
    <definedName name="CRIT" localSheetId="43">#REF!</definedName>
    <definedName name="CRIT" localSheetId="42">#REF!</definedName>
    <definedName name="CRIT" localSheetId="51">#REF!</definedName>
    <definedName name="CRIT" localSheetId="48">#REF!</definedName>
    <definedName name="CRIT" localSheetId="50">#REF!</definedName>
    <definedName name="CRIT" localSheetId="52">#REF!</definedName>
    <definedName name="CRIT" localSheetId="38">#REF!</definedName>
    <definedName name="CRIT" localSheetId="37">#REF!</definedName>
    <definedName name="CRIT" localSheetId="45">#REF!</definedName>
    <definedName name="CRIT" localSheetId="47">#REF!</definedName>
    <definedName name="CRIT" localSheetId="40">#REF!</definedName>
    <definedName name="CRIT" localSheetId="35">#REF!</definedName>
    <definedName name="CRIT" localSheetId="39">#REF!</definedName>
    <definedName name="CRIT" localSheetId="21">#REF!</definedName>
    <definedName name="CRIT" localSheetId="16">#REF!</definedName>
    <definedName name="CRIT" localSheetId="20">#REF!</definedName>
    <definedName name="CRIT" localSheetId="0">#REF!</definedName>
    <definedName name="CRIT2">#N/A</definedName>
    <definedName name="DIC._88" localSheetId="1">'[3]ipc indice 2'!$H$1:$H$311</definedName>
    <definedName name="DIC._88" localSheetId="9">'[4]ipc indice 2'!$H$1:$H$311</definedName>
    <definedName name="DIC._88" localSheetId="14">'[4]ipc indice 2'!$H$1:$H$311</definedName>
    <definedName name="DIC._88" localSheetId="15">'[4]ipc indice 2'!$H$1:$H$311</definedName>
    <definedName name="DIC._88" localSheetId="12">'[4]ipc indice 2'!$H$1:$H$311</definedName>
    <definedName name="DIC._88" localSheetId="11">'[4]ipc indice 2'!$H$1:$H$311</definedName>
    <definedName name="DIC._88" localSheetId="13">'[4]ipc indice 2'!$H$1:$H$311</definedName>
    <definedName name="DIC._88" localSheetId="10">'[4]ipc indice 2'!$H$1:$H$311</definedName>
    <definedName name="DIC._88" localSheetId="2">'[4]ipc indice 2'!$H$1:$H$311</definedName>
    <definedName name="DIC._88" localSheetId="7">'[4]ipc indice 2'!$H$1:$H$311</definedName>
    <definedName name="DIC._88" localSheetId="8">'[4]ipc indice 2'!$H$1:$H$311</definedName>
    <definedName name="DIC._88" localSheetId="5">'[4]ipc indice 2'!$H$1:$H$311</definedName>
    <definedName name="DIC._88" localSheetId="4">'[4]ipc indice 2'!$H$1:$H$311</definedName>
    <definedName name="DIC._88" localSheetId="6">'[4]ipc indice 2'!$H$1:$H$311</definedName>
    <definedName name="DIC._88" localSheetId="3">'[4]ipc indice 2'!$H$1:$H$311</definedName>
    <definedName name="DIC._88" localSheetId="30">'[4]ipc indice 2'!$H$1:$H$311</definedName>
    <definedName name="DIC._88" localSheetId="27">'[4]ipc indice 2'!$H$1:$H$311</definedName>
    <definedName name="DIC._88" localSheetId="22">'[4]ipc indice 2'!$H$1:$H$311</definedName>
    <definedName name="DIC._88" localSheetId="17">'[4]ipc indice 2'!$H$1:$H$311</definedName>
    <definedName name="DIC._88" localSheetId="34">'[4]ipc indice 2'!$H$1:$H$311</definedName>
    <definedName name="DIC._88" localSheetId="25">'[4]ipc indice 2'!$H$1:$H$311</definedName>
    <definedName name="DIC._88" localSheetId="24">'[4]ipc indice 2'!$H$1:$H$311</definedName>
    <definedName name="DIC._88" localSheetId="23">'[4]ipc indice 2'!$H$1:$H$311</definedName>
    <definedName name="DIC._88" localSheetId="32">'[4]ipc indice 2'!$H$1:$H$311</definedName>
    <definedName name="DIC._88" localSheetId="29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19">'[4]ipc indice 2'!$H$1:$H$311</definedName>
    <definedName name="DIC._88" localSheetId="18">'[4]ipc indice 2'!$H$1:$H$311</definedName>
    <definedName name="DIC._88" localSheetId="26">'[4]ipc indice 2'!$H$1:$H$311</definedName>
    <definedName name="DIC._88" localSheetId="28">'[4]ipc indice 2'!$H$1:$H$311</definedName>
    <definedName name="DIC._88" localSheetId="49">'[4]ipc indice 2'!$H$1:$H$311</definedName>
    <definedName name="DIC._88" localSheetId="46">'[4]ipc indice 2'!$H$1:$H$311</definedName>
    <definedName name="DIC._88" localSheetId="41">'[4]ipc indice 2'!$H$1:$H$311</definedName>
    <definedName name="DIC._88" localSheetId="36">'[4]ipc indice 2'!$H$1:$H$311</definedName>
    <definedName name="DIC._88" localSheetId="53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2">'[4]ipc indice 2'!$H$1:$H$311</definedName>
    <definedName name="DIC._88" localSheetId="51">'[4]ipc indice 2'!$H$1:$H$311</definedName>
    <definedName name="DIC._88" localSheetId="48">'[4]ipc indice 2'!$H$1:$H$311</definedName>
    <definedName name="DIC._88" localSheetId="50">'[4]ipc indice 2'!$H$1:$H$311</definedName>
    <definedName name="DIC._88" localSheetId="52">'[4]ipc indice 2'!$H$1:$H$311</definedName>
    <definedName name="DIC._88" localSheetId="38">'[4]ipc indice 2'!$H$1:$H$311</definedName>
    <definedName name="DIC._88" localSheetId="37">'[4]ipc indice 2'!$H$1:$H$311</definedName>
    <definedName name="DIC._88" localSheetId="45">'[4]ipc indice 2'!$H$1:$H$311</definedName>
    <definedName name="DIC._88" localSheetId="47">'[4]ipc indice 2'!$H$1:$H$311</definedName>
    <definedName name="DIC._88" localSheetId="40">'[4]ipc indice 2'!$H$1:$H$311</definedName>
    <definedName name="DIC._88" localSheetId="35">'[4]ipc indice 2'!$H$1:$H$311</definedName>
    <definedName name="DIC._88" localSheetId="39">'[4]ipc indice 2'!$H$1:$H$311</definedName>
    <definedName name="DIC._88" localSheetId="21">'[4]ipc indice 2'!$H$1:$H$311</definedName>
    <definedName name="DIC._88" localSheetId="16">'[4]ipc indice 2'!$H$1:$H$311</definedName>
    <definedName name="DIC._88" localSheetId="20">'[4]ipc indice 2'!$H$1:$H$311</definedName>
    <definedName name="DIC._88" localSheetId="0">'[4]ipc indice 2'!$H$1:$H$311</definedName>
    <definedName name="DIC._89" localSheetId="1">'[3]ipc indice 2'!$T$1:$T$311</definedName>
    <definedName name="DIC._89" localSheetId="9">'[4]ipc indice 2'!$T$1:$T$311</definedName>
    <definedName name="DIC._89" localSheetId="14">'[4]ipc indice 2'!$T$1:$T$311</definedName>
    <definedName name="DIC._89" localSheetId="15">'[4]ipc indice 2'!$T$1:$T$311</definedName>
    <definedName name="DIC._89" localSheetId="12">'[4]ipc indice 2'!$T$1:$T$311</definedName>
    <definedName name="DIC._89" localSheetId="11">'[4]ipc indice 2'!$T$1:$T$311</definedName>
    <definedName name="DIC._89" localSheetId="13">'[4]ipc indice 2'!$T$1:$T$311</definedName>
    <definedName name="DIC._89" localSheetId="10">'[4]ipc indice 2'!$T$1:$T$311</definedName>
    <definedName name="DIC._89" localSheetId="2">'[4]ipc indice 2'!$T$1:$T$311</definedName>
    <definedName name="DIC._89" localSheetId="7">'[4]ipc indice 2'!$T$1:$T$311</definedName>
    <definedName name="DIC._89" localSheetId="8">'[4]ipc indice 2'!$T$1:$T$311</definedName>
    <definedName name="DIC._89" localSheetId="5">'[4]ipc indice 2'!$T$1:$T$311</definedName>
    <definedName name="DIC._89" localSheetId="4">'[4]ipc indice 2'!$T$1:$T$311</definedName>
    <definedName name="DIC._89" localSheetId="6">'[4]ipc indice 2'!$T$1:$T$311</definedName>
    <definedName name="DIC._89" localSheetId="3">'[4]ipc indice 2'!$T$1:$T$311</definedName>
    <definedName name="DIC._89" localSheetId="30">'[4]ipc indice 2'!$T$1:$T$311</definedName>
    <definedName name="DIC._89" localSheetId="27">'[4]ipc indice 2'!$T$1:$T$311</definedName>
    <definedName name="DIC._89" localSheetId="22">'[4]ipc indice 2'!$T$1:$T$311</definedName>
    <definedName name="DIC._89" localSheetId="17">'[4]ipc indice 2'!$T$1:$T$311</definedName>
    <definedName name="DIC._89" localSheetId="34">'[4]ipc indice 2'!$T$1:$T$311</definedName>
    <definedName name="DIC._89" localSheetId="25">'[4]ipc indice 2'!$T$1:$T$311</definedName>
    <definedName name="DIC._89" localSheetId="24">'[4]ipc indice 2'!$T$1:$T$311</definedName>
    <definedName name="DIC._89" localSheetId="23">'[4]ipc indice 2'!$T$1:$T$311</definedName>
    <definedName name="DIC._89" localSheetId="32">'[4]ipc indice 2'!$T$1:$T$311</definedName>
    <definedName name="DIC._89" localSheetId="29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19">'[4]ipc indice 2'!$T$1:$T$311</definedName>
    <definedName name="DIC._89" localSheetId="18">'[4]ipc indice 2'!$T$1:$T$311</definedName>
    <definedName name="DIC._89" localSheetId="26">'[4]ipc indice 2'!$T$1:$T$311</definedName>
    <definedName name="DIC._89" localSheetId="28">'[4]ipc indice 2'!$T$1:$T$311</definedName>
    <definedName name="DIC._89" localSheetId="49">'[4]ipc indice 2'!$T$1:$T$311</definedName>
    <definedName name="DIC._89" localSheetId="46">'[4]ipc indice 2'!$T$1:$T$311</definedName>
    <definedName name="DIC._89" localSheetId="41">'[4]ipc indice 2'!$T$1:$T$311</definedName>
    <definedName name="DIC._89" localSheetId="36">'[4]ipc indice 2'!$T$1:$T$311</definedName>
    <definedName name="DIC._89" localSheetId="53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2">'[4]ipc indice 2'!$T$1:$T$311</definedName>
    <definedName name="DIC._89" localSheetId="51">'[4]ipc indice 2'!$T$1:$T$311</definedName>
    <definedName name="DIC._89" localSheetId="48">'[4]ipc indice 2'!$T$1:$T$311</definedName>
    <definedName name="DIC._89" localSheetId="50">'[4]ipc indice 2'!$T$1:$T$311</definedName>
    <definedName name="DIC._89" localSheetId="52">'[4]ipc indice 2'!$T$1:$T$311</definedName>
    <definedName name="DIC._89" localSheetId="38">'[4]ipc indice 2'!$T$1:$T$311</definedName>
    <definedName name="DIC._89" localSheetId="37">'[4]ipc indice 2'!$T$1:$T$311</definedName>
    <definedName name="DIC._89" localSheetId="45">'[4]ipc indice 2'!$T$1:$T$311</definedName>
    <definedName name="DIC._89" localSheetId="47">'[4]ipc indice 2'!$T$1:$T$311</definedName>
    <definedName name="DIC._89" localSheetId="40">'[4]ipc indice 2'!$T$1:$T$311</definedName>
    <definedName name="DIC._89" localSheetId="35">'[4]ipc indice 2'!$T$1:$T$311</definedName>
    <definedName name="DIC._89" localSheetId="39">'[4]ipc indice 2'!$T$1:$T$311</definedName>
    <definedName name="DIC._89" localSheetId="21">'[4]ipc indice 2'!$T$1:$T$311</definedName>
    <definedName name="DIC._89" localSheetId="16">'[4]ipc indice 2'!$T$1:$T$311</definedName>
    <definedName name="DIC._89" localSheetId="20">'[4]ipc indice 2'!$T$1:$T$311</definedName>
    <definedName name="DIC._89" localSheetId="0">'[4]ipc indice 2'!$T$1:$T$311</definedName>
    <definedName name="ENE._89" localSheetId="1">'[3]ipc indice 2'!$I$1:$I$311</definedName>
    <definedName name="ENE._89" localSheetId="9">'[4]ipc indice 2'!$I$1:$I$311</definedName>
    <definedName name="ENE._89" localSheetId="14">'[4]ipc indice 2'!$I$1:$I$311</definedName>
    <definedName name="ENE._89" localSheetId="15">'[4]ipc indice 2'!$I$1:$I$311</definedName>
    <definedName name="ENE._89" localSheetId="12">'[4]ipc indice 2'!$I$1:$I$311</definedName>
    <definedName name="ENE._89" localSheetId="11">'[4]ipc indice 2'!$I$1:$I$311</definedName>
    <definedName name="ENE._89" localSheetId="13">'[4]ipc indice 2'!$I$1:$I$311</definedName>
    <definedName name="ENE._89" localSheetId="10">'[4]ipc indice 2'!$I$1:$I$311</definedName>
    <definedName name="ENE._89" localSheetId="2">'[4]ipc indice 2'!$I$1:$I$311</definedName>
    <definedName name="ENE._89" localSheetId="7">'[4]ipc indice 2'!$I$1:$I$311</definedName>
    <definedName name="ENE._89" localSheetId="8">'[4]ipc indice 2'!$I$1:$I$311</definedName>
    <definedName name="ENE._89" localSheetId="5">'[4]ipc indice 2'!$I$1:$I$311</definedName>
    <definedName name="ENE._89" localSheetId="4">'[4]ipc indice 2'!$I$1:$I$311</definedName>
    <definedName name="ENE._89" localSheetId="6">'[4]ipc indice 2'!$I$1:$I$311</definedName>
    <definedName name="ENE._89" localSheetId="3">'[4]ipc indice 2'!$I$1:$I$311</definedName>
    <definedName name="ENE._89" localSheetId="30">'[4]ipc indice 2'!$I$1:$I$311</definedName>
    <definedName name="ENE._89" localSheetId="27">'[4]ipc indice 2'!$I$1:$I$311</definedName>
    <definedName name="ENE._89" localSheetId="22">'[4]ipc indice 2'!$I$1:$I$311</definedName>
    <definedName name="ENE._89" localSheetId="17">'[4]ipc indice 2'!$I$1:$I$311</definedName>
    <definedName name="ENE._89" localSheetId="34">'[4]ipc indice 2'!$I$1:$I$311</definedName>
    <definedName name="ENE._89" localSheetId="25">'[4]ipc indice 2'!$I$1:$I$311</definedName>
    <definedName name="ENE._89" localSheetId="24">'[4]ipc indice 2'!$I$1:$I$311</definedName>
    <definedName name="ENE._89" localSheetId="23">'[4]ipc indice 2'!$I$1:$I$311</definedName>
    <definedName name="ENE._89" localSheetId="32">'[4]ipc indice 2'!$I$1:$I$311</definedName>
    <definedName name="ENE._89" localSheetId="29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19">'[4]ipc indice 2'!$I$1:$I$311</definedName>
    <definedName name="ENE._89" localSheetId="18">'[4]ipc indice 2'!$I$1:$I$311</definedName>
    <definedName name="ENE._89" localSheetId="26">'[4]ipc indice 2'!$I$1:$I$311</definedName>
    <definedName name="ENE._89" localSheetId="28">'[4]ipc indice 2'!$I$1:$I$311</definedName>
    <definedName name="ENE._89" localSheetId="49">'[4]ipc indice 2'!$I$1:$I$311</definedName>
    <definedName name="ENE._89" localSheetId="46">'[4]ipc indice 2'!$I$1:$I$311</definedName>
    <definedName name="ENE._89" localSheetId="41">'[4]ipc indice 2'!$I$1:$I$311</definedName>
    <definedName name="ENE._89" localSheetId="36">'[4]ipc indice 2'!$I$1:$I$311</definedName>
    <definedName name="ENE._89" localSheetId="53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2">'[4]ipc indice 2'!$I$1:$I$311</definedName>
    <definedName name="ENE._89" localSheetId="51">'[4]ipc indice 2'!$I$1:$I$311</definedName>
    <definedName name="ENE._89" localSheetId="48">'[4]ipc indice 2'!$I$1:$I$311</definedName>
    <definedName name="ENE._89" localSheetId="50">'[4]ipc indice 2'!$I$1:$I$311</definedName>
    <definedName name="ENE._89" localSheetId="52">'[4]ipc indice 2'!$I$1:$I$311</definedName>
    <definedName name="ENE._89" localSheetId="38">'[4]ipc indice 2'!$I$1:$I$311</definedName>
    <definedName name="ENE._89" localSheetId="37">'[4]ipc indice 2'!$I$1:$I$311</definedName>
    <definedName name="ENE._89" localSheetId="45">'[4]ipc indice 2'!$I$1:$I$311</definedName>
    <definedName name="ENE._89" localSheetId="47">'[4]ipc indice 2'!$I$1:$I$311</definedName>
    <definedName name="ENE._89" localSheetId="40">'[4]ipc indice 2'!$I$1:$I$311</definedName>
    <definedName name="ENE._89" localSheetId="35">'[4]ipc indice 2'!$I$1:$I$311</definedName>
    <definedName name="ENE._89" localSheetId="39">'[4]ipc indice 2'!$I$1:$I$311</definedName>
    <definedName name="ENE._89" localSheetId="21">'[4]ipc indice 2'!$I$1:$I$311</definedName>
    <definedName name="ENE._89" localSheetId="16">'[4]ipc indice 2'!$I$1:$I$311</definedName>
    <definedName name="ENE._89" localSheetId="20">'[4]ipc indice 2'!$I$1:$I$311</definedName>
    <definedName name="ENE._89" localSheetId="0">'[4]ipc indice 2'!$I$1:$I$311</definedName>
    <definedName name="ENE._90" localSheetId="1">'[3]ipc indice 2'!$U$1:$U$311</definedName>
    <definedName name="ENE._90" localSheetId="9">'[4]ipc indice 2'!$U$1:$U$311</definedName>
    <definedName name="ENE._90" localSheetId="14">'[4]ipc indice 2'!$U$1:$U$311</definedName>
    <definedName name="ENE._90" localSheetId="15">'[4]ipc indice 2'!$U$1:$U$311</definedName>
    <definedName name="ENE._90" localSheetId="12">'[4]ipc indice 2'!$U$1:$U$311</definedName>
    <definedName name="ENE._90" localSheetId="11">'[4]ipc indice 2'!$U$1:$U$311</definedName>
    <definedName name="ENE._90" localSheetId="13">'[4]ipc indice 2'!$U$1:$U$311</definedName>
    <definedName name="ENE._90" localSheetId="10">'[4]ipc indice 2'!$U$1:$U$311</definedName>
    <definedName name="ENE._90" localSheetId="2">'[4]ipc indice 2'!$U$1:$U$311</definedName>
    <definedName name="ENE._90" localSheetId="7">'[4]ipc indice 2'!$U$1:$U$311</definedName>
    <definedName name="ENE._90" localSheetId="8">'[4]ipc indice 2'!$U$1:$U$311</definedName>
    <definedName name="ENE._90" localSheetId="5">'[4]ipc indice 2'!$U$1:$U$311</definedName>
    <definedName name="ENE._90" localSheetId="4">'[4]ipc indice 2'!$U$1:$U$311</definedName>
    <definedName name="ENE._90" localSheetId="6">'[4]ipc indice 2'!$U$1:$U$311</definedName>
    <definedName name="ENE._90" localSheetId="3">'[4]ipc indice 2'!$U$1:$U$311</definedName>
    <definedName name="ENE._90" localSheetId="30">'[4]ipc indice 2'!$U$1:$U$311</definedName>
    <definedName name="ENE._90" localSheetId="27">'[4]ipc indice 2'!$U$1:$U$311</definedName>
    <definedName name="ENE._90" localSheetId="22">'[4]ipc indice 2'!$U$1:$U$311</definedName>
    <definedName name="ENE._90" localSheetId="17">'[4]ipc indice 2'!$U$1:$U$311</definedName>
    <definedName name="ENE._90" localSheetId="34">'[4]ipc indice 2'!$U$1:$U$311</definedName>
    <definedName name="ENE._90" localSheetId="25">'[4]ipc indice 2'!$U$1:$U$311</definedName>
    <definedName name="ENE._90" localSheetId="24">'[4]ipc indice 2'!$U$1:$U$311</definedName>
    <definedName name="ENE._90" localSheetId="23">'[4]ipc indice 2'!$U$1:$U$311</definedName>
    <definedName name="ENE._90" localSheetId="32">'[4]ipc indice 2'!$U$1:$U$311</definedName>
    <definedName name="ENE._90" localSheetId="29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19">'[4]ipc indice 2'!$U$1:$U$311</definedName>
    <definedName name="ENE._90" localSheetId="18">'[4]ipc indice 2'!$U$1:$U$311</definedName>
    <definedName name="ENE._90" localSheetId="26">'[4]ipc indice 2'!$U$1:$U$311</definedName>
    <definedName name="ENE._90" localSheetId="28">'[4]ipc indice 2'!$U$1:$U$311</definedName>
    <definedName name="ENE._90" localSheetId="49">'[4]ipc indice 2'!$U$1:$U$311</definedName>
    <definedName name="ENE._90" localSheetId="46">'[4]ipc indice 2'!$U$1:$U$311</definedName>
    <definedName name="ENE._90" localSheetId="41">'[4]ipc indice 2'!$U$1:$U$311</definedName>
    <definedName name="ENE._90" localSheetId="36">'[4]ipc indice 2'!$U$1:$U$311</definedName>
    <definedName name="ENE._90" localSheetId="53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2">'[4]ipc indice 2'!$U$1:$U$311</definedName>
    <definedName name="ENE._90" localSheetId="51">'[4]ipc indice 2'!$U$1:$U$311</definedName>
    <definedName name="ENE._90" localSheetId="48">'[4]ipc indice 2'!$U$1:$U$311</definedName>
    <definedName name="ENE._90" localSheetId="50">'[4]ipc indice 2'!$U$1:$U$311</definedName>
    <definedName name="ENE._90" localSheetId="52">'[4]ipc indice 2'!$U$1:$U$311</definedName>
    <definedName name="ENE._90" localSheetId="38">'[4]ipc indice 2'!$U$1:$U$311</definedName>
    <definedName name="ENE._90" localSheetId="37">'[4]ipc indice 2'!$U$1:$U$311</definedName>
    <definedName name="ENE._90" localSheetId="45">'[4]ipc indice 2'!$U$1:$U$311</definedName>
    <definedName name="ENE._90" localSheetId="47">'[4]ipc indice 2'!$U$1:$U$311</definedName>
    <definedName name="ENE._90" localSheetId="40">'[4]ipc indice 2'!$U$1:$U$311</definedName>
    <definedName name="ENE._90" localSheetId="35">'[4]ipc indice 2'!$U$1:$U$311</definedName>
    <definedName name="ENE._90" localSheetId="39">'[4]ipc indice 2'!$U$1:$U$311</definedName>
    <definedName name="ENE._90" localSheetId="21">'[4]ipc indice 2'!$U$1:$U$311</definedName>
    <definedName name="ENE._90" localSheetId="16">'[4]ipc indice 2'!$U$1:$U$311</definedName>
    <definedName name="ENE._90" localSheetId="20">'[4]ipc indice 2'!$U$1:$U$311</definedName>
    <definedName name="ENE._90" localSheetId="0">'[4]ipc indice 2'!$U$1:$U$311</definedName>
    <definedName name="FEB._89" localSheetId="1">'[3]ipc indice 2'!$J$1:$J$311</definedName>
    <definedName name="FEB._89" localSheetId="9">'[4]ipc indice 2'!$J$1:$J$311</definedName>
    <definedName name="FEB._89" localSheetId="14">'[4]ipc indice 2'!$J$1:$J$311</definedName>
    <definedName name="FEB._89" localSheetId="15">'[4]ipc indice 2'!$J$1:$J$311</definedName>
    <definedName name="FEB._89" localSheetId="12">'[4]ipc indice 2'!$J$1:$J$311</definedName>
    <definedName name="FEB._89" localSheetId="11">'[4]ipc indice 2'!$J$1:$J$311</definedName>
    <definedName name="FEB._89" localSheetId="13">'[4]ipc indice 2'!$J$1:$J$311</definedName>
    <definedName name="FEB._89" localSheetId="10">'[4]ipc indice 2'!$J$1:$J$311</definedName>
    <definedName name="FEB._89" localSheetId="2">'[4]ipc indice 2'!$J$1:$J$311</definedName>
    <definedName name="FEB._89" localSheetId="7">'[4]ipc indice 2'!$J$1:$J$311</definedName>
    <definedName name="FEB._89" localSheetId="8">'[4]ipc indice 2'!$J$1:$J$311</definedName>
    <definedName name="FEB._89" localSheetId="5">'[4]ipc indice 2'!$J$1:$J$311</definedName>
    <definedName name="FEB._89" localSheetId="4">'[4]ipc indice 2'!$J$1:$J$311</definedName>
    <definedName name="FEB._89" localSheetId="6">'[4]ipc indice 2'!$J$1:$J$311</definedName>
    <definedName name="FEB._89" localSheetId="3">'[4]ipc indice 2'!$J$1:$J$311</definedName>
    <definedName name="FEB._89" localSheetId="30">'[4]ipc indice 2'!$J$1:$J$311</definedName>
    <definedName name="FEB._89" localSheetId="27">'[4]ipc indice 2'!$J$1:$J$311</definedName>
    <definedName name="FEB._89" localSheetId="22">'[4]ipc indice 2'!$J$1:$J$311</definedName>
    <definedName name="FEB._89" localSheetId="17">'[4]ipc indice 2'!$J$1:$J$311</definedName>
    <definedName name="FEB._89" localSheetId="34">'[4]ipc indice 2'!$J$1:$J$311</definedName>
    <definedName name="FEB._89" localSheetId="25">'[4]ipc indice 2'!$J$1:$J$311</definedName>
    <definedName name="FEB._89" localSheetId="24">'[4]ipc indice 2'!$J$1:$J$311</definedName>
    <definedName name="FEB._89" localSheetId="23">'[4]ipc indice 2'!$J$1:$J$311</definedName>
    <definedName name="FEB._89" localSheetId="32">'[4]ipc indice 2'!$J$1:$J$311</definedName>
    <definedName name="FEB._89" localSheetId="29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19">'[4]ipc indice 2'!$J$1:$J$311</definedName>
    <definedName name="FEB._89" localSheetId="18">'[4]ipc indice 2'!$J$1:$J$311</definedName>
    <definedName name="FEB._89" localSheetId="26">'[4]ipc indice 2'!$J$1:$J$311</definedName>
    <definedName name="FEB._89" localSheetId="28">'[4]ipc indice 2'!$J$1:$J$311</definedName>
    <definedName name="FEB._89" localSheetId="49">'[4]ipc indice 2'!$J$1:$J$311</definedName>
    <definedName name="FEB._89" localSheetId="46">'[4]ipc indice 2'!$J$1:$J$311</definedName>
    <definedName name="FEB._89" localSheetId="41">'[4]ipc indice 2'!$J$1:$J$311</definedName>
    <definedName name="FEB._89" localSheetId="36">'[4]ipc indice 2'!$J$1:$J$311</definedName>
    <definedName name="FEB._89" localSheetId="53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2">'[4]ipc indice 2'!$J$1:$J$311</definedName>
    <definedName name="FEB._89" localSheetId="51">'[4]ipc indice 2'!$J$1:$J$311</definedName>
    <definedName name="FEB._89" localSheetId="48">'[4]ipc indice 2'!$J$1:$J$311</definedName>
    <definedName name="FEB._89" localSheetId="50">'[4]ipc indice 2'!$J$1:$J$311</definedName>
    <definedName name="FEB._89" localSheetId="52">'[4]ipc indice 2'!$J$1:$J$311</definedName>
    <definedName name="FEB._89" localSheetId="38">'[4]ipc indice 2'!$J$1:$J$311</definedName>
    <definedName name="FEB._89" localSheetId="37">'[4]ipc indice 2'!$J$1:$J$311</definedName>
    <definedName name="FEB._89" localSheetId="45">'[4]ipc indice 2'!$J$1:$J$311</definedName>
    <definedName name="FEB._89" localSheetId="47">'[4]ipc indice 2'!$J$1:$J$311</definedName>
    <definedName name="FEB._89" localSheetId="40">'[4]ipc indice 2'!$J$1:$J$311</definedName>
    <definedName name="FEB._89" localSheetId="35">'[4]ipc indice 2'!$J$1:$J$311</definedName>
    <definedName name="FEB._89" localSheetId="39">'[4]ipc indice 2'!$J$1:$J$311</definedName>
    <definedName name="FEB._89" localSheetId="21">'[4]ipc indice 2'!$J$1:$J$311</definedName>
    <definedName name="FEB._89" localSheetId="16">'[4]ipc indice 2'!$J$1:$J$311</definedName>
    <definedName name="FEB._89" localSheetId="20">'[4]ipc indice 2'!$J$1:$J$311</definedName>
    <definedName name="FEB._89" localSheetId="0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9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17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24" hidden="1">{"'Hoja1'!$A$2:$E$19"}</definedName>
    <definedName name="HTML_Control" localSheetId="23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26" hidden="1">{"'Hoja1'!$A$2:$E$19"}</definedName>
    <definedName name="HTML_Control" localSheetId="28" hidden="1">{"'Hoja1'!$A$2:$E$19"}</definedName>
    <definedName name="HTML_Control" localSheetId="49" hidden="1">{"'Hoja1'!$A$2:$E$19"}</definedName>
    <definedName name="HTML_Control" localSheetId="46" hidden="1">{"'Hoja1'!$A$2:$E$19"}</definedName>
    <definedName name="HTML_Control" localSheetId="41" hidden="1">{"'Hoja1'!$A$2:$E$19"}</definedName>
    <definedName name="HTML_Control" localSheetId="36" hidden="1">{"'Hoja1'!$A$2:$E$19"}</definedName>
    <definedName name="HTML_Control" localSheetId="53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2" hidden="1">{"'Hoja1'!$A$2:$E$19"}</definedName>
    <definedName name="HTML_Control" localSheetId="51" hidden="1">{"'Hoja1'!$A$2:$E$19"}</definedName>
    <definedName name="HTML_Control" localSheetId="48" hidden="1">{"'Hoja1'!$A$2:$E$19"}</definedName>
    <definedName name="HTML_Control" localSheetId="50" hidden="1">{"'Hoja1'!$A$2:$E$19"}</definedName>
    <definedName name="HTML_Control" localSheetId="52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45" hidden="1">{"'Hoja1'!$A$2:$E$19"}</definedName>
    <definedName name="HTML_Control" localSheetId="47" hidden="1">{"'Hoja1'!$A$2:$E$19"}</definedName>
    <definedName name="HTML_Control" localSheetId="40" hidden="1">{"'Hoja1'!$A$2:$E$19"}</definedName>
    <definedName name="HTML_Control" localSheetId="35" hidden="1">{"'Hoja1'!$A$2:$E$19"}</definedName>
    <definedName name="HTML_Control" localSheetId="39" hidden="1">{"'Hoja1'!$A$2:$E$19"}</definedName>
    <definedName name="HTML_Control" localSheetId="21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9">'[4]ipc indice 2'!$O$1:$O$311</definedName>
    <definedName name="JUL._89" localSheetId="14">'[4]ipc indice 2'!$O$1:$O$311</definedName>
    <definedName name="JUL._89" localSheetId="15">'[4]ipc indice 2'!$O$1:$O$311</definedName>
    <definedName name="JUL._89" localSheetId="12">'[4]ipc indice 2'!$O$1:$O$311</definedName>
    <definedName name="JUL._89" localSheetId="11">'[4]ipc indice 2'!$O$1:$O$311</definedName>
    <definedName name="JUL._89" localSheetId="13">'[4]ipc indice 2'!$O$1:$O$311</definedName>
    <definedName name="JUL._89" localSheetId="10">'[4]ipc indice 2'!$O$1:$O$311</definedName>
    <definedName name="JUL._89" localSheetId="2">'[4]ipc indice 2'!$O$1:$O$311</definedName>
    <definedName name="JUL._89" localSheetId="7">'[4]ipc indice 2'!$O$1:$O$311</definedName>
    <definedName name="JUL._89" localSheetId="8">'[4]ipc indice 2'!$O$1:$O$311</definedName>
    <definedName name="JUL._89" localSheetId="5">'[4]ipc indice 2'!$O$1:$O$311</definedName>
    <definedName name="JUL._89" localSheetId="4">'[4]ipc indice 2'!$O$1:$O$311</definedName>
    <definedName name="JUL._89" localSheetId="6">'[4]ipc indice 2'!$O$1:$O$311</definedName>
    <definedName name="JUL._89" localSheetId="3">'[4]ipc indice 2'!$O$1:$O$311</definedName>
    <definedName name="JUL._89" localSheetId="30">'[4]ipc indice 2'!$O$1:$O$311</definedName>
    <definedName name="JUL._89" localSheetId="27">'[4]ipc indice 2'!$O$1:$O$311</definedName>
    <definedName name="JUL._89" localSheetId="22">'[4]ipc indice 2'!$O$1:$O$311</definedName>
    <definedName name="JUL._89" localSheetId="17">'[4]ipc indice 2'!$O$1:$O$311</definedName>
    <definedName name="JUL._89" localSheetId="34">'[4]ipc indice 2'!$O$1:$O$311</definedName>
    <definedName name="JUL._89" localSheetId="25">'[4]ipc indice 2'!$O$1:$O$311</definedName>
    <definedName name="JUL._89" localSheetId="24">'[4]ipc indice 2'!$O$1:$O$311</definedName>
    <definedName name="JUL._89" localSheetId="23">'[4]ipc indice 2'!$O$1:$O$311</definedName>
    <definedName name="JUL._89" localSheetId="32">'[4]ipc indice 2'!$O$1:$O$311</definedName>
    <definedName name="JUL._89" localSheetId="29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19">'[4]ipc indice 2'!$O$1:$O$311</definedName>
    <definedName name="JUL._89" localSheetId="18">'[4]ipc indice 2'!$O$1:$O$311</definedName>
    <definedName name="JUL._89" localSheetId="26">'[4]ipc indice 2'!$O$1:$O$311</definedName>
    <definedName name="JUL._89" localSheetId="28">'[4]ipc indice 2'!$O$1:$O$311</definedName>
    <definedName name="JUL._89" localSheetId="49">'[4]ipc indice 2'!$O$1:$O$311</definedName>
    <definedName name="JUL._89" localSheetId="46">'[4]ipc indice 2'!$O$1:$O$311</definedName>
    <definedName name="JUL._89" localSheetId="41">'[4]ipc indice 2'!$O$1:$O$311</definedName>
    <definedName name="JUL._89" localSheetId="36">'[4]ipc indice 2'!$O$1:$O$311</definedName>
    <definedName name="JUL._89" localSheetId="53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2">'[4]ipc indice 2'!$O$1:$O$311</definedName>
    <definedName name="JUL._89" localSheetId="51">'[4]ipc indice 2'!$O$1:$O$311</definedName>
    <definedName name="JUL._89" localSheetId="48">'[4]ipc indice 2'!$O$1:$O$311</definedName>
    <definedName name="JUL._89" localSheetId="50">'[4]ipc indice 2'!$O$1:$O$311</definedName>
    <definedName name="JUL._89" localSheetId="52">'[4]ipc indice 2'!$O$1:$O$311</definedName>
    <definedName name="JUL._89" localSheetId="38">'[4]ipc indice 2'!$O$1:$O$311</definedName>
    <definedName name="JUL._89" localSheetId="37">'[4]ipc indice 2'!$O$1:$O$311</definedName>
    <definedName name="JUL._89" localSheetId="45">'[4]ipc indice 2'!$O$1:$O$311</definedName>
    <definedName name="JUL._89" localSheetId="47">'[4]ipc indice 2'!$O$1:$O$311</definedName>
    <definedName name="JUL._89" localSheetId="40">'[4]ipc indice 2'!$O$1:$O$311</definedName>
    <definedName name="JUL._89" localSheetId="35">'[4]ipc indice 2'!$O$1:$O$311</definedName>
    <definedName name="JUL._89" localSheetId="39">'[4]ipc indice 2'!$O$1:$O$311</definedName>
    <definedName name="JUL._89" localSheetId="21">'[4]ipc indice 2'!$O$1:$O$311</definedName>
    <definedName name="JUL._89" localSheetId="16">'[4]ipc indice 2'!$O$1:$O$311</definedName>
    <definedName name="JUL._89" localSheetId="20">'[4]ipc indice 2'!$O$1:$O$311</definedName>
    <definedName name="JUL._89" localSheetId="0">'[4]ipc indice 2'!$O$1:$O$311</definedName>
    <definedName name="JUN._89" localSheetId="1">'[3]ipc indice 2'!$N$1:$N$311</definedName>
    <definedName name="JUN._89" localSheetId="9">'[4]ipc indice 2'!$N$1:$N$311</definedName>
    <definedName name="JUN._89" localSheetId="14">'[4]ipc indice 2'!$N$1:$N$311</definedName>
    <definedName name="JUN._89" localSheetId="15">'[4]ipc indice 2'!$N$1:$N$311</definedName>
    <definedName name="JUN._89" localSheetId="12">'[4]ipc indice 2'!$N$1:$N$311</definedName>
    <definedName name="JUN._89" localSheetId="11">'[4]ipc indice 2'!$N$1:$N$311</definedName>
    <definedName name="JUN._89" localSheetId="13">'[4]ipc indice 2'!$N$1:$N$311</definedName>
    <definedName name="JUN._89" localSheetId="10">'[4]ipc indice 2'!$N$1:$N$311</definedName>
    <definedName name="JUN._89" localSheetId="2">'[4]ipc indice 2'!$N$1:$N$311</definedName>
    <definedName name="JUN._89" localSheetId="7">'[4]ipc indice 2'!$N$1:$N$311</definedName>
    <definedName name="JUN._89" localSheetId="8">'[4]ipc indice 2'!$N$1:$N$311</definedName>
    <definedName name="JUN._89" localSheetId="5">'[4]ipc indice 2'!$N$1:$N$311</definedName>
    <definedName name="JUN._89" localSheetId="4">'[4]ipc indice 2'!$N$1:$N$311</definedName>
    <definedName name="JUN._89" localSheetId="6">'[4]ipc indice 2'!$N$1:$N$311</definedName>
    <definedName name="JUN._89" localSheetId="3">'[4]ipc indice 2'!$N$1:$N$311</definedName>
    <definedName name="JUN._89" localSheetId="30">'[4]ipc indice 2'!$N$1:$N$311</definedName>
    <definedName name="JUN._89" localSheetId="27">'[4]ipc indice 2'!$N$1:$N$311</definedName>
    <definedName name="JUN._89" localSheetId="22">'[4]ipc indice 2'!$N$1:$N$311</definedName>
    <definedName name="JUN._89" localSheetId="17">'[4]ipc indice 2'!$N$1:$N$311</definedName>
    <definedName name="JUN._89" localSheetId="34">'[4]ipc indice 2'!$N$1:$N$311</definedName>
    <definedName name="JUN._89" localSheetId="25">'[4]ipc indice 2'!$N$1:$N$311</definedName>
    <definedName name="JUN._89" localSheetId="24">'[4]ipc indice 2'!$N$1:$N$311</definedName>
    <definedName name="JUN._89" localSheetId="23">'[4]ipc indice 2'!$N$1:$N$311</definedName>
    <definedName name="JUN._89" localSheetId="32">'[4]ipc indice 2'!$N$1:$N$311</definedName>
    <definedName name="JUN._89" localSheetId="29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19">'[4]ipc indice 2'!$N$1:$N$311</definedName>
    <definedName name="JUN._89" localSheetId="18">'[4]ipc indice 2'!$N$1:$N$311</definedName>
    <definedName name="JUN._89" localSheetId="26">'[4]ipc indice 2'!$N$1:$N$311</definedName>
    <definedName name="JUN._89" localSheetId="28">'[4]ipc indice 2'!$N$1:$N$311</definedName>
    <definedName name="JUN._89" localSheetId="49">'[4]ipc indice 2'!$N$1:$N$311</definedName>
    <definedName name="JUN._89" localSheetId="46">'[4]ipc indice 2'!$N$1:$N$311</definedName>
    <definedName name="JUN._89" localSheetId="41">'[4]ipc indice 2'!$N$1:$N$311</definedName>
    <definedName name="JUN._89" localSheetId="36">'[4]ipc indice 2'!$N$1:$N$311</definedName>
    <definedName name="JUN._89" localSheetId="53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2">'[4]ipc indice 2'!$N$1:$N$311</definedName>
    <definedName name="JUN._89" localSheetId="51">'[4]ipc indice 2'!$N$1:$N$311</definedName>
    <definedName name="JUN._89" localSheetId="48">'[4]ipc indice 2'!$N$1:$N$311</definedName>
    <definedName name="JUN._89" localSheetId="50">'[4]ipc indice 2'!$N$1:$N$311</definedName>
    <definedName name="JUN._89" localSheetId="52">'[4]ipc indice 2'!$N$1:$N$311</definedName>
    <definedName name="JUN._89" localSheetId="38">'[4]ipc indice 2'!$N$1:$N$311</definedName>
    <definedName name="JUN._89" localSheetId="37">'[4]ipc indice 2'!$N$1:$N$311</definedName>
    <definedName name="JUN._89" localSheetId="45">'[4]ipc indice 2'!$N$1:$N$311</definedName>
    <definedName name="JUN._89" localSheetId="47">'[4]ipc indice 2'!$N$1:$N$311</definedName>
    <definedName name="JUN._89" localSheetId="40">'[4]ipc indice 2'!$N$1:$N$311</definedName>
    <definedName name="JUN._89" localSheetId="35">'[4]ipc indice 2'!$N$1:$N$311</definedName>
    <definedName name="JUN._89" localSheetId="39">'[4]ipc indice 2'!$N$1:$N$311</definedName>
    <definedName name="JUN._89" localSheetId="21">'[4]ipc indice 2'!$N$1:$N$311</definedName>
    <definedName name="JUN._89" localSheetId="16">'[4]ipc indice 2'!$N$1:$N$311</definedName>
    <definedName name="JUN._89" localSheetId="20">'[4]ipc indice 2'!$N$1:$N$311</definedName>
    <definedName name="JUN._89" localSheetId="0">'[4]ipc indice 2'!$N$1:$N$311</definedName>
    <definedName name="MAR._89" localSheetId="1">'[3]ipc indice 2'!$K$1:$K$311</definedName>
    <definedName name="MAR._89" localSheetId="9">'[4]ipc indice 2'!$K$1:$K$311</definedName>
    <definedName name="MAR._89" localSheetId="14">'[4]ipc indice 2'!$K$1:$K$311</definedName>
    <definedName name="MAR._89" localSheetId="15">'[4]ipc indice 2'!$K$1:$K$311</definedName>
    <definedName name="MAR._89" localSheetId="12">'[4]ipc indice 2'!$K$1:$K$311</definedName>
    <definedName name="MAR._89" localSheetId="11">'[4]ipc indice 2'!$K$1:$K$311</definedName>
    <definedName name="MAR._89" localSheetId="13">'[4]ipc indice 2'!$K$1:$K$311</definedName>
    <definedName name="MAR._89" localSheetId="10">'[4]ipc indice 2'!$K$1:$K$311</definedName>
    <definedName name="MAR._89" localSheetId="2">'[4]ipc indice 2'!$K$1:$K$311</definedName>
    <definedName name="MAR._89" localSheetId="7">'[4]ipc indice 2'!$K$1:$K$311</definedName>
    <definedName name="MAR._89" localSheetId="8">'[4]ipc indice 2'!$K$1:$K$311</definedName>
    <definedName name="MAR._89" localSheetId="5">'[4]ipc indice 2'!$K$1:$K$311</definedName>
    <definedName name="MAR._89" localSheetId="4">'[4]ipc indice 2'!$K$1:$K$311</definedName>
    <definedName name="MAR._89" localSheetId="6">'[4]ipc indice 2'!$K$1:$K$311</definedName>
    <definedName name="MAR._89" localSheetId="3">'[4]ipc indice 2'!$K$1:$K$311</definedName>
    <definedName name="MAR._89" localSheetId="30">'[4]ipc indice 2'!$K$1:$K$311</definedName>
    <definedName name="MAR._89" localSheetId="27">'[4]ipc indice 2'!$K$1:$K$311</definedName>
    <definedName name="MAR._89" localSheetId="22">'[4]ipc indice 2'!$K$1:$K$311</definedName>
    <definedName name="MAR._89" localSheetId="17">'[4]ipc indice 2'!$K$1:$K$311</definedName>
    <definedName name="MAR._89" localSheetId="34">'[4]ipc indice 2'!$K$1:$K$311</definedName>
    <definedName name="MAR._89" localSheetId="25">'[4]ipc indice 2'!$K$1:$K$311</definedName>
    <definedName name="MAR._89" localSheetId="24">'[4]ipc indice 2'!$K$1:$K$311</definedName>
    <definedName name="MAR._89" localSheetId="23">'[4]ipc indice 2'!$K$1:$K$311</definedName>
    <definedName name="MAR._89" localSheetId="32">'[4]ipc indice 2'!$K$1:$K$311</definedName>
    <definedName name="MAR._89" localSheetId="29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19">'[4]ipc indice 2'!$K$1:$K$311</definedName>
    <definedName name="MAR._89" localSheetId="18">'[4]ipc indice 2'!$K$1:$K$311</definedName>
    <definedName name="MAR._89" localSheetId="26">'[4]ipc indice 2'!$K$1:$K$311</definedName>
    <definedName name="MAR._89" localSheetId="28">'[4]ipc indice 2'!$K$1:$K$311</definedName>
    <definedName name="MAR._89" localSheetId="49">'[4]ipc indice 2'!$K$1:$K$311</definedName>
    <definedName name="MAR._89" localSheetId="46">'[4]ipc indice 2'!$K$1:$K$311</definedName>
    <definedName name="MAR._89" localSheetId="41">'[4]ipc indice 2'!$K$1:$K$311</definedName>
    <definedName name="MAR._89" localSheetId="36">'[4]ipc indice 2'!$K$1:$K$311</definedName>
    <definedName name="MAR._89" localSheetId="53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2">'[4]ipc indice 2'!$K$1:$K$311</definedName>
    <definedName name="MAR._89" localSheetId="51">'[4]ipc indice 2'!$K$1:$K$311</definedName>
    <definedName name="MAR._89" localSheetId="48">'[4]ipc indice 2'!$K$1:$K$311</definedName>
    <definedName name="MAR._89" localSheetId="50">'[4]ipc indice 2'!$K$1:$K$311</definedName>
    <definedName name="MAR._89" localSheetId="52">'[4]ipc indice 2'!$K$1:$K$311</definedName>
    <definedName name="MAR._89" localSheetId="38">'[4]ipc indice 2'!$K$1:$K$311</definedName>
    <definedName name="MAR._89" localSheetId="37">'[4]ipc indice 2'!$K$1:$K$311</definedName>
    <definedName name="MAR._89" localSheetId="45">'[4]ipc indice 2'!$K$1:$K$311</definedName>
    <definedName name="MAR._89" localSheetId="47">'[4]ipc indice 2'!$K$1:$K$311</definedName>
    <definedName name="MAR._89" localSheetId="40">'[4]ipc indice 2'!$K$1:$K$311</definedName>
    <definedName name="MAR._89" localSheetId="35">'[4]ipc indice 2'!$K$1:$K$311</definedName>
    <definedName name="MAR._89" localSheetId="39">'[4]ipc indice 2'!$K$1:$K$311</definedName>
    <definedName name="MAR._89" localSheetId="21">'[4]ipc indice 2'!$K$1:$K$311</definedName>
    <definedName name="MAR._89" localSheetId="16">'[4]ipc indice 2'!$K$1:$K$311</definedName>
    <definedName name="MAR._89" localSheetId="20">'[4]ipc indice 2'!$K$1:$K$311</definedName>
    <definedName name="MAR._89" localSheetId="0">'[4]ipc indice 2'!$K$1:$K$311</definedName>
    <definedName name="MARZO">#N/A</definedName>
    <definedName name="MAY._89" localSheetId="1">'[3]ipc indice 2'!$M$1:$M$311</definedName>
    <definedName name="MAY._89" localSheetId="9">'[4]ipc indice 2'!$M$1:$M$311</definedName>
    <definedName name="MAY._89" localSheetId="14">'[4]ipc indice 2'!$M$1:$M$311</definedName>
    <definedName name="MAY._89" localSheetId="15">'[4]ipc indice 2'!$M$1:$M$311</definedName>
    <definedName name="MAY._89" localSheetId="12">'[4]ipc indice 2'!$M$1:$M$311</definedName>
    <definedName name="MAY._89" localSheetId="11">'[4]ipc indice 2'!$M$1:$M$311</definedName>
    <definedName name="MAY._89" localSheetId="13">'[4]ipc indice 2'!$M$1:$M$311</definedName>
    <definedName name="MAY._89" localSheetId="10">'[4]ipc indice 2'!$M$1:$M$311</definedName>
    <definedName name="MAY._89" localSheetId="2">'[4]ipc indice 2'!$M$1:$M$311</definedName>
    <definedName name="MAY._89" localSheetId="7">'[4]ipc indice 2'!$M$1:$M$311</definedName>
    <definedName name="MAY._89" localSheetId="8">'[4]ipc indice 2'!$M$1:$M$311</definedName>
    <definedName name="MAY._89" localSheetId="5">'[4]ipc indice 2'!$M$1:$M$311</definedName>
    <definedName name="MAY._89" localSheetId="4">'[4]ipc indice 2'!$M$1:$M$311</definedName>
    <definedName name="MAY._89" localSheetId="6">'[4]ipc indice 2'!$M$1:$M$311</definedName>
    <definedName name="MAY._89" localSheetId="3">'[4]ipc indice 2'!$M$1:$M$311</definedName>
    <definedName name="MAY._89" localSheetId="30">'[4]ipc indice 2'!$M$1:$M$311</definedName>
    <definedName name="MAY._89" localSheetId="27">'[4]ipc indice 2'!$M$1:$M$311</definedName>
    <definedName name="MAY._89" localSheetId="22">'[4]ipc indice 2'!$M$1:$M$311</definedName>
    <definedName name="MAY._89" localSheetId="17">'[4]ipc indice 2'!$M$1:$M$311</definedName>
    <definedName name="MAY._89" localSheetId="34">'[4]ipc indice 2'!$M$1:$M$311</definedName>
    <definedName name="MAY._89" localSheetId="25">'[4]ipc indice 2'!$M$1:$M$311</definedName>
    <definedName name="MAY._89" localSheetId="24">'[4]ipc indice 2'!$M$1:$M$311</definedName>
    <definedName name="MAY._89" localSheetId="23">'[4]ipc indice 2'!$M$1:$M$311</definedName>
    <definedName name="MAY._89" localSheetId="32">'[4]ipc indice 2'!$M$1:$M$311</definedName>
    <definedName name="MAY._89" localSheetId="29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19">'[4]ipc indice 2'!$M$1:$M$311</definedName>
    <definedName name="MAY._89" localSheetId="18">'[4]ipc indice 2'!$M$1:$M$311</definedName>
    <definedName name="MAY._89" localSheetId="26">'[4]ipc indice 2'!$M$1:$M$311</definedName>
    <definedName name="MAY._89" localSheetId="28">'[4]ipc indice 2'!$M$1:$M$311</definedName>
    <definedName name="MAY._89" localSheetId="49">'[4]ipc indice 2'!$M$1:$M$311</definedName>
    <definedName name="MAY._89" localSheetId="46">'[4]ipc indice 2'!$M$1:$M$311</definedName>
    <definedName name="MAY._89" localSheetId="41">'[4]ipc indice 2'!$M$1:$M$311</definedName>
    <definedName name="MAY._89" localSheetId="36">'[4]ipc indice 2'!$M$1:$M$311</definedName>
    <definedName name="MAY._89" localSheetId="53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2">'[4]ipc indice 2'!$M$1:$M$311</definedName>
    <definedName name="MAY._89" localSheetId="51">'[4]ipc indice 2'!$M$1:$M$311</definedName>
    <definedName name="MAY._89" localSheetId="48">'[4]ipc indice 2'!$M$1:$M$311</definedName>
    <definedName name="MAY._89" localSheetId="50">'[4]ipc indice 2'!$M$1:$M$311</definedName>
    <definedName name="MAY._89" localSheetId="52">'[4]ipc indice 2'!$M$1:$M$311</definedName>
    <definedName name="MAY._89" localSheetId="38">'[4]ipc indice 2'!$M$1:$M$311</definedName>
    <definedName name="MAY._89" localSheetId="37">'[4]ipc indice 2'!$M$1:$M$311</definedName>
    <definedName name="MAY._89" localSheetId="45">'[4]ipc indice 2'!$M$1:$M$311</definedName>
    <definedName name="MAY._89" localSheetId="47">'[4]ipc indice 2'!$M$1:$M$311</definedName>
    <definedName name="MAY._89" localSheetId="40">'[4]ipc indice 2'!$M$1:$M$311</definedName>
    <definedName name="MAY._89" localSheetId="35">'[4]ipc indice 2'!$M$1:$M$311</definedName>
    <definedName name="MAY._89" localSheetId="39">'[4]ipc indice 2'!$M$1:$M$311</definedName>
    <definedName name="MAY._89" localSheetId="21">'[4]ipc indice 2'!$M$1:$M$311</definedName>
    <definedName name="MAY._89" localSheetId="16">'[4]ipc indice 2'!$M$1:$M$311</definedName>
    <definedName name="MAY._89" localSheetId="20">'[4]ipc indice 2'!$M$1:$M$311</definedName>
    <definedName name="MAY._89" localSheetId="0">'[4]ipc indice 2'!$M$1:$M$311</definedName>
    <definedName name="MES" localSheetId="9">#REF!</definedName>
    <definedName name="MES" localSheetId="14">#REF!</definedName>
    <definedName name="MES" localSheetId="15">#REF!</definedName>
    <definedName name="MES" localSheetId="12">#REF!</definedName>
    <definedName name="MES" localSheetId="11">#REF!</definedName>
    <definedName name="MES" localSheetId="13">#REF!</definedName>
    <definedName name="MES" localSheetId="10">#REF!</definedName>
    <definedName name="MES" localSheetId="2">#REF!</definedName>
    <definedName name="MES" localSheetId="7">#REF!</definedName>
    <definedName name="MES" localSheetId="8">#REF!</definedName>
    <definedName name="MES" localSheetId="5">#REF!</definedName>
    <definedName name="MES" localSheetId="4">#REF!</definedName>
    <definedName name="MES" localSheetId="6">#REF!</definedName>
    <definedName name="MES" localSheetId="3">#REF!</definedName>
    <definedName name="MES" localSheetId="30">#REF!</definedName>
    <definedName name="MES" localSheetId="27">#REF!</definedName>
    <definedName name="MES" localSheetId="22">#REF!</definedName>
    <definedName name="MES" localSheetId="17">#REF!</definedName>
    <definedName name="MES" localSheetId="34">#REF!</definedName>
    <definedName name="MES" localSheetId="25">#REF!</definedName>
    <definedName name="MES" localSheetId="24">#REF!</definedName>
    <definedName name="MES" localSheetId="23">#REF!</definedName>
    <definedName name="MES" localSheetId="32">#REF!</definedName>
    <definedName name="MES" localSheetId="29">#REF!</definedName>
    <definedName name="MES" localSheetId="31">#REF!</definedName>
    <definedName name="MES" localSheetId="33">#REF!</definedName>
    <definedName name="MES" localSheetId="19">#REF!</definedName>
    <definedName name="MES" localSheetId="18">#REF!</definedName>
    <definedName name="MES" localSheetId="26">#REF!</definedName>
    <definedName name="MES" localSheetId="28">#REF!</definedName>
    <definedName name="MES" localSheetId="49">#REF!</definedName>
    <definedName name="MES" localSheetId="46">#REF!</definedName>
    <definedName name="MES" localSheetId="41">#REF!</definedName>
    <definedName name="MES" localSheetId="36">#REF!</definedName>
    <definedName name="MES" localSheetId="53">#REF!</definedName>
    <definedName name="MES" localSheetId="44">#REF!</definedName>
    <definedName name="MES" localSheetId="43">#REF!</definedName>
    <definedName name="MES" localSheetId="42">#REF!</definedName>
    <definedName name="MES" localSheetId="51">#REF!</definedName>
    <definedName name="MES" localSheetId="48">#REF!</definedName>
    <definedName name="MES" localSheetId="50">#REF!</definedName>
    <definedName name="MES" localSheetId="52">#REF!</definedName>
    <definedName name="MES" localSheetId="38">#REF!</definedName>
    <definedName name="MES" localSheetId="37">#REF!</definedName>
    <definedName name="MES" localSheetId="45">#REF!</definedName>
    <definedName name="MES" localSheetId="47">#REF!</definedName>
    <definedName name="MES" localSheetId="40">#REF!</definedName>
    <definedName name="MES" localSheetId="35">#REF!</definedName>
    <definedName name="MES" localSheetId="39">#REF!</definedName>
    <definedName name="MES" localSheetId="21">#REF!</definedName>
    <definedName name="MES" localSheetId="16">#REF!</definedName>
    <definedName name="MES" localSheetId="20">#REF!</definedName>
    <definedName name="MES" localSheetId="0">#REF!</definedName>
    <definedName name="NOV._89" localSheetId="1">'[3]ipc indice 2'!$S$1:$S$311</definedName>
    <definedName name="NOV._89" localSheetId="9">'[4]ipc indice 2'!$S$1:$S$311</definedName>
    <definedName name="NOV._89" localSheetId="14">'[4]ipc indice 2'!$S$1:$S$311</definedName>
    <definedName name="NOV._89" localSheetId="15">'[4]ipc indice 2'!$S$1:$S$311</definedName>
    <definedName name="NOV._89" localSheetId="12">'[4]ipc indice 2'!$S$1:$S$311</definedName>
    <definedName name="NOV._89" localSheetId="11">'[4]ipc indice 2'!$S$1:$S$311</definedName>
    <definedName name="NOV._89" localSheetId="13">'[4]ipc indice 2'!$S$1:$S$311</definedName>
    <definedName name="NOV._89" localSheetId="10">'[4]ipc indice 2'!$S$1:$S$311</definedName>
    <definedName name="NOV._89" localSheetId="2">'[4]ipc indice 2'!$S$1:$S$311</definedName>
    <definedName name="NOV._89" localSheetId="7">'[4]ipc indice 2'!$S$1:$S$311</definedName>
    <definedName name="NOV._89" localSheetId="8">'[4]ipc indice 2'!$S$1:$S$311</definedName>
    <definedName name="NOV._89" localSheetId="5">'[4]ipc indice 2'!$S$1:$S$311</definedName>
    <definedName name="NOV._89" localSheetId="4">'[4]ipc indice 2'!$S$1:$S$311</definedName>
    <definedName name="NOV._89" localSheetId="6">'[4]ipc indice 2'!$S$1:$S$311</definedName>
    <definedName name="NOV._89" localSheetId="3">'[4]ipc indice 2'!$S$1:$S$311</definedName>
    <definedName name="NOV._89" localSheetId="30">'[4]ipc indice 2'!$S$1:$S$311</definedName>
    <definedName name="NOV._89" localSheetId="27">'[4]ipc indice 2'!$S$1:$S$311</definedName>
    <definedName name="NOV._89" localSheetId="22">'[4]ipc indice 2'!$S$1:$S$311</definedName>
    <definedName name="NOV._89" localSheetId="17">'[4]ipc indice 2'!$S$1:$S$311</definedName>
    <definedName name="NOV._89" localSheetId="34">'[4]ipc indice 2'!$S$1:$S$311</definedName>
    <definedName name="NOV._89" localSheetId="25">'[4]ipc indice 2'!$S$1:$S$311</definedName>
    <definedName name="NOV._89" localSheetId="24">'[4]ipc indice 2'!$S$1:$S$311</definedName>
    <definedName name="NOV._89" localSheetId="23">'[4]ipc indice 2'!$S$1:$S$311</definedName>
    <definedName name="NOV._89" localSheetId="32">'[4]ipc indice 2'!$S$1:$S$311</definedName>
    <definedName name="NOV._89" localSheetId="29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19">'[4]ipc indice 2'!$S$1:$S$311</definedName>
    <definedName name="NOV._89" localSheetId="18">'[4]ipc indice 2'!$S$1:$S$311</definedName>
    <definedName name="NOV._89" localSheetId="26">'[4]ipc indice 2'!$S$1:$S$311</definedName>
    <definedName name="NOV._89" localSheetId="28">'[4]ipc indice 2'!$S$1:$S$311</definedName>
    <definedName name="NOV._89" localSheetId="49">'[4]ipc indice 2'!$S$1:$S$311</definedName>
    <definedName name="NOV._89" localSheetId="46">'[4]ipc indice 2'!$S$1:$S$311</definedName>
    <definedName name="NOV._89" localSheetId="41">'[4]ipc indice 2'!$S$1:$S$311</definedName>
    <definedName name="NOV._89" localSheetId="36">'[4]ipc indice 2'!$S$1:$S$311</definedName>
    <definedName name="NOV._89" localSheetId="53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2">'[4]ipc indice 2'!$S$1:$S$311</definedName>
    <definedName name="NOV._89" localSheetId="51">'[4]ipc indice 2'!$S$1:$S$311</definedName>
    <definedName name="NOV._89" localSheetId="48">'[4]ipc indice 2'!$S$1:$S$311</definedName>
    <definedName name="NOV._89" localSheetId="50">'[4]ipc indice 2'!$S$1:$S$311</definedName>
    <definedName name="NOV._89" localSheetId="52">'[4]ipc indice 2'!$S$1:$S$311</definedName>
    <definedName name="NOV._89" localSheetId="38">'[4]ipc indice 2'!$S$1:$S$311</definedName>
    <definedName name="NOV._89" localSheetId="37">'[4]ipc indice 2'!$S$1:$S$311</definedName>
    <definedName name="NOV._89" localSheetId="45">'[4]ipc indice 2'!$S$1:$S$311</definedName>
    <definedName name="NOV._89" localSheetId="47">'[4]ipc indice 2'!$S$1:$S$311</definedName>
    <definedName name="NOV._89" localSheetId="40">'[4]ipc indice 2'!$S$1:$S$311</definedName>
    <definedName name="NOV._89" localSheetId="35">'[4]ipc indice 2'!$S$1:$S$311</definedName>
    <definedName name="NOV._89" localSheetId="39">'[4]ipc indice 2'!$S$1:$S$311</definedName>
    <definedName name="NOV._89" localSheetId="21">'[4]ipc indice 2'!$S$1:$S$311</definedName>
    <definedName name="NOV._89" localSheetId="16">'[4]ipc indice 2'!$S$1:$S$311</definedName>
    <definedName name="NOV._89" localSheetId="20">'[4]ipc indice 2'!$S$1:$S$311</definedName>
    <definedName name="NOV._89" localSheetId="0">'[4]ipc indice 2'!$S$1:$S$311</definedName>
    <definedName name="OCT._89" localSheetId="1">#REF!</definedName>
    <definedName name="OCT._89" localSheetId="9">#REF!</definedName>
    <definedName name="OCT._89" localSheetId="14">#REF!</definedName>
    <definedName name="OCT._89" localSheetId="15">#REF!</definedName>
    <definedName name="OCT._89" localSheetId="12">#REF!</definedName>
    <definedName name="OCT._89" localSheetId="11">#REF!</definedName>
    <definedName name="OCT._89" localSheetId="13">#REF!</definedName>
    <definedName name="OCT._89" localSheetId="10">#REF!</definedName>
    <definedName name="OCT._89" localSheetId="2">#REF!</definedName>
    <definedName name="OCT._89" localSheetId="7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OCT._89" localSheetId="30">#REF!</definedName>
    <definedName name="OCT._89" localSheetId="27">#REF!</definedName>
    <definedName name="OCT._89" localSheetId="22">#REF!</definedName>
    <definedName name="OCT._89" localSheetId="17">#REF!</definedName>
    <definedName name="OCT._89" localSheetId="34">#REF!</definedName>
    <definedName name="OCT._89" localSheetId="25">#REF!</definedName>
    <definedName name="OCT._89" localSheetId="24">#REF!</definedName>
    <definedName name="OCT._89" localSheetId="23">#REF!</definedName>
    <definedName name="OCT._89" localSheetId="32">#REF!</definedName>
    <definedName name="OCT._89" localSheetId="29">#REF!</definedName>
    <definedName name="OCT._89" localSheetId="31">#REF!</definedName>
    <definedName name="OCT._89" localSheetId="33">#REF!</definedName>
    <definedName name="OCT._89" localSheetId="19">#REF!</definedName>
    <definedName name="OCT._89" localSheetId="18">#REF!</definedName>
    <definedName name="OCT._89" localSheetId="26">#REF!</definedName>
    <definedName name="OCT._89" localSheetId="28">#REF!</definedName>
    <definedName name="OCT._89" localSheetId="49">#REF!</definedName>
    <definedName name="OCT._89" localSheetId="46">#REF!</definedName>
    <definedName name="OCT._89" localSheetId="41">#REF!</definedName>
    <definedName name="OCT._89" localSheetId="36">#REF!</definedName>
    <definedName name="OCT._89" localSheetId="53">#REF!</definedName>
    <definedName name="OCT._89" localSheetId="44">#REF!</definedName>
    <definedName name="OCT._89" localSheetId="43">#REF!</definedName>
    <definedName name="OCT._89" localSheetId="42">#REF!</definedName>
    <definedName name="OCT._89" localSheetId="51">#REF!</definedName>
    <definedName name="OCT._89" localSheetId="48">#REF!</definedName>
    <definedName name="OCT._89" localSheetId="50">#REF!</definedName>
    <definedName name="OCT._89" localSheetId="52">#REF!</definedName>
    <definedName name="OCT._89" localSheetId="38">#REF!</definedName>
    <definedName name="OCT._89" localSheetId="37">#REF!</definedName>
    <definedName name="OCT._89" localSheetId="45">#REF!</definedName>
    <definedName name="OCT._89" localSheetId="47">#REF!</definedName>
    <definedName name="OCT._89" localSheetId="40">#REF!</definedName>
    <definedName name="OCT._89" localSheetId="35">#REF!</definedName>
    <definedName name="OCT._89" localSheetId="39">#REF!</definedName>
    <definedName name="OCT._89" localSheetId="21">#REF!</definedName>
    <definedName name="OCT._89" localSheetId="16">#REF!</definedName>
    <definedName name="OCT._89" localSheetId="20">#REF!</definedName>
    <definedName name="OCT._89" localSheetId="0">#REF!</definedName>
    <definedName name="RESUMEN">#N/A</definedName>
    <definedName name="s" localSheetId="9">#REF!</definedName>
    <definedName name="s" localSheetId="14">#REF!</definedName>
    <definedName name="s" localSheetId="15">#REF!</definedName>
    <definedName name="s" localSheetId="12">#REF!</definedName>
    <definedName name="s" localSheetId="11">#REF!</definedName>
    <definedName name="s" localSheetId="13">#REF!</definedName>
    <definedName name="s" localSheetId="10">#REF!</definedName>
    <definedName name="s" localSheetId="2">#REF!</definedName>
    <definedName name="s" localSheetId="7">#REF!</definedName>
    <definedName name="s" localSheetId="8">#REF!</definedName>
    <definedName name="s" localSheetId="5">#REF!</definedName>
    <definedName name="s" localSheetId="4">#REF!</definedName>
    <definedName name="s" localSheetId="6">#REF!</definedName>
    <definedName name="s" localSheetId="3">#REF!</definedName>
    <definedName name="s" localSheetId="30">#REF!</definedName>
    <definedName name="s" localSheetId="27">#REF!</definedName>
    <definedName name="s" localSheetId="22">#REF!</definedName>
    <definedName name="s" localSheetId="17">#REF!</definedName>
    <definedName name="s" localSheetId="34">#REF!</definedName>
    <definedName name="s" localSheetId="25">#REF!</definedName>
    <definedName name="s" localSheetId="24">#REF!</definedName>
    <definedName name="s" localSheetId="23">#REF!</definedName>
    <definedName name="s" localSheetId="32">#REF!</definedName>
    <definedName name="s" localSheetId="29">#REF!</definedName>
    <definedName name="s" localSheetId="31">#REF!</definedName>
    <definedName name="s" localSheetId="33">#REF!</definedName>
    <definedName name="s" localSheetId="19">#REF!</definedName>
    <definedName name="s" localSheetId="18">#REF!</definedName>
    <definedName name="s" localSheetId="26">#REF!</definedName>
    <definedName name="s" localSheetId="28">#REF!</definedName>
    <definedName name="s" localSheetId="49">#REF!</definedName>
    <definedName name="s" localSheetId="46">#REF!</definedName>
    <definedName name="s" localSheetId="41">#REF!</definedName>
    <definedName name="s" localSheetId="36">#REF!</definedName>
    <definedName name="s" localSheetId="53">#REF!</definedName>
    <definedName name="s" localSheetId="44">#REF!</definedName>
    <definedName name="s" localSheetId="43">#REF!</definedName>
    <definedName name="s" localSheetId="42">#REF!</definedName>
    <definedName name="s" localSheetId="51">#REF!</definedName>
    <definedName name="s" localSheetId="48">#REF!</definedName>
    <definedName name="s" localSheetId="50">#REF!</definedName>
    <definedName name="s" localSheetId="52">#REF!</definedName>
    <definedName name="s" localSheetId="38">#REF!</definedName>
    <definedName name="s" localSheetId="37">#REF!</definedName>
    <definedName name="s" localSheetId="45">#REF!</definedName>
    <definedName name="s" localSheetId="47">#REF!</definedName>
    <definedName name="s" localSheetId="40">#REF!</definedName>
    <definedName name="s" localSheetId="35">#REF!</definedName>
    <definedName name="s" localSheetId="39">#REF!</definedName>
    <definedName name="s" localSheetId="21">#REF!</definedName>
    <definedName name="s" localSheetId="16">#REF!</definedName>
    <definedName name="s" localSheetId="20">#REF!</definedName>
    <definedName name="s" localSheetId="0">#REF!</definedName>
    <definedName name="SEP._89" localSheetId="1">'[3]ipc indice 2'!$Q$1:$Q$311</definedName>
    <definedName name="SEP._89" localSheetId="9">'[4]ipc indice 2'!$Q$1:$Q$311</definedName>
    <definedName name="SEP._89" localSheetId="14">'[4]ipc indice 2'!$Q$1:$Q$311</definedName>
    <definedName name="SEP._89" localSheetId="15">'[4]ipc indice 2'!$Q$1:$Q$311</definedName>
    <definedName name="SEP._89" localSheetId="12">'[4]ipc indice 2'!$Q$1:$Q$311</definedName>
    <definedName name="SEP._89" localSheetId="11">'[4]ipc indice 2'!$Q$1:$Q$311</definedName>
    <definedName name="SEP._89" localSheetId="13">'[4]ipc indice 2'!$Q$1:$Q$311</definedName>
    <definedName name="SEP._89" localSheetId="10">'[4]ipc indice 2'!$Q$1:$Q$311</definedName>
    <definedName name="SEP._89" localSheetId="2">'[4]ipc indice 2'!$Q$1:$Q$311</definedName>
    <definedName name="SEP._89" localSheetId="7">'[4]ipc indice 2'!$Q$1:$Q$311</definedName>
    <definedName name="SEP._89" localSheetId="8">'[4]ipc indice 2'!$Q$1:$Q$311</definedName>
    <definedName name="SEP._89" localSheetId="5">'[4]ipc indice 2'!$Q$1:$Q$311</definedName>
    <definedName name="SEP._89" localSheetId="4">'[4]ipc indice 2'!$Q$1:$Q$311</definedName>
    <definedName name="SEP._89" localSheetId="6">'[4]ipc indice 2'!$Q$1:$Q$311</definedName>
    <definedName name="SEP._89" localSheetId="3">'[4]ipc indice 2'!$Q$1:$Q$311</definedName>
    <definedName name="SEP._89" localSheetId="30">'[4]ipc indice 2'!$Q$1:$Q$311</definedName>
    <definedName name="SEP._89" localSheetId="27">'[4]ipc indice 2'!$Q$1:$Q$311</definedName>
    <definedName name="SEP._89" localSheetId="22">'[4]ipc indice 2'!$Q$1:$Q$311</definedName>
    <definedName name="SEP._89" localSheetId="17">'[4]ipc indice 2'!$Q$1:$Q$311</definedName>
    <definedName name="SEP._89" localSheetId="34">'[4]ipc indice 2'!$Q$1:$Q$311</definedName>
    <definedName name="SEP._89" localSheetId="25">'[4]ipc indice 2'!$Q$1:$Q$311</definedName>
    <definedName name="SEP._89" localSheetId="24">'[4]ipc indice 2'!$Q$1:$Q$311</definedName>
    <definedName name="SEP._89" localSheetId="23">'[4]ipc indice 2'!$Q$1:$Q$311</definedName>
    <definedName name="SEP._89" localSheetId="32">'[4]ipc indice 2'!$Q$1:$Q$311</definedName>
    <definedName name="SEP._89" localSheetId="29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19">'[4]ipc indice 2'!$Q$1:$Q$311</definedName>
    <definedName name="SEP._89" localSheetId="18">'[4]ipc indice 2'!$Q$1:$Q$311</definedName>
    <definedName name="SEP._89" localSheetId="26">'[4]ipc indice 2'!$Q$1:$Q$311</definedName>
    <definedName name="SEP._89" localSheetId="28">'[4]ipc indice 2'!$Q$1:$Q$311</definedName>
    <definedName name="SEP._89" localSheetId="49">'[4]ipc indice 2'!$Q$1:$Q$311</definedName>
    <definedName name="SEP._89" localSheetId="46">'[4]ipc indice 2'!$Q$1:$Q$311</definedName>
    <definedName name="SEP._89" localSheetId="41">'[4]ipc indice 2'!$Q$1:$Q$311</definedName>
    <definedName name="SEP._89" localSheetId="36">'[4]ipc indice 2'!$Q$1:$Q$311</definedName>
    <definedName name="SEP._89" localSheetId="53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2">'[4]ipc indice 2'!$Q$1:$Q$311</definedName>
    <definedName name="SEP._89" localSheetId="51">'[4]ipc indice 2'!$Q$1:$Q$311</definedName>
    <definedName name="SEP._89" localSheetId="48">'[4]ipc indice 2'!$Q$1:$Q$311</definedName>
    <definedName name="SEP._89" localSheetId="50">'[4]ipc indice 2'!$Q$1:$Q$311</definedName>
    <definedName name="SEP._89" localSheetId="52">'[4]ipc indice 2'!$Q$1:$Q$311</definedName>
    <definedName name="SEP._89" localSheetId="38">'[4]ipc indice 2'!$Q$1:$Q$311</definedName>
    <definedName name="SEP._89" localSheetId="37">'[4]ipc indice 2'!$Q$1:$Q$311</definedName>
    <definedName name="SEP._89" localSheetId="45">'[4]ipc indice 2'!$Q$1:$Q$311</definedName>
    <definedName name="SEP._89" localSheetId="47">'[4]ipc indice 2'!$Q$1:$Q$311</definedName>
    <definedName name="SEP._89" localSheetId="40">'[4]ipc indice 2'!$Q$1:$Q$311</definedName>
    <definedName name="SEP._89" localSheetId="35">'[4]ipc indice 2'!$Q$1:$Q$311</definedName>
    <definedName name="SEP._89" localSheetId="39">'[4]ipc indice 2'!$Q$1:$Q$311</definedName>
    <definedName name="SEP._89" localSheetId="21">'[4]ipc indice 2'!$Q$1:$Q$311</definedName>
    <definedName name="SEP._89" localSheetId="16">'[4]ipc indice 2'!$Q$1:$Q$311</definedName>
    <definedName name="SEP._89" localSheetId="20">'[4]ipc indice 2'!$Q$1:$Q$311</definedName>
    <definedName name="SEP._89" localSheetId="0">'[4]ipc indice 2'!$Q$1:$Q$311</definedName>
    <definedName name="sss" localSheetId="1">[1]BASE!#REF!</definedName>
    <definedName name="sss" localSheetId="9">[2]BASE!#REF!</definedName>
    <definedName name="sss" localSheetId="14">[2]BASE!#REF!</definedName>
    <definedName name="sss" localSheetId="15">[2]BASE!#REF!</definedName>
    <definedName name="sss" localSheetId="12">[2]BASE!#REF!</definedName>
    <definedName name="sss" localSheetId="11">[2]BASE!#REF!</definedName>
    <definedName name="sss" localSheetId="13">[2]BASE!#REF!</definedName>
    <definedName name="sss" localSheetId="10">[2]BASE!#REF!</definedName>
    <definedName name="sss" localSheetId="2">[2]BASE!#REF!</definedName>
    <definedName name="sss" localSheetId="7">[2]BASE!#REF!</definedName>
    <definedName name="sss" localSheetId="8">[2]BASE!#REF!</definedName>
    <definedName name="sss" localSheetId="5">[2]BASE!#REF!</definedName>
    <definedName name="sss" localSheetId="4">[2]BASE!#REF!</definedName>
    <definedName name="sss" localSheetId="6">[2]BASE!#REF!</definedName>
    <definedName name="sss" localSheetId="3">[2]BASE!#REF!</definedName>
    <definedName name="sss" localSheetId="30">[2]BASE!#REF!</definedName>
    <definedName name="sss" localSheetId="27">[2]BASE!#REF!</definedName>
    <definedName name="sss" localSheetId="22">[2]BASE!#REF!</definedName>
    <definedName name="sss" localSheetId="17">[2]BASE!#REF!</definedName>
    <definedName name="sss" localSheetId="34">[2]BASE!#REF!</definedName>
    <definedName name="sss" localSheetId="25">[2]BASE!#REF!</definedName>
    <definedName name="sss" localSheetId="24">[2]BASE!#REF!</definedName>
    <definedName name="sss" localSheetId="23">[2]BASE!#REF!</definedName>
    <definedName name="sss" localSheetId="32">[2]BASE!#REF!</definedName>
    <definedName name="sss" localSheetId="29">[2]BASE!#REF!</definedName>
    <definedName name="sss" localSheetId="31">[2]BASE!#REF!</definedName>
    <definedName name="sss" localSheetId="33">[2]BASE!#REF!</definedName>
    <definedName name="sss" localSheetId="19">[2]BASE!#REF!</definedName>
    <definedName name="sss" localSheetId="18">[2]BASE!#REF!</definedName>
    <definedName name="sss" localSheetId="26">[2]BASE!#REF!</definedName>
    <definedName name="sss" localSheetId="28">[2]BASE!#REF!</definedName>
    <definedName name="sss" localSheetId="49">[2]BASE!#REF!</definedName>
    <definedName name="sss" localSheetId="46">[2]BASE!#REF!</definedName>
    <definedName name="sss" localSheetId="41">[2]BASE!#REF!</definedName>
    <definedName name="sss" localSheetId="36">[2]BASE!#REF!</definedName>
    <definedName name="sss" localSheetId="53">[2]BASE!#REF!</definedName>
    <definedName name="sss" localSheetId="44">[2]BASE!#REF!</definedName>
    <definedName name="sss" localSheetId="43">[2]BASE!#REF!</definedName>
    <definedName name="sss" localSheetId="42">[2]BASE!#REF!</definedName>
    <definedName name="sss" localSheetId="51">[2]BASE!#REF!</definedName>
    <definedName name="sss" localSheetId="48">[2]BASE!#REF!</definedName>
    <definedName name="sss" localSheetId="50">[2]BASE!#REF!</definedName>
    <definedName name="sss" localSheetId="52">[2]BASE!#REF!</definedName>
    <definedName name="sss" localSheetId="38">[2]BASE!#REF!</definedName>
    <definedName name="sss" localSheetId="37">[2]BASE!#REF!</definedName>
    <definedName name="sss" localSheetId="45">[2]BASE!#REF!</definedName>
    <definedName name="sss" localSheetId="47">[2]BASE!#REF!</definedName>
    <definedName name="sss" localSheetId="40">[2]BASE!#REF!</definedName>
    <definedName name="sss" localSheetId="35">[2]BASE!#REF!</definedName>
    <definedName name="sss" localSheetId="39">[2]BASE!#REF!</definedName>
    <definedName name="sss" localSheetId="21">[2]BASE!#REF!</definedName>
    <definedName name="sss" localSheetId="16">[2]BASE!#REF!</definedName>
    <definedName name="sss" localSheetId="20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9">#REF!</definedName>
    <definedName name="z" localSheetId="14">#REF!</definedName>
    <definedName name="z" localSheetId="15">#REF!</definedName>
    <definedName name="z" localSheetId="12">#REF!</definedName>
    <definedName name="z" localSheetId="11">#REF!</definedName>
    <definedName name="z" localSheetId="13">#REF!</definedName>
    <definedName name="z" localSheetId="10">#REF!</definedName>
    <definedName name="z" localSheetId="2">#REF!</definedName>
    <definedName name="z" localSheetId="7">#REF!</definedName>
    <definedName name="z" localSheetId="8">#REF!</definedName>
    <definedName name="z" localSheetId="5">#REF!</definedName>
    <definedName name="z" localSheetId="4">#REF!</definedName>
    <definedName name="z" localSheetId="6">#REF!</definedName>
    <definedName name="z" localSheetId="3">#REF!</definedName>
    <definedName name="z" localSheetId="30">#REF!</definedName>
    <definedName name="z" localSheetId="27">#REF!</definedName>
    <definedName name="z" localSheetId="22">#REF!</definedName>
    <definedName name="z" localSheetId="17">#REF!</definedName>
    <definedName name="z" localSheetId="34">#REF!</definedName>
    <definedName name="z" localSheetId="25">#REF!</definedName>
    <definedName name="z" localSheetId="24">#REF!</definedName>
    <definedName name="z" localSheetId="23">#REF!</definedName>
    <definedName name="z" localSheetId="32">#REF!</definedName>
    <definedName name="z" localSheetId="29">#REF!</definedName>
    <definedName name="z" localSheetId="31">#REF!</definedName>
    <definedName name="z" localSheetId="33">#REF!</definedName>
    <definedName name="z" localSheetId="19">#REF!</definedName>
    <definedName name="z" localSheetId="18">#REF!</definedName>
    <definedName name="z" localSheetId="26">#REF!</definedName>
    <definedName name="z" localSheetId="28">#REF!</definedName>
    <definedName name="z" localSheetId="49">#REF!</definedName>
    <definedName name="z" localSheetId="46">#REF!</definedName>
    <definedName name="z" localSheetId="41">#REF!</definedName>
    <definedName name="z" localSheetId="36">#REF!</definedName>
    <definedName name="z" localSheetId="53">#REF!</definedName>
    <definedName name="z" localSheetId="44">#REF!</definedName>
    <definedName name="z" localSheetId="43">#REF!</definedName>
    <definedName name="z" localSheetId="42">#REF!</definedName>
    <definedName name="z" localSheetId="51">#REF!</definedName>
    <definedName name="z" localSheetId="48">#REF!</definedName>
    <definedName name="z" localSheetId="50">#REF!</definedName>
    <definedName name="z" localSheetId="52">#REF!</definedName>
    <definedName name="z" localSheetId="38">#REF!</definedName>
    <definedName name="z" localSheetId="37">#REF!</definedName>
    <definedName name="z" localSheetId="45">#REF!</definedName>
    <definedName name="z" localSheetId="47">#REF!</definedName>
    <definedName name="z" localSheetId="40">#REF!</definedName>
    <definedName name="z" localSheetId="35">#REF!</definedName>
    <definedName name="z" localSheetId="39">#REF!</definedName>
    <definedName name="z" localSheetId="21">#REF!</definedName>
    <definedName name="z" localSheetId="16">#REF!</definedName>
    <definedName name="z" localSheetId="20">#REF!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O34" i="187" l="1"/>
  <c r="I45" i="222" l="1"/>
  <c r="K44" i="222"/>
  <c r="K30" i="221"/>
  <c r="K45" i="221"/>
  <c r="J43" i="221"/>
  <c r="I43" i="221"/>
  <c r="K48" i="235" l="1"/>
  <c r="K45" i="235"/>
  <c r="K44" i="235"/>
  <c r="K43" i="235"/>
  <c r="K29" i="235"/>
  <c r="J29" i="235"/>
  <c r="J28" i="235"/>
  <c r="I29" i="235"/>
  <c r="H34" i="235"/>
  <c r="E49" i="235"/>
  <c r="F49" i="235"/>
  <c r="G49" i="235"/>
  <c r="D49" i="235"/>
  <c r="K14" i="235"/>
  <c r="I14" i="235"/>
  <c r="H48" i="237"/>
  <c r="G48" i="237"/>
  <c r="F48" i="237"/>
  <c r="E48" i="237"/>
  <c r="D48" i="237"/>
  <c r="C48" i="237"/>
  <c r="K45" i="237"/>
  <c r="J45" i="237"/>
  <c r="I45" i="237"/>
  <c r="K44" i="237"/>
  <c r="J44" i="237"/>
  <c r="I44" i="237"/>
  <c r="K43" i="237"/>
  <c r="J43" i="237"/>
  <c r="I43" i="237"/>
  <c r="H33" i="237"/>
  <c r="G33" i="237"/>
  <c r="F33" i="237"/>
  <c r="E33" i="237"/>
  <c r="D33" i="237"/>
  <c r="C33" i="237"/>
  <c r="K30" i="237"/>
  <c r="J30" i="237"/>
  <c r="I30" i="237"/>
  <c r="K29" i="237"/>
  <c r="J29" i="237"/>
  <c r="I29" i="237"/>
  <c r="K28" i="237"/>
  <c r="J28" i="237"/>
  <c r="I28" i="237"/>
  <c r="H18" i="237"/>
  <c r="G18" i="237"/>
  <c r="F18" i="237"/>
  <c r="E18" i="237"/>
  <c r="D18" i="237"/>
  <c r="C18" i="237"/>
  <c r="K15" i="237"/>
  <c r="J15" i="237"/>
  <c r="I15" i="237"/>
  <c r="K14" i="237"/>
  <c r="J14" i="237"/>
  <c r="I14" i="237"/>
  <c r="K13" i="237"/>
  <c r="J13" i="237"/>
  <c r="I13" i="237"/>
  <c r="H48" i="236"/>
  <c r="G48" i="236"/>
  <c r="F48" i="236"/>
  <c r="E48" i="236"/>
  <c r="D48" i="236"/>
  <c r="C48" i="236"/>
  <c r="K45" i="236"/>
  <c r="J45" i="236"/>
  <c r="I45" i="236"/>
  <c r="K44" i="236"/>
  <c r="J44" i="236"/>
  <c r="I44" i="236"/>
  <c r="K43" i="236"/>
  <c r="J43" i="236"/>
  <c r="I43" i="236"/>
  <c r="H33" i="236"/>
  <c r="G33" i="236"/>
  <c r="F33" i="236"/>
  <c r="E33" i="236"/>
  <c r="D33" i="236"/>
  <c r="C33" i="236"/>
  <c r="K30" i="236"/>
  <c r="J30" i="236"/>
  <c r="I30" i="236"/>
  <c r="K29" i="236"/>
  <c r="J29" i="236"/>
  <c r="I29" i="236"/>
  <c r="K28" i="236"/>
  <c r="J28" i="236"/>
  <c r="I28" i="236"/>
  <c r="H18" i="236"/>
  <c r="G18" i="236"/>
  <c r="F18" i="236"/>
  <c r="E18" i="236"/>
  <c r="D18" i="236"/>
  <c r="C18" i="236"/>
  <c r="K15" i="236"/>
  <c r="J15" i="236"/>
  <c r="I15" i="236"/>
  <c r="K14" i="236"/>
  <c r="J14" i="236"/>
  <c r="I14" i="236"/>
  <c r="K13" i="236"/>
  <c r="J13" i="236"/>
  <c r="I13" i="236"/>
  <c r="H48" i="235"/>
  <c r="G48" i="235"/>
  <c r="F48" i="235"/>
  <c r="E48" i="235"/>
  <c r="D48" i="235"/>
  <c r="C48" i="235"/>
  <c r="J45" i="235"/>
  <c r="I45" i="235"/>
  <c r="J44" i="235"/>
  <c r="I44" i="235"/>
  <c r="J43" i="235"/>
  <c r="I43" i="235"/>
  <c r="H33" i="235"/>
  <c r="G33" i="235"/>
  <c r="F33" i="235"/>
  <c r="E33" i="235"/>
  <c r="D33" i="235"/>
  <c r="C33" i="235"/>
  <c r="K30" i="235"/>
  <c r="J30" i="235"/>
  <c r="I30" i="235"/>
  <c r="K28" i="235"/>
  <c r="H18" i="235"/>
  <c r="G18" i="235"/>
  <c r="F18" i="235"/>
  <c r="E18" i="235"/>
  <c r="D18" i="235"/>
  <c r="C18" i="235"/>
  <c r="K15" i="235"/>
  <c r="J15" i="235"/>
  <c r="I15" i="235"/>
  <c r="J14" i="235"/>
  <c r="K13" i="235"/>
  <c r="J13" i="235"/>
  <c r="I13" i="235"/>
  <c r="H48" i="234"/>
  <c r="G48" i="234"/>
  <c r="F48" i="234"/>
  <c r="F49" i="234" s="1"/>
  <c r="E48" i="234"/>
  <c r="D48" i="234"/>
  <c r="C48" i="234"/>
  <c r="K45" i="234"/>
  <c r="J45" i="234"/>
  <c r="I45" i="234"/>
  <c r="K44" i="234"/>
  <c r="J44" i="234"/>
  <c r="I44" i="234"/>
  <c r="K43" i="234"/>
  <c r="J43" i="234"/>
  <c r="I43" i="234"/>
  <c r="H33" i="234"/>
  <c r="G33" i="234"/>
  <c r="I33" i="234" s="1"/>
  <c r="F33" i="234"/>
  <c r="E33" i="234"/>
  <c r="D33" i="234"/>
  <c r="C33" i="234"/>
  <c r="K30" i="234"/>
  <c r="J30" i="234"/>
  <c r="I30" i="234"/>
  <c r="K29" i="234"/>
  <c r="J29" i="234"/>
  <c r="I29" i="234"/>
  <c r="K28" i="234"/>
  <c r="J28" i="234"/>
  <c r="I28" i="234"/>
  <c r="H18" i="234"/>
  <c r="G18" i="234"/>
  <c r="F18" i="234"/>
  <c r="E18" i="234"/>
  <c r="D18" i="234"/>
  <c r="C18" i="234"/>
  <c r="K15" i="234"/>
  <c r="J15" i="234"/>
  <c r="I15" i="234"/>
  <c r="K14" i="234"/>
  <c r="J14" i="234"/>
  <c r="I14" i="234"/>
  <c r="K13" i="234"/>
  <c r="J13" i="234"/>
  <c r="I13" i="234"/>
  <c r="H48" i="233"/>
  <c r="G48" i="233"/>
  <c r="F48" i="233"/>
  <c r="E48" i="233"/>
  <c r="D48" i="233"/>
  <c r="C48" i="233"/>
  <c r="K45" i="233"/>
  <c r="J45" i="233"/>
  <c r="I45" i="233"/>
  <c r="K44" i="233"/>
  <c r="J44" i="233"/>
  <c r="I44" i="233"/>
  <c r="K43" i="233"/>
  <c r="J43" i="233"/>
  <c r="I43" i="233"/>
  <c r="H33" i="233"/>
  <c r="G33" i="233"/>
  <c r="F33" i="233"/>
  <c r="E33" i="233"/>
  <c r="D33" i="233"/>
  <c r="C33" i="233"/>
  <c r="K30" i="233"/>
  <c r="J30" i="233"/>
  <c r="I30" i="233"/>
  <c r="K29" i="233"/>
  <c r="J29" i="233"/>
  <c r="I29" i="233"/>
  <c r="K28" i="233"/>
  <c r="J28" i="233"/>
  <c r="I28" i="233"/>
  <c r="H18" i="233"/>
  <c r="G18" i="233"/>
  <c r="F18" i="233"/>
  <c r="E18" i="233"/>
  <c r="D18" i="233"/>
  <c r="C18" i="233"/>
  <c r="K15" i="233"/>
  <c r="J15" i="233"/>
  <c r="I15" i="233"/>
  <c r="K14" i="233"/>
  <c r="J14" i="233"/>
  <c r="I14" i="233"/>
  <c r="K13" i="233"/>
  <c r="J13" i="233"/>
  <c r="I13" i="233"/>
  <c r="H48" i="232"/>
  <c r="G48" i="232"/>
  <c r="F48" i="232"/>
  <c r="E48" i="232"/>
  <c r="D48" i="232"/>
  <c r="C48" i="232"/>
  <c r="K45" i="232"/>
  <c r="J45" i="232"/>
  <c r="I45" i="232"/>
  <c r="K44" i="232"/>
  <c r="J44" i="232"/>
  <c r="I44" i="232"/>
  <c r="K43" i="232"/>
  <c r="J43" i="232"/>
  <c r="I43" i="232"/>
  <c r="H33" i="232"/>
  <c r="G33" i="232"/>
  <c r="F33" i="232"/>
  <c r="E33" i="232"/>
  <c r="D33" i="232"/>
  <c r="C33" i="232"/>
  <c r="K30" i="232"/>
  <c r="J30" i="232"/>
  <c r="I30" i="232"/>
  <c r="K29" i="232"/>
  <c r="J29" i="232"/>
  <c r="I29" i="232"/>
  <c r="K28" i="232"/>
  <c r="J28" i="232"/>
  <c r="I28" i="232"/>
  <c r="H18" i="232"/>
  <c r="G18" i="232"/>
  <c r="G19" i="232" s="1"/>
  <c r="F18" i="232"/>
  <c r="E18" i="232"/>
  <c r="D18" i="232"/>
  <c r="C18" i="232"/>
  <c r="K15" i="232"/>
  <c r="J15" i="232"/>
  <c r="I15" i="232"/>
  <c r="K14" i="232"/>
  <c r="J14" i="232"/>
  <c r="I14" i="232"/>
  <c r="K13" i="232"/>
  <c r="J13" i="232"/>
  <c r="I13" i="232"/>
  <c r="H48" i="231"/>
  <c r="G48" i="231"/>
  <c r="F48" i="231"/>
  <c r="E48" i="231"/>
  <c r="D48" i="231"/>
  <c r="C48" i="231"/>
  <c r="K45" i="231"/>
  <c r="J45" i="231"/>
  <c r="I45" i="231"/>
  <c r="K44" i="231"/>
  <c r="J44" i="231"/>
  <c r="I44" i="231"/>
  <c r="K43" i="231"/>
  <c r="J43" i="231"/>
  <c r="I43" i="231"/>
  <c r="H33" i="231"/>
  <c r="G33" i="231"/>
  <c r="F33" i="231"/>
  <c r="E33" i="231"/>
  <c r="E34" i="231" s="1"/>
  <c r="D33" i="231"/>
  <c r="C33" i="231"/>
  <c r="K30" i="231"/>
  <c r="J30" i="231"/>
  <c r="I30" i="231"/>
  <c r="K29" i="231"/>
  <c r="J29" i="231"/>
  <c r="I29" i="231"/>
  <c r="K28" i="231"/>
  <c r="J28" i="231"/>
  <c r="I28" i="231"/>
  <c r="H18" i="231"/>
  <c r="G18" i="231"/>
  <c r="F18" i="231"/>
  <c r="E18" i="231"/>
  <c r="D18" i="231"/>
  <c r="D19" i="231" s="1"/>
  <c r="C18" i="231"/>
  <c r="K15" i="231"/>
  <c r="J15" i="231"/>
  <c r="I15" i="231"/>
  <c r="K14" i="231"/>
  <c r="J14" i="231"/>
  <c r="I14" i="231"/>
  <c r="K13" i="231"/>
  <c r="J13" i="231"/>
  <c r="I13" i="231"/>
  <c r="H48" i="230"/>
  <c r="G48" i="230"/>
  <c r="F48" i="230"/>
  <c r="E48" i="230"/>
  <c r="D48" i="230"/>
  <c r="C48" i="230"/>
  <c r="K45" i="230"/>
  <c r="J45" i="230"/>
  <c r="I45" i="230"/>
  <c r="K44" i="230"/>
  <c r="J44" i="230"/>
  <c r="I44" i="230"/>
  <c r="K43" i="230"/>
  <c r="J43" i="230"/>
  <c r="I43" i="230"/>
  <c r="H33" i="230"/>
  <c r="G33" i="230"/>
  <c r="F33" i="230"/>
  <c r="E33" i="230"/>
  <c r="D33" i="230"/>
  <c r="C33" i="230"/>
  <c r="K30" i="230"/>
  <c r="J30" i="230"/>
  <c r="I30" i="230"/>
  <c r="K29" i="230"/>
  <c r="J29" i="230"/>
  <c r="I29" i="230"/>
  <c r="K28" i="230"/>
  <c r="J28" i="230"/>
  <c r="I28" i="230"/>
  <c r="H18" i="230"/>
  <c r="G18" i="230"/>
  <c r="G19" i="230" s="1"/>
  <c r="F18" i="230"/>
  <c r="E18" i="230"/>
  <c r="D18" i="230"/>
  <c r="C18" i="230"/>
  <c r="K15" i="230"/>
  <c r="J15" i="230"/>
  <c r="I15" i="230"/>
  <c r="K14" i="230"/>
  <c r="J14" i="230"/>
  <c r="I14" i="230"/>
  <c r="K13" i="230"/>
  <c r="J13" i="230"/>
  <c r="I13" i="230"/>
  <c r="H48" i="229"/>
  <c r="G48" i="229"/>
  <c r="F48" i="229"/>
  <c r="E48" i="229"/>
  <c r="D48" i="229"/>
  <c r="C48" i="229"/>
  <c r="K45" i="229"/>
  <c r="J45" i="229"/>
  <c r="I45" i="229"/>
  <c r="K44" i="229"/>
  <c r="J44" i="229"/>
  <c r="I44" i="229"/>
  <c r="K43" i="229"/>
  <c r="J43" i="229"/>
  <c r="I43" i="229"/>
  <c r="H33" i="229"/>
  <c r="G33" i="229"/>
  <c r="F33" i="229"/>
  <c r="E33" i="229"/>
  <c r="D33" i="229"/>
  <c r="C33" i="229"/>
  <c r="K30" i="229"/>
  <c r="J30" i="229"/>
  <c r="I30" i="229"/>
  <c r="K29" i="229"/>
  <c r="J29" i="229"/>
  <c r="I29" i="229"/>
  <c r="K28" i="229"/>
  <c r="J28" i="229"/>
  <c r="I28" i="229"/>
  <c r="H18" i="229"/>
  <c r="G18" i="229"/>
  <c r="F18" i="229"/>
  <c r="E18" i="229"/>
  <c r="D18" i="229"/>
  <c r="C18" i="229"/>
  <c r="K15" i="229"/>
  <c r="J15" i="229"/>
  <c r="I15" i="229"/>
  <c r="K14" i="229"/>
  <c r="J14" i="229"/>
  <c r="I14" i="229"/>
  <c r="K13" i="229"/>
  <c r="J13" i="229"/>
  <c r="I13" i="229"/>
  <c r="H48" i="228"/>
  <c r="G48" i="228"/>
  <c r="F48" i="228"/>
  <c r="E48" i="228"/>
  <c r="D48" i="228"/>
  <c r="C48" i="228"/>
  <c r="K45" i="228"/>
  <c r="J45" i="228"/>
  <c r="I45" i="228"/>
  <c r="K44" i="228"/>
  <c r="J44" i="228"/>
  <c r="I44" i="228"/>
  <c r="K43" i="228"/>
  <c r="J43" i="228"/>
  <c r="I43" i="228"/>
  <c r="H33" i="228"/>
  <c r="G33" i="228"/>
  <c r="F33" i="228"/>
  <c r="E33" i="228"/>
  <c r="D33" i="228"/>
  <c r="C33" i="228"/>
  <c r="K30" i="228"/>
  <c r="J30" i="228"/>
  <c r="I30" i="228"/>
  <c r="K29" i="228"/>
  <c r="J29" i="228"/>
  <c r="I29" i="228"/>
  <c r="K28" i="228"/>
  <c r="J28" i="228"/>
  <c r="I28" i="228"/>
  <c r="H18" i="228"/>
  <c r="G18" i="228"/>
  <c r="F18" i="228"/>
  <c r="E18" i="228"/>
  <c r="D18" i="228"/>
  <c r="C18" i="228"/>
  <c r="K15" i="228"/>
  <c r="J15" i="228"/>
  <c r="I15" i="228"/>
  <c r="K14" i="228"/>
  <c r="J14" i="228"/>
  <c r="I14" i="228"/>
  <c r="K13" i="228"/>
  <c r="J13" i="228"/>
  <c r="I13" i="228"/>
  <c r="H48" i="227"/>
  <c r="G48" i="227"/>
  <c r="F48" i="227"/>
  <c r="E48" i="227"/>
  <c r="D48" i="227"/>
  <c r="C48" i="227"/>
  <c r="K45" i="227"/>
  <c r="J45" i="227"/>
  <c r="I45" i="227"/>
  <c r="K44" i="227"/>
  <c r="J44" i="227"/>
  <c r="I44" i="227"/>
  <c r="K43" i="227"/>
  <c r="J43" i="227"/>
  <c r="I43" i="227"/>
  <c r="H33" i="227"/>
  <c r="G33" i="227"/>
  <c r="F33" i="227"/>
  <c r="E33" i="227"/>
  <c r="D33" i="227"/>
  <c r="C33" i="227"/>
  <c r="K30" i="227"/>
  <c r="J30" i="227"/>
  <c r="I30" i="227"/>
  <c r="K29" i="227"/>
  <c r="J29" i="227"/>
  <c r="I29" i="227"/>
  <c r="K28" i="227"/>
  <c r="J28" i="227"/>
  <c r="I28" i="227"/>
  <c r="H18" i="227"/>
  <c r="G18" i="227"/>
  <c r="F18" i="227"/>
  <c r="E18" i="227"/>
  <c r="D18" i="227"/>
  <c r="C18" i="227"/>
  <c r="K15" i="227"/>
  <c r="J15" i="227"/>
  <c r="I15" i="227"/>
  <c r="K14" i="227"/>
  <c r="J14" i="227"/>
  <c r="I14" i="227"/>
  <c r="K13" i="227"/>
  <c r="J13" i="227"/>
  <c r="I13" i="227"/>
  <c r="H48" i="226"/>
  <c r="G48" i="226"/>
  <c r="F48" i="226"/>
  <c r="E48" i="226"/>
  <c r="D48" i="226"/>
  <c r="C48" i="226"/>
  <c r="K45" i="226"/>
  <c r="J45" i="226"/>
  <c r="I45" i="226"/>
  <c r="K44" i="226"/>
  <c r="J44" i="226"/>
  <c r="I44" i="226"/>
  <c r="K43" i="226"/>
  <c r="J43" i="226"/>
  <c r="I43" i="226"/>
  <c r="H33" i="226"/>
  <c r="G33" i="226"/>
  <c r="F33" i="226"/>
  <c r="E33" i="226"/>
  <c r="D33" i="226"/>
  <c r="C33" i="226"/>
  <c r="K30" i="226"/>
  <c r="J30" i="226"/>
  <c r="I30" i="226"/>
  <c r="K29" i="226"/>
  <c r="J29" i="226"/>
  <c r="I29" i="226"/>
  <c r="K28" i="226"/>
  <c r="J28" i="226"/>
  <c r="I28" i="226"/>
  <c r="H18" i="226"/>
  <c r="G18" i="226"/>
  <c r="F18" i="226"/>
  <c r="E18" i="226"/>
  <c r="D18" i="226"/>
  <c r="C18" i="226"/>
  <c r="K15" i="226"/>
  <c r="J15" i="226"/>
  <c r="I15" i="226"/>
  <c r="K14" i="226"/>
  <c r="J14" i="226"/>
  <c r="I14" i="226"/>
  <c r="K13" i="226"/>
  <c r="J13" i="226"/>
  <c r="I13" i="226"/>
  <c r="H48" i="225"/>
  <c r="G48" i="225"/>
  <c r="F48" i="225"/>
  <c r="E48" i="225"/>
  <c r="D48" i="225"/>
  <c r="C48" i="225"/>
  <c r="K45" i="225"/>
  <c r="J45" i="225"/>
  <c r="I45" i="225"/>
  <c r="K44" i="225"/>
  <c r="J44" i="225"/>
  <c r="I44" i="225"/>
  <c r="K43" i="225"/>
  <c r="J43" i="225"/>
  <c r="I43" i="225"/>
  <c r="H33" i="225"/>
  <c r="G33" i="225"/>
  <c r="F33" i="225"/>
  <c r="E33" i="225"/>
  <c r="D33" i="225"/>
  <c r="C33" i="225"/>
  <c r="K30" i="225"/>
  <c r="J30" i="225"/>
  <c r="I30" i="225"/>
  <c r="K29" i="225"/>
  <c r="J29" i="225"/>
  <c r="I29" i="225"/>
  <c r="K28" i="225"/>
  <c r="J28" i="225"/>
  <c r="I28" i="225"/>
  <c r="H18" i="225"/>
  <c r="G18" i="225"/>
  <c r="F18" i="225"/>
  <c r="E18" i="225"/>
  <c r="D18" i="225"/>
  <c r="C18" i="225"/>
  <c r="K15" i="225"/>
  <c r="J15" i="225"/>
  <c r="I15" i="225"/>
  <c r="K14" i="225"/>
  <c r="J14" i="225"/>
  <c r="I14" i="225"/>
  <c r="K13" i="225"/>
  <c r="J13" i="225"/>
  <c r="I13" i="225"/>
  <c r="H48" i="224"/>
  <c r="G48" i="224"/>
  <c r="F48" i="224"/>
  <c r="E48" i="224"/>
  <c r="E49" i="224" s="1"/>
  <c r="D48" i="224"/>
  <c r="C48" i="224"/>
  <c r="K45" i="224"/>
  <c r="J45" i="224"/>
  <c r="I45" i="224"/>
  <c r="K44" i="224"/>
  <c r="J44" i="224"/>
  <c r="I44" i="224"/>
  <c r="K43" i="224"/>
  <c r="J43" i="224"/>
  <c r="I43" i="224"/>
  <c r="H33" i="224"/>
  <c r="G33" i="224"/>
  <c r="F33" i="224"/>
  <c r="E33" i="224"/>
  <c r="D33" i="224"/>
  <c r="D34" i="224" s="1"/>
  <c r="C33" i="224"/>
  <c r="K30" i="224"/>
  <c r="J30" i="224"/>
  <c r="I30" i="224"/>
  <c r="K29" i="224"/>
  <c r="J29" i="224"/>
  <c r="I29" i="224"/>
  <c r="K28" i="224"/>
  <c r="J28" i="224"/>
  <c r="I28" i="224"/>
  <c r="H18" i="224"/>
  <c r="G18" i="224"/>
  <c r="F18" i="224"/>
  <c r="E18" i="224"/>
  <c r="D18" i="224"/>
  <c r="C18" i="224"/>
  <c r="K15" i="224"/>
  <c r="J15" i="224"/>
  <c r="I15" i="224"/>
  <c r="K14" i="224"/>
  <c r="J14" i="224"/>
  <c r="I14" i="224"/>
  <c r="K13" i="224"/>
  <c r="J13" i="224"/>
  <c r="I13" i="224"/>
  <c r="H48" i="223"/>
  <c r="G48" i="223"/>
  <c r="F48" i="223"/>
  <c r="E48" i="223"/>
  <c r="D48" i="223"/>
  <c r="C48" i="223"/>
  <c r="K45" i="223"/>
  <c r="J45" i="223"/>
  <c r="I45" i="223"/>
  <c r="K44" i="223"/>
  <c r="J44" i="223"/>
  <c r="I44" i="223"/>
  <c r="K43" i="223"/>
  <c r="J43" i="223"/>
  <c r="I43" i="223"/>
  <c r="H33" i="223"/>
  <c r="G33" i="223"/>
  <c r="F33" i="223"/>
  <c r="F34" i="223" s="1"/>
  <c r="E33" i="223"/>
  <c r="D33" i="223"/>
  <c r="C33" i="223"/>
  <c r="K30" i="223"/>
  <c r="J30" i="223"/>
  <c r="I30" i="223"/>
  <c r="K29" i="223"/>
  <c r="J29" i="223"/>
  <c r="I29" i="223"/>
  <c r="K28" i="223"/>
  <c r="J28" i="223"/>
  <c r="I28" i="223"/>
  <c r="H18" i="223"/>
  <c r="G18" i="223"/>
  <c r="F18" i="223"/>
  <c r="E18" i="223"/>
  <c r="D18" i="223"/>
  <c r="C18" i="223"/>
  <c r="K15" i="223"/>
  <c r="J15" i="223"/>
  <c r="I15" i="223"/>
  <c r="K14" i="223"/>
  <c r="J14" i="223"/>
  <c r="I14" i="223"/>
  <c r="K13" i="223"/>
  <c r="J13" i="223"/>
  <c r="I13" i="223"/>
  <c r="H48" i="222"/>
  <c r="G48" i="222"/>
  <c r="F48" i="222"/>
  <c r="E48" i="222"/>
  <c r="D48" i="222"/>
  <c r="C48" i="222"/>
  <c r="K45" i="222"/>
  <c r="J45" i="222"/>
  <c r="J44" i="222"/>
  <c r="I44" i="222"/>
  <c r="K43" i="222"/>
  <c r="J43" i="222"/>
  <c r="I43" i="222"/>
  <c r="H33" i="222"/>
  <c r="G33" i="222"/>
  <c r="F33" i="222"/>
  <c r="E33" i="222"/>
  <c r="D33" i="222"/>
  <c r="C33" i="222"/>
  <c r="K30" i="222"/>
  <c r="J30" i="222"/>
  <c r="I30" i="222"/>
  <c r="K29" i="222"/>
  <c r="J29" i="222"/>
  <c r="I29" i="222"/>
  <c r="K28" i="222"/>
  <c r="J28" i="222"/>
  <c r="I28" i="222"/>
  <c r="H18" i="222"/>
  <c r="G18" i="222"/>
  <c r="F18" i="222"/>
  <c r="E18" i="222"/>
  <c r="D18" i="222"/>
  <c r="C18" i="222"/>
  <c r="K15" i="222"/>
  <c r="J15" i="222"/>
  <c r="I15" i="222"/>
  <c r="K14" i="222"/>
  <c r="J14" i="222"/>
  <c r="I14" i="222"/>
  <c r="K13" i="222"/>
  <c r="J13" i="222"/>
  <c r="I13" i="222"/>
  <c r="H48" i="221"/>
  <c r="G48" i="221"/>
  <c r="F48" i="221"/>
  <c r="E48" i="221"/>
  <c r="D48" i="221"/>
  <c r="C48" i="221"/>
  <c r="J45" i="221"/>
  <c r="I45" i="221"/>
  <c r="K44" i="221"/>
  <c r="J44" i="221"/>
  <c r="I44" i="221"/>
  <c r="K43" i="221"/>
  <c r="H33" i="221"/>
  <c r="G33" i="221"/>
  <c r="F33" i="221"/>
  <c r="E33" i="221"/>
  <c r="D33" i="221"/>
  <c r="C33" i="221"/>
  <c r="J30" i="221"/>
  <c r="I30" i="221"/>
  <c r="K29" i="221"/>
  <c r="J29" i="221"/>
  <c r="I29" i="221"/>
  <c r="K28" i="221"/>
  <c r="J28" i="221"/>
  <c r="I28" i="221"/>
  <c r="H18" i="221"/>
  <c r="G18" i="221"/>
  <c r="F18" i="221"/>
  <c r="E18" i="221"/>
  <c r="D18" i="221"/>
  <c r="C18" i="221"/>
  <c r="J15" i="221"/>
  <c r="I15" i="221"/>
  <c r="K14" i="221"/>
  <c r="J14" i="221"/>
  <c r="I14" i="221"/>
  <c r="K13" i="221"/>
  <c r="J13" i="221"/>
  <c r="I13" i="221"/>
  <c r="H48" i="220"/>
  <c r="G48" i="220"/>
  <c r="F48" i="220"/>
  <c r="E48" i="220"/>
  <c r="D48" i="220"/>
  <c r="C48" i="220"/>
  <c r="K45" i="220"/>
  <c r="J45" i="220"/>
  <c r="I45" i="220"/>
  <c r="K44" i="220"/>
  <c r="J44" i="220"/>
  <c r="I44" i="220"/>
  <c r="K43" i="220"/>
  <c r="J43" i="220"/>
  <c r="I43" i="220"/>
  <c r="H33" i="220"/>
  <c r="G33" i="220"/>
  <c r="F33" i="220"/>
  <c r="E33" i="220"/>
  <c r="D33" i="220"/>
  <c r="C33" i="220"/>
  <c r="K30" i="220"/>
  <c r="J30" i="220"/>
  <c r="I30" i="220"/>
  <c r="K29" i="220"/>
  <c r="J29" i="220"/>
  <c r="I29" i="220"/>
  <c r="K28" i="220"/>
  <c r="J28" i="220"/>
  <c r="I28" i="220"/>
  <c r="H18" i="220"/>
  <c r="G18" i="220"/>
  <c r="F18" i="220"/>
  <c r="E18" i="220"/>
  <c r="D18" i="220"/>
  <c r="C18" i="220"/>
  <c r="K15" i="220"/>
  <c r="J15" i="220"/>
  <c r="I15" i="220"/>
  <c r="K14" i="220"/>
  <c r="J14" i="220"/>
  <c r="I14" i="220"/>
  <c r="K13" i="220"/>
  <c r="J13" i="220"/>
  <c r="I13" i="220"/>
  <c r="H48" i="219"/>
  <c r="G48" i="219"/>
  <c r="F48" i="219"/>
  <c r="E48" i="219"/>
  <c r="D48" i="219"/>
  <c r="C48" i="219"/>
  <c r="K45" i="219"/>
  <c r="J45" i="219"/>
  <c r="I45" i="219"/>
  <c r="K44" i="219"/>
  <c r="J44" i="219"/>
  <c r="I44" i="219"/>
  <c r="K43" i="219"/>
  <c r="J43" i="219"/>
  <c r="I43" i="219"/>
  <c r="H33" i="219"/>
  <c r="G33" i="219"/>
  <c r="F33" i="219"/>
  <c r="E33" i="219"/>
  <c r="D33" i="219"/>
  <c r="C33" i="219"/>
  <c r="K30" i="219"/>
  <c r="J30" i="219"/>
  <c r="I30" i="219"/>
  <c r="K29" i="219"/>
  <c r="J29" i="219"/>
  <c r="I29" i="219"/>
  <c r="K28" i="219"/>
  <c r="J28" i="219"/>
  <c r="I28" i="219"/>
  <c r="H18" i="219"/>
  <c r="G18" i="219"/>
  <c r="F18" i="219"/>
  <c r="E18" i="219"/>
  <c r="D18" i="219"/>
  <c r="C18" i="219"/>
  <c r="K15" i="219"/>
  <c r="J15" i="219"/>
  <c r="I15" i="219"/>
  <c r="K14" i="219"/>
  <c r="J14" i="219"/>
  <c r="I14" i="219"/>
  <c r="K13" i="219"/>
  <c r="J13" i="219"/>
  <c r="I13" i="219"/>
  <c r="H18" i="204"/>
  <c r="H33" i="216"/>
  <c r="D33" i="216"/>
  <c r="E33" i="216"/>
  <c r="F33" i="216"/>
  <c r="G33" i="216"/>
  <c r="C33" i="216"/>
  <c r="H48" i="216"/>
  <c r="D48" i="216"/>
  <c r="E48" i="216"/>
  <c r="F48" i="216"/>
  <c r="G48" i="216"/>
  <c r="C48" i="216"/>
  <c r="K45" i="216"/>
  <c r="J45" i="216"/>
  <c r="I45" i="216"/>
  <c r="K30" i="216"/>
  <c r="J30" i="216"/>
  <c r="I30" i="216"/>
  <c r="H18" i="216"/>
  <c r="D18" i="216"/>
  <c r="E18" i="216"/>
  <c r="F18" i="216"/>
  <c r="G18" i="216"/>
  <c r="C18" i="216"/>
  <c r="H33" i="215"/>
  <c r="D33" i="215"/>
  <c r="E33" i="215"/>
  <c r="F33" i="215"/>
  <c r="G33" i="215"/>
  <c r="C33" i="215"/>
  <c r="H48" i="215"/>
  <c r="D48" i="215"/>
  <c r="E48" i="215"/>
  <c r="F48" i="215"/>
  <c r="G48" i="215"/>
  <c r="C48" i="215"/>
  <c r="K45" i="215"/>
  <c r="J45" i="215"/>
  <c r="I45" i="215"/>
  <c r="K30" i="215"/>
  <c r="J30" i="215"/>
  <c r="I30" i="215"/>
  <c r="H18" i="215"/>
  <c r="D18" i="215"/>
  <c r="E18" i="215"/>
  <c r="F18" i="215"/>
  <c r="G18" i="215"/>
  <c r="C18" i="215"/>
  <c r="K15" i="215"/>
  <c r="J15" i="215"/>
  <c r="I15" i="215"/>
  <c r="H48" i="214"/>
  <c r="D48" i="214"/>
  <c r="E48" i="214"/>
  <c r="F48" i="214"/>
  <c r="G48" i="214"/>
  <c r="C48" i="214"/>
  <c r="J45" i="214"/>
  <c r="I45" i="214"/>
  <c r="H33" i="214"/>
  <c r="J33" i="214" s="1"/>
  <c r="D33" i="214"/>
  <c r="E33" i="214"/>
  <c r="F33" i="214"/>
  <c r="G33" i="214"/>
  <c r="K33" i="214" s="1"/>
  <c r="C33" i="214"/>
  <c r="H18" i="214"/>
  <c r="D18" i="214"/>
  <c r="E18" i="214"/>
  <c r="F18" i="214"/>
  <c r="G18" i="214"/>
  <c r="C18" i="214"/>
  <c r="K30" i="214"/>
  <c r="J30" i="214"/>
  <c r="I30" i="214"/>
  <c r="K15" i="214"/>
  <c r="J15" i="214"/>
  <c r="I15" i="214"/>
  <c r="H48" i="213"/>
  <c r="D48" i="213"/>
  <c r="E48" i="213"/>
  <c r="F48" i="213"/>
  <c r="G48" i="213"/>
  <c r="C48" i="213"/>
  <c r="K45" i="213"/>
  <c r="J45" i="213"/>
  <c r="I45" i="213"/>
  <c r="H33" i="213"/>
  <c r="D33" i="213"/>
  <c r="E33" i="213"/>
  <c r="F33" i="213"/>
  <c r="G33" i="213"/>
  <c r="C33" i="213"/>
  <c r="H18" i="213"/>
  <c r="D18" i="213"/>
  <c r="E18" i="213"/>
  <c r="F18" i="213"/>
  <c r="G18" i="213"/>
  <c r="C18" i="213"/>
  <c r="K30" i="213"/>
  <c r="J30" i="213"/>
  <c r="I30" i="213"/>
  <c r="K15" i="213"/>
  <c r="J15" i="213"/>
  <c r="I15" i="213"/>
  <c r="H48" i="212"/>
  <c r="D48" i="212"/>
  <c r="E48" i="212"/>
  <c r="F48" i="212"/>
  <c r="G48" i="212"/>
  <c r="C48" i="212"/>
  <c r="K45" i="212"/>
  <c r="J45" i="212"/>
  <c r="I45" i="212"/>
  <c r="H33" i="212"/>
  <c r="D33" i="212"/>
  <c r="E33" i="212"/>
  <c r="F33" i="212"/>
  <c r="G33" i="212"/>
  <c r="C33" i="212"/>
  <c r="K30" i="212"/>
  <c r="J30" i="212"/>
  <c r="I30" i="212"/>
  <c r="H18" i="212"/>
  <c r="D18" i="212"/>
  <c r="E18" i="212"/>
  <c r="F18" i="212"/>
  <c r="G18" i="212"/>
  <c r="C18" i="212"/>
  <c r="K15" i="212"/>
  <c r="J15" i="212"/>
  <c r="I15" i="212"/>
  <c r="H48" i="211"/>
  <c r="D48" i="211"/>
  <c r="E48" i="211"/>
  <c r="F48" i="211"/>
  <c r="G48" i="211"/>
  <c r="C48" i="211"/>
  <c r="K45" i="211"/>
  <c r="J45" i="211"/>
  <c r="I45" i="211"/>
  <c r="K30" i="211"/>
  <c r="J30" i="211"/>
  <c r="I30" i="211"/>
  <c r="H18" i="211"/>
  <c r="D18" i="211"/>
  <c r="E18" i="211"/>
  <c r="F18" i="211"/>
  <c r="G18" i="211"/>
  <c r="C18" i="211"/>
  <c r="K15" i="211"/>
  <c r="J15" i="211"/>
  <c r="I15" i="211"/>
  <c r="H48" i="210"/>
  <c r="D48" i="210"/>
  <c r="E48" i="210"/>
  <c r="F48" i="210"/>
  <c r="G48" i="210"/>
  <c r="C48" i="210"/>
  <c r="K45" i="210"/>
  <c r="J45" i="210"/>
  <c r="I45" i="210"/>
  <c r="H33" i="210"/>
  <c r="D33" i="210"/>
  <c r="E33" i="210"/>
  <c r="F33" i="210"/>
  <c r="G33" i="210"/>
  <c r="C33" i="210"/>
  <c r="K30" i="210"/>
  <c r="J30" i="210"/>
  <c r="I30" i="210"/>
  <c r="H18" i="210"/>
  <c r="D18" i="210"/>
  <c r="E18" i="210"/>
  <c r="F18" i="210"/>
  <c r="G18" i="210"/>
  <c r="C18" i="210"/>
  <c r="K15" i="210"/>
  <c r="J15" i="210"/>
  <c r="I15" i="210"/>
  <c r="H18" i="209"/>
  <c r="D18" i="209"/>
  <c r="E18" i="209"/>
  <c r="F18" i="209"/>
  <c r="G18" i="209"/>
  <c r="C18" i="209"/>
  <c r="H33" i="209"/>
  <c r="D33" i="209"/>
  <c r="E33" i="209"/>
  <c r="F33" i="209"/>
  <c r="G33" i="209"/>
  <c r="C33" i="209"/>
  <c r="H48" i="209"/>
  <c r="D48" i="209"/>
  <c r="E48" i="209"/>
  <c r="F48" i="209"/>
  <c r="G48" i="209"/>
  <c r="C48" i="209"/>
  <c r="K45" i="209"/>
  <c r="J45" i="209"/>
  <c r="I45" i="209"/>
  <c r="K30" i="209"/>
  <c r="J30" i="209"/>
  <c r="I30" i="209"/>
  <c r="K15" i="209"/>
  <c r="J15" i="209"/>
  <c r="I15" i="209"/>
  <c r="H33" i="208"/>
  <c r="D33" i="208"/>
  <c r="E33" i="208"/>
  <c r="F33" i="208"/>
  <c r="G33" i="208"/>
  <c r="C33" i="208"/>
  <c r="K30" i="208"/>
  <c r="J30" i="208"/>
  <c r="I30" i="208"/>
  <c r="H48" i="208"/>
  <c r="D48" i="208"/>
  <c r="E48" i="208"/>
  <c r="F48" i="208"/>
  <c r="G48" i="208"/>
  <c r="C48" i="208"/>
  <c r="K45" i="208"/>
  <c r="J45" i="208"/>
  <c r="I45" i="208"/>
  <c r="H18" i="208"/>
  <c r="D18" i="208"/>
  <c r="E18" i="208"/>
  <c r="F18" i="208"/>
  <c r="G18" i="208"/>
  <c r="C18" i="208"/>
  <c r="K15" i="208"/>
  <c r="J15" i="208"/>
  <c r="I15" i="208"/>
  <c r="H33" i="207"/>
  <c r="D33" i="207"/>
  <c r="E33" i="207"/>
  <c r="F33" i="207"/>
  <c r="G33" i="207"/>
  <c r="C33" i="207"/>
  <c r="K30" i="207"/>
  <c r="J30" i="207"/>
  <c r="I30" i="207"/>
  <c r="K45" i="207"/>
  <c r="J45" i="207"/>
  <c r="I45" i="207"/>
  <c r="H48" i="207"/>
  <c r="D48" i="207"/>
  <c r="E48" i="207"/>
  <c r="F48" i="207"/>
  <c r="G48" i="207"/>
  <c r="C48" i="207"/>
  <c r="H18" i="207"/>
  <c r="D18" i="207"/>
  <c r="E18" i="207"/>
  <c r="F18" i="207"/>
  <c r="G18" i="207"/>
  <c r="C18" i="207"/>
  <c r="H33" i="206"/>
  <c r="D33" i="206"/>
  <c r="E33" i="206"/>
  <c r="F33" i="206"/>
  <c r="G33" i="206"/>
  <c r="C33" i="206"/>
  <c r="H48" i="206"/>
  <c r="D48" i="206"/>
  <c r="E48" i="206"/>
  <c r="F48" i="206"/>
  <c r="G48" i="206"/>
  <c r="C48" i="206"/>
  <c r="K45" i="206"/>
  <c r="J45" i="206"/>
  <c r="I45" i="206"/>
  <c r="K30" i="206"/>
  <c r="J30" i="206"/>
  <c r="I30" i="206"/>
  <c r="H18" i="206"/>
  <c r="D18" i="206"/>
  <c r="E18" i="206"/>
  <c r="F18" i="206"/>
  <c r="G18" i="206"/>
  <c r="C18" i="206"/>
  <c r="H18" i="205"/>
  <c r="D18" i="205"/>
  <c r="E18" i="205"/>
  <c r="F18" i="205"/>
  <c r="G18" i="205"/>
  <c r="C18" i="205"/>
  <c r="H33" i="205"/>
  <c r="D33" i="205"/>
  <c r="E33" i="205"/>
  <c r="F33" i="205"/>
  <c r="G33" i="205"/>
  <c r="C33" i="205"/>
  <c r="H48" i="205"/>
  <c r="D48" i="205"/>
  <c r="E48" i="205"/>
  <c r="F48" i="205"/>
  <c r="G48" i="205"/>
  <c r="C48" i="205"/>
  <c r="K45" i="205"/>
  <c r="J45" i="205"/>
  <c r="I45" i="205"/>
  <c r="K30" i="205"/>
  <c r="J30" i="205"/>
  <c r="I30" i="205"/>
  <c r="H33" i="204"/>
  <c r="D33" i="204"/>
  <c r="E33" i="204"/>
  <c r="F33" i="204"/>
  <c r="G33" i="204"/>
  <c r="C33" i="204"/>
  <c r="K30" i="204"/>
  <c r="J30" i="204"/>
  <c r="I30" i="204"/>
  <c r="K45" i="204"/>
  <c r="J45" i="204"/>
  <c r="I45" i="204"/>
  <c r="H48" i="204"/>
  <c r="D48" i="204"/>
  <c r="E48" i="204"/>
  <c r="F48" i="204"/>
  <c r="G48" i="204"/>
  <c r="C48" i="204"/>
  <c r="H18" i="202"/>
  <c r="D18" i="202"/>
  <c r="E18" i="202"/>
  <c r="F18" i="202"/>
  <c r="G18" i="202"/>
  <c r="C18" i="202"/>
  <c r="H33" i="202"/>
  <c r="D33" i="202"/>
  <c r="E33" i="202"/>
  <c r="F33" i="202"/>
  <c r="G33" i="202"/>
  <c r="C33" i="202"/>
  <c r="H48" i="202"/>
  <c r="D48" i="202"/>
  <c r="E48" i="202"/>
  <c r="F48" i="202"/>
  <c r="G48" i="202"/>
  <c r="C48" i="202"/>
  <c r="K45" i="202"/>
  <c r="J45" i="202"/>
  <c r="I45" i="202"/>
  <c r="K30" i="202"/>
  <c r="J30" i="202"/>
  <c r="I30" i="202"/>
  <c r="H18" i="201"/>
  <c r="D18" i="201"/>
  <c r="E18" i="201"/>
  <c r="F18" i="201"/>
  <c r="G18" i="201"/>
  <c r="C18" i="201"/>
  <c r="H33" i="201"/>
  <c r="D33" i="201"/>
  <c r="E33" i="201"/>
  <c r="F33" i="201"/>
  <c r="G33" i="201"/>
  <c r="C33" i="201"/>
  <c r="H48" i="201"/>
  <c r="D48" i="201"/>
  <c r="E48" i="201"/>
  <c r="F48" i="201"/>
  <c r="G48" i="201"/>
  <c r="C48" i="201"/>
  <c r="K30" i="201"/>
  <c r="J30" i="201"/>
  <c r="I30" i="201"/>
  <c r="K45" i="201"/>
  <c r="J45" i="201"/>
  <c r="I45" i="201"/>
  <c r="H18" i="200"/>
  <c r="D18" i="200"/>
  <c r="E18" i="200"/>
  <c r="F18" i="200"/>
  <c r="G18" i="200"/>
  <c r="C18" i="200"/>
  <c r="H33" i="200"/>
  <c r="D33" i="200"/>
  <c r="E33" i="200"/>
  <c r="F33" i="200"/>
  <c r="G33" i="200"/>
  <c r="C33" i="200"/>
  <c r="H48" i="200"/>
  <c r="D48" i="200"/>
  <c r="E48" i="200"/>
  <c r="F48" i="200"/>
  <c r="G48" i="200"/>
  <c r="C48" i="200"/>
  <c r="K45" i="200"/>
  <c r="J45" i="200"/>
  <c r="K30" i="200"/>
  <c r="J30" i="200"/>
  <c r="I30" i="200"/>
  <c r="H18" i="199"/>
  <c r="D18" i="199"/>
  <c r="E18" i="199"/>
  <c r="F18" i="199"/>
  <c r="G18" i="199"/>
  <c r="C18" i="199"/>
  <c r="H33" i="199"/>
  <c r="D33" i="199"/>
  <c r="E33" i="199"/>
  <c r="F33" i="199"/>
  <c r="G33" i="199"/>
  <c r="C33" i="199"/>
  <c r="H48" i="199"/>
  <c r="D48" i="199"/>
  <c r="E48" i="199"/>
  <c r="F48" i="199"/>
  <c r="G48" i="199"/>
  <c r="C48" i="199"/>
  <c r="J45" i="199"/>
  <c r="I45" i="199"/>
  <c r="J30" i="199"/>
  <c r="I30" i="199"/>
  <c r="H48" i="198"/>
  <c r="D48" i="198"/>
  <c r="E48" i="198"/>
  <c r="F48" i="198"/>
  <c r="G48" i="198"/>
  <c r="C48" i="198"/>
  <c r="H33" i="198"/>
  <c r="D33" i="198"/>
  <c r="E33" i="198"/>
  <c r="F33" i="198"/>
  <c r="G33" i="198"/>
  <c r="C33" i="198"/>
  <c r="H18" i="198"/>
  <c r="D18" i="198"/>
  <c r="E18" i="198"/>
  <c r="F18" i="198"/>
  <c r="G18" i="198"/>
  <c r="C18" i="198"/>
  <c r="H48" i="197"/>
  <c r="D48" i="197"/>
  <c r="E48" i="197"/>
  <c r="F48" i="197"/>
  <c r="G48" i="197"/>
  <c r="C48" i="197"/>
  <c r="H33" i="197"/>
  <c r="D33" i="197"/>
  <c r="E33" i="197"/>
  <c r="F33" i="197"/>
  <c r="G33" i="197"/>
  <c r="C33" i="197"/>
  <c r="H18" i="197"/>
  <c r="D18" i="197"/>
  <c r="E18" i="197"/>
  <c r="F18" i="197"/>
  <c r="G18" i="197"/>
  <c r="C18" i="197"/>
  <c r="K45" i="198"/>
  <c r="J45" i="198"/>
  <c r="I45" i="198"/>
  <c r="K30" i="198"/>
  <c r="J30" i="198"/>
  <c r="I30" i="198"/>
  <c r="K45" i="197"/>
  <c r="J45" i="197"/>
  <c r="I45" i="197"/>
  <c r="K30" i="197"/>
  <c r="J30" i="197"/>
  <c r="I30" i="197"/>
  <c r="K15" i="216"/>
  <c r="J15" i="216"/>
  <c r="I15" i="216"/>
  <c r="K15" i="207"/>
  <c r="J15" i="207"/>
  <c r="I15" i="207"/>
  <c r="K15" i="206"/>
  <c r="J15" i="206"/>
  <c r="I15" i="206"/>
  <c r="K15" i="205"/>
  <c r="J15" i="205"/>
  <c r="I15" i="205"/>
  <c r="K15" i="204"/>
  <c r="J15" i="204"/>
  <c r="I15" i="204"/>
  <c r="K15" i="202"/>
  <c r="J15" i="202"/>
  <c r="I15" i="202"/>
  <c r="K15" i="201"/>
  <c r="J15" i="201"/>
  <c r="I15" i="201"/>
  <c r="K15" i="200"/>
  <c r="J15" i="200"/>
  <c r="I15" i="200"/>
  <c r="J15" i="199"/>
  <c r="I15" i="199"/>
  <c r="K15" i="198"/>
  <c r="J15" i="198"/>
  <c r="I15" i="198"/>
  <c r="K15" i="197"/>
  <c r="J15" i="197"/>
  <c r="I15" i="197"/>
  <c r="I14" i="209"/>
  <c r="J14" i="209"/>
  <c r="K14" i="209"/>
  <c r="I14" i="198"/>
  <c r="J14" i="198"/>
  <c r="K14" i="198"/>
  <c r="I48" i="231" l="1"/>
  <c r="F49" i="231"/>
  <c r="H49" i="231"/>
  <c r="G49" i="231"/>
  <c r="E49" i="231"/>
  <c r="D49" i="231"/>
  <c r="J33" i="231"/>
  <c r="G34" i="231"/>
  <c r="F34" i="231"/>
  <c r="D34" i="231"/>
  <c r="J18" i="231"/>
  <c r="G19" i="231"/>
  <c r="F19" i="231"/>
  <c r="E19" i="231"/>
  <c r="G49" i="223"/>
  <c r="D49" i="223"/>
  <c r="H49" i="223"/>
  <c r="I48" i="223"/>
  <c r="F49" i="223"/>
  <c r="E49" i="223"/>
  <c r="J18" i="223"/>
  <c r="H19" i="223"/>
  <c r="G19" i="223"/>
  <c r="F19" i="223"/>
  <c r="E19" i="223"/>
  <c r="D19" i="223"/>
  <c r="J48" i="224"/>
  <c r="G49" i="224"/>
  <c r="F49" i="224"/>
  <c r="D49" i="224"/>
  <c r="J33" i="224"/>
  <c r="G34" i="224"/>
  <c r="F34" i="224"/>
  <c r="E34" i="224"/>
  <c r="I18" i="224"/>
  <c r="J18" i="224"/>
  <c r="G19" i="224"/>
  <c r="F19" i="224"/>
  <c r="E19" i="224"/>
  <c r="D19" i="224"/>
  <c r="I18" i="225"/>
  <c r="H19" i="225"/>
  <c r="G19" i="225"/>
  <c r="F19" i="225"/>
  <c r="E19" i="225"/>
  <c r="D19" i="225"/>
  <c r="G34" i="225"/>
  <c r="D34" i="225"/>
  <c r="I33" i="225"/>
  <c r="J33" i="225"/>
  <c r="F34" i="225"/>
  <c r="E34" i="225"/>
  <c r="J48" i="225"/>
  <c r="G49" i="225"/>
  <c r="F49" i="225"/>
  <c r="E49" i="225"/>
  <c r="D49" i="225"/>
  <c r="G49" i="226"/>
  <c r="I48" i="226"/>
  <c r="J48" i="226"/>
  <c r="F49" i="226"/>
  <c r="E49" i="226"/>
  <c r="D49" i="226"/>
  <c r="I33" i="226"/>
  <c r="H34" i="226"/>
  <c r="G34" i="226"/>
  <c r="F34" i="226"/>
  <c r="E34" i="226"/>
  <c r="D34" i="226"/>
  <c r="G19" i="226"/>
  <c r="F19" i="226"/>
  <c r="D19" i="226"/>
  <c r="J18" i="226"/>
  <c r="E19" i="226"/>
  <c r="J18" i="227"/>
  <c r="I48" i="227"/>
  <c r="H49" i="227"/>
  <c r="G49" i="227"/>
  <c r="F49" i="227"/>
  <c r="E49" i="227"/>
  <c r="D49" i="227"/>
  <c r="E34" i="227"/>
  <c r="G34" i="227"/>
  <c r="J33" i="227"/>
  <c r="F34" i="227"/>
  <c r="D34" i="227"/>
  <c r="G19" i="227"/>
  <c r="F19" i="227"/>
  <c r="E19" i="227"/>
  <c r="D19" i="227"/>
  <c r="J48" i="228"/>
  <c r="D49" i="228"/>
  <c r="G49" i="228"/>
  <c r="F49" i="228"/>
  <c r="E49" i="228"/>
  <c r="J33" i="228"/>
  <c r="G34" i="228"/>
  <c r="F34" i="228"/>
  <c r="E34" i="228"/>
  <c r="D34" i="228"/>
  <c r="D19" i="228"/>
  <c r="J18" i="228"/>
  <c r="I18" i="228"/>
  <c r="G19" i="228"/>
  <c r="F19" i="228"/>
  <c r="E19" i="228"/>
  <c r="F19" i="222"/>
  <c r="E49" i="222"/>
  <c r="I48" i="222"/>
  <c r="J48" i="222"/>
  <c r="G49" i="222"/>
  <c r="F49" i="222"/>
  <c r="D49" i="222"/>
  <c r="G34" i="222"/>
  <c r="H34" i="222"/>
  <c r="J33" i="222"/>
  <c r="F34" i="222"/>
  <c r="E34" i="222"/>
  <c r="D34" i="222"/>
  <c r="G19" i="222"/>
  <c r="J18" i="222"/>
  <c r="I18" i="222"/>
  <c r="E19" i="222"/>
  <c r="D19" i="222"/>
  <c r="J48" i="229"/>
  <c r="D49" i="229"/>
  <c r="E49" i="229"/>
  <c r="G49" i="229"/>
  <c r="F49" i="229"/>
  <c r="I33" i="229"/>
  <c r="D34" i="229"/>
  <c r="J33" i="229"/>
  <c r="G34" i="229"/>
  <c r="F34" i="229"/>
  <c r="E34" i="229"/>
  <c r="H19" i="229"/>
  <c r="D19" i="229"/>
  <c r="I18" i="229"/>
  <c r="G19" i="229"/>
  <c r="F19" i="229"/>
  <c r="E19" i="229"/>
  <c r="I48" i="221"/>
  <c r="G49" i="221"/>
  <c r="F49" i="221"/>
  <c r="E49" i="221"/>
  <c r="D49" i="221"/>
  <c r="I33" i="221"/>
  <c r="G34" i="221"/>
  <c r="F34" i="221"/>
  <c r="E34" i="221"/>
  <c r="D34" i="221"/>
  <c r="H19" i="221"/>
  <c r="J18" i="221"/>
  <c r="G19" i="221"/>
  <c r="F19" i="221"/>
  <c r="E19" i="221"/>
  <c r="D19" i="221"/>
  <c r="I48" i="230"/>
  <c r="D49" i="230"/>
  <c r="J48" i="230"/>
  <c r="G49" i="230"/>
  <c r="F49" i="230"/>
  <c r="E49" i="230"/>
  <c r="H34" i="230"/>
  <c r="G34" i="230"/>
  <c r="I33" i="230"/>
  <c r="F34" i="230"/>
  <c r="E34" i="230"/>
  <c r="D34" i="230"/>
  <c r="J18" i="230"/>
  <c r="F19" i="230"/>
  <c r="E19" i="230"/>
  <c r="D19" i="230"/>
  <c r="J48" i="232"/>
  <c r="G49" i="232"/>
  <c r="F49" i="232"/>
  <c r="E49" i="232"/>
  <c r="D49" i="232"/>
  <c r="J33" i="232"/>
  <c r="G34" i="232"/>
  <c r="F34" i="232"/>
  <c r="E34" i="232"/>
  <c r="D34" i="232"/>
  <c r="D19" i="232"/>
  <c r="I18" i="232"/>
  <c r="J18" i="232"/>
  <c r="F19" i="232"/>
  <c r="E19" i="232"/>
  <c r="D49" i="220"/>
  <c r="I48" i="220"/>
  <c r="G49" i="220"/>
  <c r="F49" i="220"/>
  <c r="E49" i="220"/>
  <c r="H34" i="220"/>
  <c r="G34" i="220"/>
  <c r="F34" i="220"/>
  <c r="E34" i="220"/>
  <c r="D34" i="220"/>
  <c r="J18" i="220"/>
  <c r="H19" i="220"/>
  <c r="G19" i="220"/>
  <c r="F19" i="220"/>
  <c r="E19" i="220"/>
  <c r="D19" i="220"/>
  <c r="I48" i="219"/>
  <c r="J48" i="219"/>
  <c r="G49" i="219"/>
  <c r="F49" i="219"/>
  <c r="E49" i="219"/>
  <c r="D49" i="219"/>
  <c r="D34" i="219"/>
  <c r="I33" i="219"/>
  <c r="G34" i="219"/>
  <c r="F34" i="219"/>
  <c r="E34" i="219"/>
  <c r="G19" i="219"/>
  <c r="H19" i="219"/>
  <c r="F19" i="219"/>
  <c r="E19" i="219"/>
  <c r="D19" i="219"/>
  <c r="G49" i="233"/>
  <c r="E49" i="233"/>
  <c r="J48" i="233"/>
  <c r="F49" i="233"/>
  <c r="D49" i="233"/>
  <c r="F34" i="233"/>
  <c r="I33" i="233"/>
  <c r="G34" i="233"/>
  <c r="J33" i="233"/>
  <c r="E34" i="233"/>
  <c r="D34" i="233"/>
  <c r="E19" i="233"/>
  <c r="H19" i="233"/>
  <c r="I18" i="233"/>
  <c r="G19" i="233"/>
  <c r="F19" i="233"/>
  <c r="D19" i="233"/>
  <c r="G49" i="234"/>
  <c r="I48" i="234"/>
  <c r="J48" i="234"/>
  <c r="E49" i="234"/>
  <c r="D49" i="234"/>
  <c r="H34" i="234"/>
  <c r="G34" i="234"/>
  <c r="F34" i="234"/>
  <c r="E34" i="234"/>
  <c r="D34" i="234"/>
  <c r="D19" i="234"/>
  <c r="J18" i="234"/>
  <c r="G19" i="234"/>
  <c r="F19" i="234"/>
  <c r="E19" i="234"/>
  <c r="J48" i="235"/>
  <c r="I48" i="235"/>
  <c r="J33" i="235"/>
  <c r="I33" i="235"/>
  <c r="G34" i="235"/>
  <c r="H19" i="235"/>
  <c r="I18" i="235"/>
  <c r="G19" i="235"/>
  <c r="I48" i="236"/>
  <c r="F34" i="236"/>
  <c r="G19" i="236"/>
  <c r="F49" i="236"/>
  <c r="G34" i="236"/>
  <c r="J48" i="236"/>
  <c r="G49" i="236"/>
  <c r="E49" i="236"/>
  <c r="D49" i="236"/>
  <c r="H34" i="236"/>
  <c r="I33" i="236"/>
  <c r="E34" i="236"/>
  <c r="D34" i="236"/>
  <c r="J18" i="236"/>
  <c r="F19" i="236"/>
  <c r="E19" i="236"/>
  <c r="D19" i="236"/>
  <c r="G34" i="237"/>
  <c r="E49" i="237"/>
  <c r="G49" i="237"/>
  <c r="J33" i="237"/>
  <c r="F34" i="237"/>
  <c r="G19" i="237"/>
  <c r="E19" i="237"/>
  <c r="H49" i="237"/>
  <c r="I48" i="237"/>
  <c r="F49" i="237"/>
  <c r="D49" i="237"/>
  <c r="E34" i="237"/>
  <c r="D34" i="237"/>
  <c r="J18" i="237"/>
  <c r="F19" i="237"/>
  <c r="D19" i="237"/>
  <c r="I18" i="219"/>
  <c r="J33" i="219"/>
  <c r="K48" i="219"/>
  <c r="I33" i="220"/>
  <c r="J48" i="220"/>
  <c r="J33" i="221"/>
  <c r="J48" i="221"/>
  <c r="K18" i="222"/>
  <c r="K48" i="222"/>
  <c r="E34" i="223"/>
  <c r="J18" i="219"/>
  <c r="K33" i="219"/>
  <c r="H49" i="219"/>
  <c r="I18" i="220"/>
  <c r="J33" i="220"/>
  <c r="K48" i="220"/>
  <c r="I18" i="221"/>
  <c r="K33" i="221"/>
  <c r="K48" i="221"/>
  <c r="H19" i="222"/>
  <c r="I33" i="222"/>
  <c r="H49" i="222"/>
  <c r="I18" i="223"/>
  <c r="K18" i="219"/>
  <c r="H34" i="219"/>
  <c r="K33" i="220"/>
  <c r="H49" i="220"/>
  <c r="H34" i="221"/>
  <c r="H49" i="221"/>
  <c r="G34" i="223"/>
  <c r="K33" i="223"/>
  <c r="K18" i="220"/>
  <c r="K18" i="221"/>
  <c r="K33" i="222"/>
  <c r="K18" i="223"/>
  <c r="D34" i="223"/>
  <c r="J33" i="223"/>
  <c r="I33" i="223"/>
  <c r="H34" i="223"/>
  <c r="K33" i="224"/>
  <c r="H49" i="224"/>
  <c r="K48" i="225"/>
  <c r="H19" i="226"/>
  <c r="K18" i="227"/>
  <c r="H34" i="227"/>
  <c r="K33" i="228"/>
  <c r="H49" i="228"/>
  <c r="K48" i="229"/>
  <c r="H19" i="230"/>
  <c r="K18" i="231"/>
  <c r="H34" i="231"/>
  <c r="K33" i="232"/>
  <c r="H49" i="232"/>
  <c r="K48" i="233"/>
  <c r="H19" i="234"/>
  <c r="H19" i="236"/>
  <c r="K18" i="237"/>
  <c r="H34" i="237"/>
  <c r="J48" i="223"/>
  <c r="K18" i="224"/>
  <c r="H34" i="224"/>
  <c r="I48" i="224"/>
  <c r="J18" i="225"/>
  <c r="K33" i="225"/>
  <c r="H49" i="225"/>
  <c r="I18" i="226"/>
  <c r="J33" i="226"/>
  <c r="K48" i="226"/>
  <c r="H19" i="227"/>
  <c r="I33" i="227"/>
  <c r="J48" i="227"/>
  <c r="K18" i="228"/>
  <c r="H34" i="228"/>
  <c r="I48" i="228"/>
  <c r="J18" i="229"/>
  <c r="K33" i="229"/>
  <c r="H49" i="229"/>
  <c r="I18" i="230"/>
  <c r="J33" i="230"/>
  <c r="K48" i="230"/>
  <c r="H19" i="231"/>
  <c r="I33" i="231"/>
  <c r="J48" i="231"/>
  <c r="K18" i="232"/>
  <c r="H34" i="232"/>
  <c r="I48" i="232"/>
  <c r="J18" i="233"/>
  <c r="K33" i="233"/>
  <c r="H49" i="233"/>
  <c r="I18" i="234"/>
  <c r="J33" i="234"/>
  <c r="K48" i="234"/>
  <c r="J18" i="235"/>
  <c r="K33" i="235"/>
  <c r="H49" i="235"/>
  <c r="I18" i="236"/>
  <c r="J33" i="236"/>
  <c r="K48" i="236"/>
  <c r="H19" i="237"/>
  <c r="I33" i="237"/>
  <c r="J48" i="237"/>
  <c r="K48" i="223"/>
  <c r="H19" i="224"/>
  <c r="I33" i="224"/>
  <c r="K18" i="225"/>
  <c r="H34" i="225"/>
  <c r="I48" i="225"/>
  <c r="K33" i="226"/>
  <c r="H49" i="226"/>
  <c r="I18" i="227"/>
  <c r="K48" i="227"/>
  <c r="H19" i="228"/>
  <c r="I33" i="228"/>
  <c r="K18" i="229"/>
  <c r="H34" i="229"/>
  <c r="I48" i="229"/>
  <c r="K33" i="230"/>
  <c r="H49" i="230"/>
  <c r="I18" i="231"/>
  <c r="K48" i="231"/>
  <c r="H19" i="232"/>
  <c r="I33" i="232"/>
  <c r="K18" i="233"/>
  <c r="H34" i="233"/>
  <c r="I48" i="233"/>
  <c r="K33" i="234"/>
  <c r="H49" i="234"/>
  <c r="K18" i="235"/>
  <c r="K33" i="236"/>
  <c r="H49" i="236"/>
  <c r="I18" i="237"/>
  <c r="K48" i="237"/>
  <c r="K48" i="224"/>
  <c r="K18" i="226"/>
  <c r="K33" i="227"/>
  <c r="K48" i="228"/>
  <c r="K18" i="230"/>
  <c r="K33" i="231"/>
  <c r="K48" i="232"/>
  <c r="K18" i="234"/>
  <c r="K18" i="236"/>
  <c r="K33" i="237"/>
  <c r="I33" i="214"/>
  <c r="K14" i="188"/>
  <c r="K19" i="188"/>
  <c r="K23" i="188"/>
  <c r="K31" i="188"/>
  <c r="K15" i="188"/>
  <c r="K16" i="188"/>
  <c r="K24" i="188"/>
  <c r="K21" i="188"/>
  <c r="K22" i="188"/>
  <c r="K29" i="188"/>
  <c r="K27" i="188"/>
  <c r="K33" i="188"/>
  <c r="K17" i="188"/>
  <c r="J25" i="188"/>
  <c r="J19" i="188"/>
  <c r="J23" i="188"/>
  <c r="J31" i="188"/>
  <c r="J15" i="188"/>
  <c r="J32" i="188"/>
  <c r="J16" i="188"/>
  <c r="J24" i="188"/>
  <c r="J21" i="188"/>
  <c r="J20" i="188"/>
  <c r="J22" i="188"/>
  <c r="J27" i="188"/>
  <c r="J33" i="188"/>
  <c r="J17" i="188"/>
  <c r="I25" i="188"/>
  <c r="I19" i="188"/>
  <c r="I23" i="188"/>
  <c r="I15" i="188"/>
  <c r="I16" i="188"/>
  <c r="I24" i="188"/>
  <c r="I21" i="188"/>
  <c r="I20" i="188"/>
  <c r="I22" i="188"/>
  <c r="I27" i="188"/>
  <c r="I17" i="188"/>
  <c r="B73" i="193" l="1"/>
  <c r="C73" i="193" l="1"/>
  <c r="D56" i="167" l="1"/>
  <c r="E56" i="167"/>
  <c r="F56" i="167"/>
  <c r="D57" i="167"/>
  <c r="E57" i="167"/>
  <c r="F57" i="167"/>
  <c r="D58" i="167"/>
  <c r="E58" i="167"/>
  <c r="F58" i="167"/>
  <c r="D59" i="167"/>
  <c r="E59" i="167"/>
  <c r="F59" i="167"/>
  <c r="D60" i="167"/>
  <c r="E60" i="167"/>
  <c r="F60" i="167"/>
  <c r="D61" i="167"/>
  <c r="E61" i="167"/>
  <c r="F61" i="167"/>
  <c r="D62" i="167"/>
  <c r="E62" i="167"/>
  <c r="F62" i="167"/>
  <c r="D63" i="167"/>
  <c r="E63" i="167"/>
  <c r="F63" i="167"/>
  <c r="D64" i="167"/>
  <c r="E64" i="167"/>
  <c r="F64" i="167"/>
  <c r="D65" i="167"/>
  <c r="E65" i="167"/>
  <c r="F65" i="167"/>
  <c r="D66" i="167"/>
  <c r="E66" i="167"/>
  <c r="F66" i="167"/>
  <c r="D67" i="167"/>
  <c r="E67" i="167"/>
  <c r="F67" i="167"/>
  <c r="D68" i="167"/>
  <c r="E68" i="167"/>
  <c r="F68" i="167"/>
  <c r="D69" i="167"/>
  <c r="E69" i="167"/>
  <c r="F69" i="167"/>
  <c r="D70" i="167"/>
  <c r="E70" i="167"/>
  <c r="F70" i="167"/>
  <c r="D71" i="167"/>
  <c r="E71" i="167"/>
  <c r="F71" i="167"/>
  <c r="D72" i="167"/>
  <c r="E72" i="167"/>
  <c r="F72" i="167"/>
  <c r="D73" i="167"/>
  <c r="E73" i="167"/>
  <c r="F73" i="167"/>
  <c r="D74" i="167"/>
  <c r="E74" i="167"/>
  <c r="F74" i="167"/>
  <c r="F55" i="167"/>
  <c r="E55" i="167"/>
  <c r="D55" i="167"/>
  <c r="F54" i="167"/>
  <c r="E54" i="167"/>
  <c r="D54" i="167"/>
  <c r="B56" i="167"/>
  <c r="B57" i="167"/>
  <c r="B58" i="167"/>
  <c r="B59" i="167"/>
  <c r="B60" i="167"/>
  <c r="B61" i="167"/>
  <c r="B62" i="167"/>
  <c r="B63" i="167"/>
  <c r="B64" i="167"/>
  <c r="B65" i="167"/>
  <c r="B66" i="167"/>
  <c r="B67" i="167"/>
  <c r="B68" i="167"/>
  <c r="B69" i="167"/>
  <c r="B70" i="167"/>
  <c r="B71" i="167"/>
  <c r="B72" i="167"/>
  <c r="B73" i="167"/>
  <c r="B74" i="167"/>
  <c r="B55" i="167"/>
  <c r="H49" i="216"/>
  <c r="F49" i="216"/>
  <c r="D49" i="216"/>
  <c r="K44" i="216"/>
  <c r="J44" i="216"/>
  <c r="I44" i="216"/>
  <c r="K43" i="216"/>
  <c r="J43" i="216"/>
  <c r="I43" i="216"/>
  <c r="H34" i="216"/>
  <c r="K29" i="216"/>
  <c r="J29" i="216"/>
  <c r="I29" i="216"/>
  <c r="K28" i="216"/>
  <c r="J28" i="216"/>
  <c r="I28" i="216"/>
  <c r="E19" i="216"/>
  <c r="K14" i="216"/>
  <c r="J14" i="216"/>
  <c r="I14" i="216"/>
  <c r="K13" i="216"/>
  <c r="J13" i="216"/>
  <c r="I13" i="216"/>
  <c r="H49" i="215"/>
  <c r="K44" i="215"/>
  <c r="J44" i="215"/>
  <c r="I44" i="215"/>
  <c r="K43" i="215"/>
  <c r="J43" i="215"/>
  <c r="I43" i="215"/>
  <c r="H34" i="215"/>
  <c r="F34" i="215"/>
  <c r="D34" i="215"/>
  <c r="K29" i="215"/>
  <c r="J29" i="215"/>
  <c r="I29" i="215"/>
  <c r="K28" i="215"/>
  <c r="J28" i="215"/>
  <c r="I28" i="215"/>
  <c r="G19" i="215"/>
  <c r="E19" i="215"/>
  <c r="K14" i="215"/>
  <c r="J14" i="215"/>
  <c r="I14" i="215"/>
  <c r="K13" i="215"/>
  <c r="J13" i="215"/>
  <c r="I13" i="215"/>
  <c r="H49" i="214"/>
  <c r="J44" i="214"/>
  <c r="I44" i="214"/>
  <c r="J43" i="214"/>
  <c r="I43" i="214"/>
  <c r="K28" i="214"/>
  <c r="G19" i="214"/>
  <c r="J14" i="214"/>
  <c r="K13" i="214"/>
  <c r="J13" i="214"/>
  <c r="I13" i="214"/>
  <c r="G49" i="213"/>
  <c r="E49" i="213"/>
  <c r="K44" i="213"/>
  <c r="J44" i="213"/>
  <c r="I44" i="213"/>
  <c r="K43" i="213"/>
  <c r="J43" i="213"/>
  <c r="I43" i="213"/>
  <c r="H34" i="213"/>
  <c r="F34" i="213"/>
  <c r="D34" i="213"/>
  <c r="K29" i="213"/>
  <c r="J29" i="213"/>
  <c r="I29" i="213"/>
  <c r="K28" i="213"/>
  <c r="J28" i="213"/>
  <c r="I28" i="213"/>
  <c r="H19" i="213"/>
  <c r="F19" i="213"/>
  <c r="D19" i="213"/>
  <c r="K14" i="213"/>
  <c r="J14" i="213"/>
  <c r="I14" i="213"/>
  <c r="K13" i="213"/>
  <c r="J13" i="213"/>
  <c r="I13" i="213"/>
  <c r="H49" i="212"/>
  <c r="F49" i="212"/>
  <c r="D49" i="212"/>
  <c r="K44" i="212"/>
  <c r="J44" i="212"/>
  <c r="I44" i="212"/>
  <c r="K43" i="212"/>
  <c r="J43" i="212"/>
  <c r="I43" i="212"/>
  <c r="H34" i="212"/>
  <c r="D34" i="212"/>
  <c r="K29" i="212"/>
  <c r="J29" i="212"/>
  <c r="I29" i="212"/>
  <c r="K28" i="212"/>
  <c r="J28" i="212"/>
  <c r="I28" i="212"/>
  <c r="H19" i="212"/>
  <c r="F19" i="212"/>
  <c r="D19" i="212"/>
  <c r="K14" i="212"/>
  <c r="J14" i="212"/>
  <c r="I14" i="212"/>
  <c r="K13" i="212"/>
  <c r="J13" i="212"/>
  <c r="I13" i="212"/>
  <c r="H49" i="211"/>
  <c r="F49" i="211"/>
  <c r="D49" i="211"/>
  <c r="K44" i="211"/>
  <c r="J44" i="211"/>
  <c r="I44" i="211"/>
  <c r="K43" i="211"/>
  <c r="J43" i="211"/>
  <c r="I43" i="211"/>
  <c r="H33" i="211"/>
  <c r="G33" i="211"/>
  <c r="F33" i="211"/>
  <c r="E33" i="211"/>
  <c r="D33" i="211"/>
  <c r="C33" i="211"/>
  <c r="K29" i="211"/>
  <c r="J29" i="211"/>
  <c r="I29" i="211"/>
  <c r="K28" i="211"/>
  <c r="J28" i="211"/>
  <c r="I28" i="211"/>
  <c r="H19" i="211"/>
  <c r="D19" i="211"/>
  <c r="K14" i="211"/>
  <c r="J14" i="211"/>
  <c r="I14" i="211"/>
  <c r="K13" i="211"/>
  <c r="J13" i="211"/>
  <c r="I13" i="211"/>
  <c r="H49" i="210"/>
  <c r="F49" i="210"/>
  <c r="D49" i="210"/>
  <c r="K44" i="210"/>
  <c r="J44" i="210"/>
  <c r="I44" i="210"/>
  <c r="K43" i="210"/>
  <c r="J43" i="210"/>
  <c r="I43" i="210"/>
  <c r="H34" i="210"/>
  <c r="D34" i="210"/>
  <c r="K29" i="210"/>
  <c r="J29" i="210"/>
  <c r="I29" i="210"/>
  <c r="K28" i="210"/>
  <c r="J28" i="210"/>
  <c r="I28" i="210"/>
  <c r="H19" i="210"/>
  <c r="D19" i="210"/>
  <c r="K14" i="210"/>
  <c r="J14" i="210"/>
  <c r="I14" i="210"/>
  <c r="K13" i="210"/>
  <c r="J13" i="210"/>
  <c r="I13" i="210"/>
  <c r="H49" i="209"/>
  <c r="F49" i="209"/>
  <c r="D49" i="209"/>
  <c r="K44" i="209"/>
  <c r="J44" i="209"/>
  <c r="I44" i="209"/>
  <c r="K43" i="209"/>
  <c r="J43" i="209"/>
  <c r="I43" i="209"/>
  <c r="G34" i="209"/>
  <c r="E34" i="209"/>
  <c r="K29" i="209"/>
  <c r="J29" i="209"/>
  <c r="I29" i="209"/>
  <c r="K28" i="209"/>
  <c r="J28" i="209"/>
  <c r="I28" i="209"/>
  <c r="H19" i="209"/>
  <c r="F19" i="209"/>
  <c r="D19" i="209"/>
  <c r="K13" i="209"/>
  <c r="J13" i="209"/>
  <c r="I13" i="209"/>
  <c r="H49" i="208"/>
  <c r="F49" i="208"/>
  <c r="D49" i="208"/>
  <c r="K44" i="208"/>
  <c r="J44" i="208"/>
  <c r="I44" i="208"/>
  <c r="K43" i="208"/>
  <c r="J43" i="208"/>
  <c r="I43" i="208"/>
  <c r="G34" i="208"/>
  <c r="E34" i="208"/>
  <c r="K29" i="208"/>
  <c r="J29" i="208"/>
  <c r="I29" i="208"/>
  <c r="K28" i="208"/>
  <c r="J28" i="208"/>
  <c r="I28" i="208"/>
  <c r="G19" i="208"/>
  <c r="E19" i="208"/>
  <c r="K14" i="208"/>
  <c r="J14" i="208"/>
  <c r="I14" i="208"/>
  <c r="K13" i="208"/>
  <c r="J13" i="208"/>
  <c r="I13" i="208"/>
  <c r="K48" i="207"/>
  <c r="E49" i="207"/>
  <c r="K44" i="207"/>
  <c r="J44" i="207"/>
  <c r="I44" i="207"/>
  <c r="K43" i="207"/>
  <c r="J43" i="207"/>
  <c r="I43" i="207"/>
  <c r="G34" i="207"/>
  <c r="E34" i="207"/>
  <c r="K29" i="207"/>
  <c r="J29" i="207"/>
  <c r="I29" i="207"/>
  <c r="K28" i="207"/>
  <c r="J28" i="207"/>
  <c r="I28" i="207"/>
  <c r="I18" i="207"/>
  <c r="F19" i="207"/>
  <c r="D19" i="207"/>
  <c r="K14" i="207"/>
  <c r="J14" i="207"/>
  <c r="I14" i="207"/>
  <c r="K13" i="207"/>
  <c r="J13" i="207"/>
  <c r="I13" i="207"/>
  <c r="H49" i="206"/>
  <c r="F49" i="206"/>
  <c r="D49" i="206"/>
  <c r="K44" i="206"/>
  <c r="J44" i="206"/>
  <c r="I44" i="206"/>
  <c r="K43" i="206"/>
  <c r="J43" i="206"/>
  <c r="I43" i="206"/>
  <c r="H34" i="206"/>
  <c r="F34" i="206"/>
  <c r="D34" i="206"/>
  <c r="K29" i="206"/>
  <c r="J29" i="206"/>
  <c r="I29" i="206"/>
  <c r="K28" i="206"/>
  <c r="J28" i="206"/>
  <c r="I28" i="206"/>
  <c r="H19" i="206"/>
  <c r="F19" i="206"/>
  <c r="D19" i="206"/>
  <c r="K14" i="206"/>
  <c r="J14" i="206"/>
  <c r="I14" i="206"/>
  <c r="K13" i="206"/>
  <c r="J13" i="206"/>
  <c r="I13" i="206"/>
  <c r="F49" i="205"/>
  <c r="K44" i="205"/>
  <c r="J44" i="205"/>
  <c r="I44" i="205"/>
  <c r="K43" i="205"/>
  <c r="J43" i="205"/>
  <c r="I43" i="205"/>
  <c r="F34" i="205"/>
  <c r="K29" i="205"/>
  <c r="J29" i="205"/>
  <c r="I29" i="205"/>
  <c r="K28" i="205"/>
  <c r="J28" i="205"/>
  <c r="I28" i="205"/>
  <c r="G19" i="205"/>
  <c r="K14" i="205"/>
  <c r="J14" i="205"/>
  <c r="I14" i="205"/>
  <c r="K13" i="205"/>
  <c r="J13" i="205"/>
  <c r="I13" i="205"/>
  <c r="I44" i="204"/>
  <c r="I48" i="204"/>
  <c r="F49" i="204"/>
  <c r="D49" i="204"/>
  <c r="K44" i="204"/>
  <c r="J44" i="204"/>
  <c r="K43" i="204"/>
  <c r="J43" i="204"/>
  <c r="I43" i="204"/>
  <c r="I33" i="204"/>
  <c r="F34" i="204"/>
  <c r="D34" i="204"/>
  <c r="K29" i="204"/>
  <c r="J29" i="204"/>
  <c r="I29" i="204"/>
  <c r="K28" i="204"/>
  <c r="J28" i="204"/>
  <c r="I28" i="204"/>
  <c r="H19" i="204"/>
  <c r="G18" i="204"/>
  <c r="F18" i="204"/>
  <c r="E18" i="204"/>
  <c r="D18" i="204"/>
  <c r="D19" i="204" s="1"/>
  <c r="C18" i="204"/>
  <c r="K14" i="204"/>
  <c r="J14" i="204"/>
  <c r="I14" i="204"/>
  <c r="K13" i="204"/>
  <c r="J13" i="204"/>
  <c r="I13" i="204"/>
  <c r="F19" i="204" l="1"/>
  <c r="G34" i="211"/>
  <c r="E34" i="211"/>
  <c r="E19" i="205"/>
  <c r="D34" i="205"/>
  <c r="I33" i="205"/>
  <c r="D49" i="205"/>
  <c r="H49" i="205"/>
  <c r="C73" i="167"/>
  <c r="C69" i="167"/>
  <c r="C55" i="167"/>
  <c r="C65" i="167"/>
  <c r="C74" i="167"/>
  <c r="C56" i="167"/>
  <c r="C70" i="167"/>
  <c r="C66" i="167"/>
  <c r="C62" i="167"/>
  <c r="C58" i="167"/>
  <c r="C71" i="167"/>
  <c r="C67" i="167"/>
  <c r="C63" i="167"/>
  <c r="C59" i="167"/>
  <c r="C72" i="167"/>
  <c r="C68" i="167"/>
  <c r="C64" i="167"/>
  <c r="C60" i="167"/>
  <c r="C61" i="167"/>
  <c r="C57" i="167"/>
  <c r="G19" i="216"/>
  <c r="D19" i="216"/>
  <c r="F19" i="216"/>
  <c r="H19" i="216"/>
  <c r="E34" i="216"/>
  <c r="G34" i="216"/>
  <c r="D34" i="216"/>
  <c r="F34" i="216"/>
  <c r="E49" i="216"/>
  <c r="G49" i="216"/>
  <c r="I48" i="216"/>
  <c r="K48" i="216"/>
  <c r="J48" i="216"/>
  <c r="I33" i="216"/>
  <c r="K33" i="216"/>
  <c r="J33" i="216"/>
  <c r="I18" i="216"/>
  <c r="K18" i="216"/>
  <c r="J18" i="216"/>
  <c r="E49" i="215"/>
  <c r="G49" i="215"/>
  <c r="D49" i="215"/>
  <c r="F49" i="215"/>
  <c r="E34" i="215"/>
  <c r="G34" i="215"/>
  <c r="D19" i="215"/>
  <c r="F19" i="215"/>
  <c r="H19" i="215"/>
  <c r="I48" i="215"/>
  <c r="K48" i="215"/>
  <c r="J48" i="215"/>
  <c r="I33" i="215"/>
  <c r="K33" i="215"/>
  <c r="J33" i="215"/>
  <c r="I18" i="215"/>
  <c r="K18" i="215"/>
  <c r="J18" i="215"/>
  <c r="I18" i="214"/>
  <c r="G34" i="214"/>
  <c r="I48" i="214"/>
  <c r="J48" i="214"/>
  <c r="J18" i="214"/>
  <c r="H19" i="214"/>
  <c r="K18" i="214"/>
  <c r="D49" i="213"/>
  <c r="F49" i="213"/>
  <c r="H49" i="213"/>
  <c r="E34" i="213"/>
  <c r="G34" i="213"/>
  <c r="E19" i="213"/>
  <c r="G19" i="213"/>
  <c r="J48" i="213"/>
  <c r="I48" i="213"/>
  <c r="K48" i="213"/>
  <c r="I33" i="213"/>
  <c r="K33" i="213"/>
  <c r="J33" i="213"/>
  <c r="I18" i="213"/>
  <c r="K18" i="213"/>
  <c r="J18" i="213"/>
  <c r="E19" i="212"/>
  <c r="G19" i="212"/>
  <c r="E34" i="212"/>
  <c r="G34" i="212"/>
  <c r="F34" i="212"/>
  <c r="E49" i="212"/>
  <c r="G49" i="212"/>
  <c r="J48" i="212"/>
  <c r="I48" i="212"/>
  <c r="K48" i="212"/>
  <c r="I33" i="212"/>
  <c r="K33" i="212"/>
  <c r="J33" i="212"/>
  <c r="I18" i="212"/>
  <c r="K18" i="212"/>
  <c r="J18" i="212"/>
  <c r="E49" i="211"/>
  <c r="G49" i="211"/>
  <c r="D34" i="211"/>
  <c r="F34" i="211"/>
  <c r="H34" i="211"/>
  <c r="E19" i="211"/>
  <c r="G19" i="211"/>
  <c r="F19" i="211"/>
  <c r="I48" i="211"/>
  <c r="K48" i="211"/>
  <c r="J48" i="211"/>
  <c r="I33" i="211"/>
  <c r="K33" i="211"/>
  <c r="J33" i="211"/>
  <c r="I18" i="211"/>
  <c r="K18" i="211"/>
  <c r="J18" i="211"/>
  <c r="E19" i="210"/>
  <c r="G19" i="210"/>
  <c r="F19" i="210"/>
  <c r="E34" i="210"/>
  <c r="G34" i="210"/>
  <c r="F34" i="210"/>
  <c r="E49" i="210"/>
  <c r="G49" i="210"/>
  <c r="I48" i="210"/>
  <c r="K48" i="210"/>
  <c r="J48" i="210"/>
  <c r="I33" i="210"/>
  <c r="K33" i="210"/>
  <c r="J33" i="210"/>
  <c r="I18" i="210"/>
  <c r="K18" i="210"/>
  <c r="J18" i="210"/>
  <c r="E49" i="209"/>
  <c r="G49" i="209"/>
  <c r="D34" i="209"/>
  <c r="F34" i="209"/>
  <c r="H34" i="209"/>
  <c r="E19" i="209"/>
  <c r="G19" i="209"/>
  <c r="I48" i="209"/>
  <c r="K48" i="209"/>
  <c r="J48" i="209"/>
  <c r="J33" i="209"/>
  <c r="I33" i="209"/>
  <c r="K33" i="209"/>
  <c r="J18" i="209"/>
  <c r="I18" i="209"/>
  <c r="K18" i="209"/>
  <c r="D19" i="208"/>
  <c r="F19" i="208"/>
  <c r="H19" i="208"/>
  <c r="D34" i="208"/>
  <c r="F34" i="208"/>
  <c r="I33" i="208"/>
  <c r="E49" i="208"/>
  <c r="G49" i="208"/>
  <c r="J48" i="208"/>
  <c r="I48" i="208"/>
  <c r="K48" i="208"/>
  <c r="J33" i="208"/>
  <c r="H34" i="208"/>
  <c r="K33" i="208"/>
  <c r="I18" i="208"/>
  <c r="K18" i="208"/>
  <c r="J18" i="208"/>
  <c r="D49" i="207"/>
  <c r="F49" i="207"/>
  <c r="H49" i="207"/>
  <c r="D34" i="207"/>
  <c r="F34" i="207"/>
  <c r="I33" i="207"/>
  <c r="E19" i="207"/>
  <c r="G19" i="207"/>
  <c r="G49" i="207"/>
  <c r="I48" i="207"/>
  <c r="J48" i="207"/>
  <c r="J33" i="207"/>
  <c r="H34" i="207"/>
  <c r="K33" i="207"/>
  <c r="J18" i="207"/>
  <c r="H19" i="207"/>
  <c r="K18" i="207"/>
  <c r="E19" i="206"/>
  <c r="G19" i="206"/>
  <c r="E34" i="206"/>
  <c r="G34" i="206"/>
  <c r="E49" i="206"/>
  <c r="G49" i="206"/>
  <c r="I48" i="206"/>
  <c r="K48" i="206"/>
  <c r="J48" i="206"/>
  <c r="I33" i="206"/>
  <c r="K33" i="206"/>
  <c r="J33" i="206"/>
  <c r="I18" i="206"/>
  <c r="K18" i="206"/>
  <c r="J18" i="206"/>
  <c r="E49" i="205"/>
  <c r="K48" i="205"/>
  <c r="E34" i="205"/>
  <c r="G34" i="205"/>
  <c r="D19" i="205"/>
  <c r="F19" i="205"/>
  <c r="I18" i="205"/>
  <c r="G49" i="205"/>
  <c r="I48" i="205"/>
  <c r="J48" i="205"/>
  <c r="J33" i="205"/>
  <c r="H34" i="205"/>
  <c r="K33" i="205"/>
  <c r="J18" i="205"/>
  <c r="H19" i="205"/>
  <c r="K18" i="205"/>
  <c r="E19" i="204"/>
  <c r="G19" i="204"/>
  <c r="E34" i="204"/>
  <c r="G34" i="204"/>
  <c r="E49" i="204"/>
  <c r="G49" i="204"/>
  <c r="J48" i="204"/>
  <c r="H49" i="204"/>
  <c r="K48" i="204"/>
  <c r="J33" i="204"/>
  <c r="H34" i="204"/>
  <c r="K33" i="204"/>
  <c r="I18" i="204"/>
  <c r="K18" i="204"/>
  <c r="J18" i="204"/>
  <c r="K44" i="202"/>
  <c r="J44" i="202"/>
  <c r="I44" i="202"/>
  <c r="K43" i="202"/>
  <c r="J43" i="202"/>
  <c r="I43" i="202"/>
  <c r="K29" i="202"/>
  <c r="J29" i="202"/>
  <c r="I29" i="202"/>
  <c r="K28" i="202"/>
  <c r="J28" i="202"/>
  <c r="I28" i="202"/>
  <c r="G49" i="202"/>
  <c r="E49" i="202"/>
  <c r="G34" i="202"/>
  <c r="E34" i="202"/>
  <c r="F19" i="202"/>
  <c r="J18" i="202"/>
  <c r="I18" i="202"/>
  <c r="G19" i="202"/>
  <c r="E19" i="202"/>
  <c r="J14" i="202"/>
  <c r="I13" i="202"/>
  <c r="K14" i="202"/>
  <c r="I14" i="202"/>
  <c r="K13" i="202"/>
  <c r="J13" i="202"/>
  <c r="G34" i="201"/>
  <c r="G19" i="201"/>
  <c r="F19" i="201"/>
  <c r="K14" i="201"/>
  <c r="J14" i="201"/>
  <c r="I14" i="201"/>
  <c r="K13" i="201"/>
  <c r="J13" i="201"/>
  <c r="I13" i="201"/>
  <c r="K29" i="201"/>
  <c r="J29" i="201"/>
  <c r="I29" i="201"/>
  <c r="K28" i="201"/>
  <c r="J28" i="201"/>
  <c r="I28" i="201"/>
  <c r="K48" i="201"/>
  <c r="E49" i="201"/>
  <c r="F49" i="201"/>
  <c r="G49" i="201"/>
  <c r="D49" i="201"/>
  <c r="I48" i="201"/>
  <c r="I44" i="201"/>
  <c r="J44" i="201"/>
  <c r="K44" i="201"/>
  <c r="K43" i="201"/>
  <c r="J43" i="201"/>
  <c r="I43" i="201"/>
  <c r="I48" i="200"/>
  <c r="G49" i="200"/>
  <c r="F49" i="200"/>
  <c r="E49" i="200"/>
  <c r="D49" i="200"/>
  <c r="I33" i="200"/>
  <c r="G34" i="200"/>
  <c r="F34" i="200"/>
  <c r="E34" i="200"/>
  <c r="D34" i="200"/>
  <c r="J44" i="200"/>
  <c r="I44" i="200"/>
  <c r="K43" i="200"/>
  <c r="J43" i="200"/>
  <c r="I43" i="200"/>
  <c r="K29" i="200"/>
  <c r="J29" i="200"/>
  <c r="I29" i="200"/>
  <c r="K28" i="200"/>
  <c r="J28" i="200"/>
  <c r="I28" i="200"/>
  <c r="K18" i="200"/>
  <c r="E19" i="200"/>
  <c r="F19" i="200"/>
  <c r="G19" i="200"/>
  <c r="D19" i="200"/>
  <c r="I18" i="200"/>
  <c r="I14" i="200"/>
  <c r="J14" i="200"/>
  <c r="K14" i="200"/>
  <c r="K13" i="200"/>
  <c r="J13" i="200"/>
  <c r="I13" i="200"/>
  <c r="J48" i="201" l="1"/>
  <c r="H49" i="201"/>
  <c r="J18" i="200"/>
  <c r="H19" i="200"/>
  <c r="D49" i="202"/>
  <c r="F49" i="202"/>
  <c r="J48" i="202"/>
  <c r="D34" i="202"/>
  <c r="F34" i="202"/>
  <c r="I33" i="202"/>
  <c r="J33" i="202"/>
  <c r="K48" i="202"/>
  <c r="H49" i="202"/>
  <c r="I48" i="202"/>
  <c r="H34" i="202"/>
  <c r="K33" i="202"/>
  <c r="D19" i="202"/>
  <c r="K18" i="202"/>
  <c r="H19" i="202"/>
  <c r="D19" i="201"/>
  <c r="E19" i="201"/>
  <c r="J18" i="201"/>
  <c r="D34" i="201"/>
  <c r="H34" i="201"/>
  <c r="E34" i="201"/>
  <c r="I33" i="201"/>
  <c r="F34" i="201"/>
  <c r="J33" i="201"/>
  <c r="K33" i="201"/>
  <c r="K18" i="201"/>
  <c r="H19" i="201"/>
  <c r="I18" i="201"/>
  <c r="J48" i="200"/>
  <c r="J33" i="200"/>
  <c r="K48" i="200"/>
  <c r="H49" i="200"/>
  <c r="K33" i="200"/>
  <c r="H34" i="200"/>
  <c r="G49" i="199"/>
  <c r="F49" i="199"/>
  <c r="K44" i="199"/>
  <c r="J44" i="199"/>
  <c r="I44" i="199"/>
  <c r="K43" i="199"/>
  <c r="K29" i="199"/>
  <c r="J29" i="199"/>
  <c r="I29" i="199"/>
  <c r="K28" i="199"/>
  <c r="J28" i="199"/>
  <c r="I28" i="199"/>
  <c r="G34" i="199"/>
  <c r="E34" i="199"/>
  <c r="E19" i="199"/>
  <c r="F19" i="199"/>
  <c r="G19" i="199"/>
  <c r="D19" i="199"/>
  <c r="K18" i="199"/>
  <c r="H19" i="199"/>
  <c r="I14" i="199"/>
  <c r="J14" i="199"/>
  <c r="K14" i="199"/>
  <c r="K13" i="199"/>
  <c r="J13" i="199"/>
  <c r="I13" i="199"/>
  <c r="I18" i="198"/>
  <c r="G19" i="198"/>
  <c r="F19" i="198"/>
  <c r="E19" i="198"/>
  <c r="D19" i="198"/>
  <c r="K13" i="198"/>
  <c r="J13" i="198"/>
  <c r="I13" i="198"/>
  <c r="J33" i="198"/>
  <c r="I33" i="198"/>
  <c r="G34" i="198"/>
  <c r="F34" i="198"/>
  <c r="E34" i="198"/>
  <c r="D34" i="198"/>
  <c r="K29" i="198"/>
  <c r="J29" i="198"/>
  <c r="I29" i="198"/>
  <c r="K28" i="198"/>
  <c r="J28" i="198"/>
  <c r="I28" i="198"/>
  <c r="E49" i="198"/>
  <c r="F49" i="198"/>
  <c r="G49" i="198"/>
  <c r="H49" i="198"/>
  <c r="D49" i="198"/>
  <c r="K48" i="198"/>
  <c r="I48" i="198"/>
  <c r="J48" i="198"/>
  <c r="I44" i="198"/>
  <c r="J44" i="198"/>
  <c r="K44" i="198"/>
  <c r="K43" i="198"/>
  <c r="J43" i="198"/>
  <c r="I43" i="198"/>
  <c r="J48" i="197"/>
  <c r="G49" i="197"/>
  <c r="F49" i="197"/>
  <c r="E49" i="197"/>
  <c r="D49" i="197"/>
  <c r="K44" i="197"/>
  <c r="J44" i="197"/>
  <c r="I44" i="197"/>
  <c r="K43" i="197"/>
  <c r="J43" i="197"/>
  <c r="I43" i="197"/>
  <c r="K33" i="197"/>
  <c r="K29" i="197"/>
  <c r="K28" i="197"/>
  <c r="I28" i="197"/>
  <c r="J29" i="197"/>
  <c r="I29" i="197"/>
  <c r="J28" i="197"/>
  <c r="H34" i="197"/>
  <c r="E34" i="197"/>
  <c r="D34" i="197"/>
  <c r="K18" i="197"/>
  <c r="I18" i="197"/>
  <c r="E19" i="197"/>
  <c r="F19" i="197"/>
  <c r="G19" i="197"/>
  <c r="H19" i="197"/>
  <c r="D19" i="197"/>
  <c r="J18" i="197"/>
  <c r="I14" i="197"/>
  <c r="J14" i="197"/>
  <c r="K14" i="197"/>
  <c r="K13" i="197"/>
  <c r="J13" i="197"/>
  <c r="I13" i="197"/>
  <c r="B55" i="194"/>
  <c r="J18" i="199" l="1"/>
  <c r="I18" i="199"/>
  <c r="D49" i="199"/>
  <c r="E49" i="199"/>
  <c r="I48" i="199"/>
  <c r="H49" i="199"/>
  <c r="J48" i="199"/>
  <c r="K48" i="199"/>
  <c r="D34" i="199"/>
  <c r="H34" i="199"/>
  <c r="F34" i="199"/>
  <c r="I33" i="199"/>
  <c r="J33" i="199"/>
  <c r="K33" i="199"/>
  <c r="J18" i="198"/>
  <c r="K18" i="198"/>
  <c r="H19" i="198"/>
  <c r="H34" i="198"/>
  <c r="K33" i="198"/>
  <c r="H49" i="197"/>
  <c r="I48" i="197"/>
  <c r="K48" i="197"/>
  <c r="F34" i="197"/>
  <c r="J33" i="197"/>
  <c r="G34" i="197"/>
  <c r="I33" i="197"/>
  <c r="B74" i="186"/>
  <c r="B54" i="189"/>
  <c r="C55" i="194" l="1"/>
  <c r="C74" i="186"/>
  <c r="C54" i="189"/>
  <c r="K30" i="188"/>
  <c r="J14" i="188"/>
  <c r="I14" i="188"/>
  <c r="D13" i="188"/>
  <c r="E13" i="188"/>
  <c r="F13" i="188"/>
  <c r="G13" i="188"/>
  <c r="H13" i="188"/>
  <c r="C13" i="188"/>
  <c r="O15" i="185"/>
  <c r="O57" i="182"/>
  <c r="V56" i="182"/>
  <c r="U56" i="182"/>
  <c r="T56" i="182"/>
  <c r="S56" i="182"/>
  <c r="R56" i="182"/>
  <c r="Q56" i="182"/>
  <c r="P56" i="182"/>
  <c r="O56" i="182"/>
  <c r="M56" i="182"/>
  <c r="L56" i="182"/>
  <c r="K56" i="182"/>
  <c r="J56" i="182"/>
  <c r="I56" i="182"/>
  <c r="H56" i="182"/>
  <c r="G56" i="182"/>
  <c r="F56" i="182"/>
  <c r="E56" i="182"/>
  <c r="D56" i="182"/>
  <c r="N56" i="182"/>
  <c r="C56" i="182"/>
  <c r="B56" i="182"/>
  <c r="H57" i="182"/>
  <c r="J57" i="182"/>
  <c r="L57" i="182"/>
  <c r="M57" i="182"/>
  <c r="N57" i="182"/>
  <c r="R57" i="182"/>
  <c r="S57" i="182"/>
  <c r="T57" i="182"/>
  <c r="U57" i="182"/>
  <c r="V57" i="182" l="1"/>
  <c r="Q57" i="182"/>
  <c r="F57" i="182"/>
  <c r="D35" i="188"/>
  <c r="E35" i="188"/>
  <c r="F35" i="188"/>
  <c r="K13" i="188"/>
  <c r="G35" i="188"/>
  <c r="H35" i="188"/>
  <c r="I13" i="188"/>
  <c r="C79" i="188"/>
  <c r="J13" i="188"/>
  <c r="C78" i="188"/>
  <c r="C77" i="188"/>
  <c r="O20" i="187"/>
  <c r="O31" i="187"/>
  <c r="O27" i="187"/>
  <c r="O23" i="187"/>
  <c r="O19" i="187"/>
  <c r="O30" i="187"/>
  <c r="O26" i="187"/>
  <c r="O22" i="187"/>
  <c r="O18" i="187"/>
  <c r="O33" i="187"/>
  <c r="O29" i="187"/>
  <c r="O25" i="187"/>
  <c r="O21" i="187"/>
  <c r="O32" i="187"/>
  <c r="O28" i="187"/>
  <c r="O24" i="187"/>
  <c r="H35" i="187"/>
  <c r="F35" i="187"/>
  <c r="G35" i="187"/>
  <c r="E35" i="187"/>
  <c r="D35" i="187"/>
  <c r="O26" i="185"/>
  <c r="O33" i="185"/>
  <c r="O29" i="185"/>
  <c r="O25" i="185"/>
  <c r="O21" i="185"/>
  <c r="O17" i="185"/>
  <c r="O30" i="185"/>
  <c r="O18" i="185"/>
  <c r="O32" i="185"/>
  <c r="O28" i="185"/>
  <c r="O24" i="185"/>
  <c r="O20" i="185"/>
  <c r="O16" i="185"/>
  <c r="O22" i="185"/>
  <c r="O31" i="185"/>
  <c r="O27" i="185"/>
  <c r="O23" i="185"/>
  <c r="O19" i="185"/>
  <c r="B57" i="182"/>
  <c r="P57" i="182"/>
  <c r="K57" i="182"/>
  <c r="G57" i="182"/>
  <c r="C57" i="182"/>
  <c r="D57" i="182"/>
  <c r="I57" i="182"/>
  <c r="E57" i="182"/>
  <c r="D35" i="182"/>
  <c r="E35" i="182"/>
  <c r="H35" i="185"/>
  <c r="G35" i="185"/>
  <c r="E35" i="185"/>
  <c r="F35" i="185"/>
  <c r="D35" i="185"/>
  <c r="F35" i="182"/>
  <c r="H35" i="182"/>
  <c r="G35" i="182"/>
</calcChain>
</file>

<file path=xl/sharedStrings.xml><?xml version="1.0" encoding="utf-8"?>
<sst xmlns="http://schemas.openxmlformats.org/spreadsheetml/2006/main" count="3299" uniqueCount="190">
  <si>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</si>
  <si>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</si>
  <si>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</si>
  <si>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</si>
  <si>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</si>
  <si>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</si>
  <si>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</si>
  <si>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</si>
  <si>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</si>
  <si>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</si>
  <si>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III</t>
  </si>
  <si>
    <t>IV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</si>
  <si>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</si>
  <si>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</si>
  <si>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</si>
  <si>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</si>
  <si>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</si>
  <si>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</si>
  <si>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</si>
  <si>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</si>
  <si>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</si>
  <si>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</si>
  <si>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</si>
  <si>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</si>
  <si>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</si>
  <si>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</si>
  <si>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</si>
  <si>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</si>
  <si>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</si>
  <si>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</si>
  <si>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</si>
  <si>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Área total en proceso de construcción</t>
  </si>
  <si>
    <t>Fuente: Dane. Cálculos Dirección de Estudios Socioeconómicos y Regulatorios (SDDE)</t>
  </si>
  <si>
    <t>Dic-12</t>
  </si>
  <si>
    <t>% Cambio   '13/'12</t>
  </si>
  <si>
    <t>Mar-13</t>
  </si>
  <si>
    <t>Distribución del área censada, según estados de obra</t>
  </si>
  <si>
    <t>Jun-13</t>
  </si>
  <si>
    <t>Sep-13</t>
  </si>
  <si>
    <t>Dic-13</t>
  </si>
  <si>
    <t>% Cambio   '14/'13</t>
  </si>
  <si>
    <t xml:space="preserve"> '14 como % de '13</t>
  </si>
  <si>
    <t>Mar-14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</si>
  <si>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</si>
  <si>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</si>
  <si>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</si>
  <si>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</si>
  <si>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</si>
  <si>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</si>
  <si>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</si>
  <si>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</si>
  <si>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</si>
  <si>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</si>
  <si>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</si>
  <si>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</si>
  <si>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</si>
  <si>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</si>
  <si>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</si>
  <si>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</si>
  <si>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</si>
  <si>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</si>
  <si>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</si>
  <si>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</si>
  <si>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</si>
  <si>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</si>
  <si>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</si>
  <si>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</si>
  <si>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</si>
  <si>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</si>
  <si>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</si>
  <si>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</si>
  <si>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* Incluye: Oficinas, comercio, bodegas, educación, hoteles, hospitales, administración pública y otros</t>
  </si>
  <si>
    <t>*Nota: VIS: Vivienda de Interés Social. Viviendas de precio inferior a 135 smlmv.</t>
  </si>
  <si>
    <t>*Nota: No VIS: Viviendas de precios superiores a 135 smlmv.</t>
  </si>
  <si>
    <t>Área nueva en proceso de construcción</t>
  </si>
  <si>
    <t>*Nota: VIS 70-135 smmlv: Vivienda de Interés Social entre 70 y 135 salarios mínimos mensuales legales vigentes.</t>
  </si>
  <si>
    <t>*Nota: VIP: Vivienda de Interés Prioritario. Viviendas de precio inferior a 70 smlmv.</t>
  </si>
  <si>
    <t>Total vivienda. Miles de metros cuadrados (Chapinero)</t>
  </si>
  <si>
    <t>Resumen localidades:</t>
  </si>
  <si>
    <t>II trimestre. Total vivienda. Metros cuadrados (Bogotá y localidades)</t>
  </si>
  <si>
    <t>II trimestre. Total Vivienda de Interés Social*. Metros cuadrados (Bogotá y localidades)</t>
  </si>
  <si>
    <t>II trimestre. Total Vivienda No Vis*. Metros cuadrados (Bogotá y localidades)</t>
  </si>
  <si>
    <t xml:space="preserve">Se propone una torta co los 4 o 5 localidades que tengan mayor </t>
  </si>
  <si>
    <t>Contribución</t>
  </si>
  <si>
    <t>Total edificaciones. Metros cuadrados (Usaquén)</t>
  </si>
  <si>
    <t>Otros destinos*. Metros cuadrados (Chapinero)</t>
  </si>
  <si>
    <t>Otros destinos*. Metros cuadrados (Usaquén)</t>
  </si>
  <si>
    <t>Total vivienda. Metros cuadrados (Usaquén)</t>
  </si>
  <si>
    <t>Total edificaciones. Metros cuadrados (Santafé)</t>
  </si>
  <si>
    <t>Total vivienda. Metros cuadrados (Santafé)</t>
  </si>
  <si>
    <t>Otros destinos*. Metros cuadrados (Santafé)</t>
  </si>
  <si>
    <t>Total edificaciones. Metros cuadrados (San Cristóbal)</t>
  </si>
  <si>
    <t>Total vivienda. Metros cuadrados (San Cristóbal)</t>
  </si>
  <si>
    <t>Otros destinos*. Metros cuadrados (San Cristóbal)</t>
  </si>
  <si>
    <t>Total edificaciones. Metros cuadrados (Usme)</t>
  </si>
  <si>
    <t>Total vivienda. Metros cuadrados (Usme)</t>
  </si>
  <si>
    <t>Otros destinos*. Metros cuadrados (Usme)</t>
  </si>
  <si>
    <t>Total edificaciones. Metros cuadrados (Tunjuelito)</t>
  </si>
  <si>
    <t>Total vivienda. Metros cuadrados (Tunjuelito)</t>
  </si>
  <si>
    <t>Otros destinos*. Metros cuadrados (Tunjuelito)</t>
  </si>
  <si>
    <t>Area Censada</t>
  </si>
  <si>
    <t>Total edificaciones. Metros cuadrados (Chapinero)</t>
  </si>
  <si>
    <t>Otros destinos*. Metros cuadrados (Bosa)</t>
  </si>
  <si>
    <t>Total vivienda. Metros cuadrados (Bosa)</t>
  </si>
  <si>
    <t>Total edificaciones. Metros cuadrados (Bosa)</t>
  </si>
  <si>
    <t>Otros destinos*. Metros cuadrados (Kennedy)</t>
  </si>
  <si>
    <t>Total vivienda. Metros cuadrados (Kennedy)</t>
  </si>
  <si>
    <t>Total edificaciones. Metros cuadrados (Kennedy)</t>
  </si>
  <si>
    <t>Otros destinos*. Metros cuadrados (Fontibón)</t>
  </si>
  <si>
    <t>Total vivienda. Metros cuadrados (Fontibón)</t>
  </si>
  <si>
    <t>Total edificaciones. Metros cuadrados (Fontibón)</t>
  </si>
  <si>
    <t>Otros destinos*. Metros cuadrados (Engativá)</t>
  </si>
  <si>
    <t>Total vivienda. Metros cuadrados (Engativá)</t>
  </si>
  <si>
    <t>Total edificaciones. Metros cuadrados (Engativá)</t>
  </si>
  <si>
    <t>Otros destinos*. Metros cuadrados (Suba)</t>
  </si>
  <si>
    <t>Total vivienda. Metros cuadrados (Suba)</t>
  </si>
  <si>
    <t>Total edificaciones. Metros cuadrados (Suba)</t>
  </si>
  <si>
    <t>Otros destinos*. Metros cuadrados (Barrios Unidos)</t>
  </si>
  <si>
    <t>Total vivienda. Metros cuadrados (Barrios Unidos)</t>
  </si>
  <si>
    <t>Total edificaciones. Metros cuadrados (Barrios Unidos)</t>
  </si>
  <si>
    <t>Otros destinos*. Metros cuadrados (Teusaquillo)</t>
  </si>
  <si>
    <t>Total vivienda. Metros cuadrados (Teusaquillo)</t>
  </si>
  <si>
    <t>Total edificaciones. Metros cuadrados (Teusaquillo)</t>
  </si>
  <si>
    <t>Otros destinos*. Metros cuadrados (Los Mártires)</t>
  </si>
  <si>
    <t>Total vivienda. Metros cuadrados (Los Mártires)</t>
  </si>
  <si>
    <t>Total edificaciones. Metros cuadrados (Los Mártires)</t>
  </si>
  <si>
    <t>Otros destinos*. Metros cuadrados (Antonio Nariño)</t>
  </si>
  <si>
    <t>Total vivienda. Metros cuadrados (Antonio Nariño)</t>
  </si>
  <si>
    <t>Total edificaciones. Metros cuadrados (Antonio Nariño)</t>
  </si>
  <si>
    <t>Otros destinos*. Metros cuadrados (Puente Aranda)</t>
  </si>
  <si>
    <t>Total vivienda. Metros cuadrados (Puente Aranda)</t>
  </si>
  <si>
    <t>Total edificaciones. Metros cuadrados (Puente Aranda)</t>
  </si>
  <si>
    <t>Otros destinos*. Metros cuadrados (La Candelaria)</t>
  </si>
  <si>
    <t>Total vivienda. Metros cuadrados (La Candelaria)</t>
  </si>
  <si>
    <t>Total edificaciones. Metros cuadrados (La Candelaria)</t>
  </si>
  <si>
    <t>Otros destinos*. Metros cuadrados (Rafael Uribe)</t>
  </si>
  <si>
    <t>Total vivienda. Metros cuadrados (Rafael Uribe)</t>
  </si>
  <si>
    <t>Total edificaciones. Metros cuadrados (Rafael Uribe)</t>
  </si>
  <si>
    <t>Otros destinos*. Metros cuadrados (Ciudad Bolívar)</t>
  </si>
  <si>
    <t>Total vivienda. Metros cuadrados (Ciudad Bolívar)</t>
  </si>
  <si>
    <t>Total edificaciones. Metros cuadrados (Ciudad Bolívar)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</si>
  <si>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</si>
  <si>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</si>
  <si>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</si>
  <si>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</si>
  <si>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</si>
  <si>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VIS entre 70 y 135 SMMLV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</si>
  <si>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</si>
  <si>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</si>
  <si>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</si>
  <si>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</si>
  <si>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</si>
  <si>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</si>
  <si>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en proceso VIS entre 70 y 135 SMMLV</t>
  </si>
  <si>
    <t>Área nueva No VIS en proceso de construcción</t>
  </si>
  <si>
    <t>Área nueva destinos no residenciales</t>
  </si>
  <si>
    <t>III trimestre. Total edificaciones. Metros cuadrados (Bogotá y localidades)</t>
  </si>
  <si>
    <t>III trimestre de 2014, Metros cuadrados (Bogotá y localidades)</t>
  </si>
  <si>
    <t>Sin información*</t>
  </si>
  <si>
    <t>* Sin nformación incluye el área censada que no registra datos sobre la localidad donde se encuentra ubicada.</t>
  </si>
  <si>
    <t>Área censada en edificaciones (Distribución porcentual - III trimestre)</t>
  </si>
  <si>
    <t>Variación del área en proceso para edificaciones (Variación porcentual - III trimestre)</t>
  </si>
  <si>
    <t>III trimestre. Total vivienda. Metros cuadrados (Bogotá y localidades)</t>
  </si>
  <si>
    <t>* Sin información incluye el área censada que no registra datos sobre la localidad donde se encuentra ubicada.</t>
  </si>
  <si>
    <t>III trimestre. Total Vivienda de Interés Social*. Metros cuadrados (Bogotá y localidades)</t>
  </si>
  <si>
    <r>
      <t>Distribución del área en proceso para VIS (M</t>
    </r>
    <r>
      <rPr>
        <b/>
        <vertAlign val="superscript"/>
        <sz val="12"/>
        <rFont val="Arial"/>
        <family val="2"/>
      </rPr>
      <t>2</t>
    </r>
    <r>
      <rPr>
        <b/>
        <sz val="12"/>
        <rFont val="Arial"/>
        <family val="2"/>
      </rPr>
      <t xml:space="preserve"> - III trimestre)</t>
    </r>
  </si>
  <si>
    <t xml:space="preserve">Distribución del área en proceso para VIP (Miles de m2 - III trimestre)
</t>
  </si>
  <si>
    <t>III trimestre. Total Vivienda de Interés Prioritario*. Metros cuadrados (Bogotá y localidades)</t>
  </si>
  <si>
    <t>Sin información**</t>
  </si>
  <si>
    <t>III trimestre. Total VIS entre 70 y 135 smmlv*. Metros cuadrados (Bogotá y localidades)</t>
  </si>
  <si>
    <r>
      <rPr>
        <b/>
        <sz val="12"/>
        <rFont val="Arial"/>
        <family val="2"/>
      </rPr>
      <t>Distribución del área en proceso para VIS entre 70 y 135 smmlv (Miles de m</t>
    </r>
    <r>
      <rPr>
        <b/>
        <vertAlign val="superscript"/>
        <sz val="12"/>
        <rFont val="Arial"/>
        <family val="2"/>
      </rPr>
      <t>2</t>
    </r>
    <r>
      <rPr>
        <b/>
        <sz val="12"/>
        <rFont val="Arial"/>
        <family val="2"/>
      </rPr>
      <t xml:space="preserve"> - III trimestre</t>
    </r>
    <r>
      <rPr>
        <sz val="12"/>
        <rFont val="Arial"/>
        <family val="2"/>
      </rPr>
      <t>)</t>
    </r>
  </si>
  <si>
    <t>** Sin información incluye el área censada que no registra datos sobre la localidad donde se encuentra ubicada.</t>
  </si>
  <si>
    <t>**Sin información incluye el área censada que no registra datos sobre la localidad donde se encuentra ubicada.</t>
  </si>
  <si>
    <t>III trimestre. Otros destinos*. Metros cuadrados (Bogotá y localidades)</t>
  </si>
  <si>
    <r>
      <t>Distribución del área nueva en proceso para otros destinos (Miles de m</t>
    </r>
    <r>
      <rPr>
        <b/>
        <vertAlign val="superscript"/>
        <sz val="12"/>
        <rFont val="Arial"/>
        <family val="2"/>
      </rPr>
      <t>2</t>
    </r>
    <r>
      <rPr>
        <b/>
        <sz val="12"/>
        <rFont val="Arial"/>
        <family val="2"/>
      </rPr>
      <t xml:space="preserve"> - III trimestre)</t>
    </r>
  </si>
  <si>
    <t>III trimestre. Total Vivienda No Vis*. Metros cuadrados (Bogotá y localidades)</t>
  </si>
  <si>
    <r>
      <t>Distribución del área nueva en proceso para No VIS (Miles de m</t>
    </r>
    <r>
      <rPr>
        <b/>
        <vertAlign val="superscript"/>
        <sz val="12"/>
        <rFont val="Arial"/>
        <family val="2"/>
      </rPr>
      <t>2</t>
    </r>
    <r>
      <rPr>
        <b/>
        <sz val="12"/>
        <rFont val="Arial"/>
        <family val="2"/>
      </rPr>
      <t xml:space="preserve"> - III trimestre)</t>
    </r>
  </si>
  <si>
    <t>Distribución del área nueva en proceso para VIS entre 70 y 135 smmlv (Miles de m2 - III trimestre)</t>
  </si>
  <si>
    <r>
      <t>Distribución del área nueva en proceso para edificaciones (Miles de m</t>
    </r>
    <r>
      <rPr>
        <b/>
        <vertAlign val="superscript"/>
        <sz val="12"/>
        <rFont val="Arial"/>
        <family val="2"/>
      </rPr>
      <t>2</t>
    </r>
    <r>
      <rPr>
        <b/>
        <sz val="12"/>
        <rFont val="Arial"/>
        <family val="2"/>
      </rPr>
      <t xml:space="preserve"> - III trimestre)</t>
    </r>
  </si>
  <si>
    <r>
      <t>Distribución del área en proceso para otros destinos (Miles de m</t>
    </r>
    <r>
      <rPr>
        <b/>
        <vertAlign val="superscript"/>
        <sz val="12"/>
        <rFont val="Arial"/>
        <family val="2"/>
      </rPr>
      <t>2</t>
    </r>
    <r>
      <rPr>
        <b/>
        <sz val="12"/>
        <rFont val="Arial"/>
        <family val="2"/>
      </rPr>
      <t xml:space="preserve"> - III trimestre)</t>
    </r>
  </si>
  <si>
    <r>
      <t>Distribución del área nueva en proceso para VIP (Miles de m</t>
    </r>
    <r>
      <rPr>
        <b/>
        <vertAlign val="superscript"/>
        <sz val="12"/>
        <rFont val="Arial"/>
        <family val="2"/>
      </rPr>
      <t>2</t>
    </r>
    <r>
      <rPr>
        <b/>
        <sz val="12"/>
        <rFont val="Arial"/>
        <family val="2"/>
      </rPr>
      <t xml:space="preserve"> - III trimestre</t>
    </r>
  </si>
  <si>
    <t>III trimestre. Total VIP*. Metros cuadrados (Bogotá y localidades)</t>
  </si>
  <si>
    <t>Histórico área nueva en proceso:</t>
  </si>
  <si>
    <t>Histórico área enproceso:</t>
  </si>
  <si>
    <t>** Sin nformación incluye el área censada que no registra datos sobre la localidad donde se encuentra ubicada.</t>
  </si>
  <si>
    <r>
      <t>Distribución del área nueva en proceso para VIS (Miles de m</t>
    </r>
    <r>
      <rPr>
        <b/>
        <vertAlign val="superscript"/>
        <sz val="12"/>
        <rFont val="Arial"/>
        <family val="2"/>
      </rPr>
      <t>2</t>
    </r>
    <r>
      <rPr>
        <b/>
        <sz val="12"/>
        <rFont val="Arial"/>
        <family val="2"/>
      </rPr>
      <t xml:space="preserve"> - III trimestre)</t>
    </r>
  </si>
  <si>
    <r>
      <t>Distribución del área nueva en proceso para vivienda (Miles de m</t>
    </r>
    <r>
      <rPr>
        <b/>
        <vertAlign val="superscript"/>
        <sz val="12"/>
        <rFont val="Arial"/>
        <family val="2"/>
      </rPr>
      <t>2</t>
    </r>
    <r>
      <rPr>
        <b/>
        <sz val="12"/>
        <rFont val="Arial"/>
        <family val="2"/>
      </rPr>
      <t xml:space="preserve"> - III trimestre)</t>
    </r>
  </si>
  <si>
    <r>
      <t>Distribución del área en proceso para No VIS (Miles de m</t>
    </r>
    <r>
      <rPr>
        <b/>
        <vertAlign val="superscript"/>
        <sz val="12"/>
        <rFont val="Arial"/>
        <family val="2"/>
      </rPr>
      <t>2</t>
    </r>
    <r>
      <rPr>
        <b/>
        <sz val="12"/>
        <rFont val="Arial"/>
        <family val="2"/>
      </rPr>
      <t xml:space="preserve"> - III trimestre)</t>
    </r>
  </si>
  <si>
    <t>* Nota: VIS: Vivienda de Interés Social. Viviendas de precio inferior a 135 smlmv.</t>
  </si>
  <si>
    <t xml:space="preserve">Distribución del área en proceso para vivienda (Miles de m2 - III trimestre)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</si>
</sst>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</numFmts>
  <fonts count="3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sz val="8"/>
      <color rgb="FF004559"/>
      <name val="Arial"/>
      <family val="2"/>
    </font>
    <font>
      <b/>
      <vertAlign val="superscript"/>
      <sz val="12"/>
      <name val="Arial"/>
      <family val="2"/>
    </font>
    <font>
      <sz val="11"/>
      <color rgb="FF004559"/>
      <name val="Calibri"/>
      <family val="2"/>
      <scheme val="minor"/>
    </font>
    <font>
      <sz val="11"/>
      <name val="Calibri"/>
      <family val="2"/>
      <scheme val="minor"/>
    </font>
    <font>
      <sz val="12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  <border>
      <left style="thin">
        <color indexed="64"/>
      </left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35">
    <xf numFmtId="0" fontId="0" fillId="0" borderId="0" xfId="0"/>
    <xf numFmtId="0" fontId="10" fillId="2" borderId="0" xfId="1" applyFont="1" applyFill="1"/>
    <xf numFmtId="0" fontId="2" fillId="2" borderId="0" xfId="1" applyFont="1" applyFill="1"/>
    <xf numFmtId="0" fontId="16" fillId="4" borderId="0" xfId="1" applyFont="1" applyFill="1"/>
    <xf numFmtId="0" fontId="2" fillId="4" borderId="0" xfId="1" applyFont="1" applyFill="1"/>
    <xf numFmtId="0" fontId="17" fillId="4" borderId="0" xfId="1" applyFont="1" applyFill="1" applyBorder="1" applyAlignment="1">
      <alignment horizontal="center"/>
    </xf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16" fillId="4" borderId="6" xfId="1" applyFont="1" applyFill="1" applyBorder="1"/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3" fontId="2" fillId="2" borderId="0" xfId="1" applyNumberFormat="1" applyFont="1" applyFill="1"/>
    <xf numFmtId="0" fontId="11" fillId="2" borderId="0" xfId="1" applyFont="1" applyFill="1" applyBorder="1" applyAlignment="1">
      <alignment horizontal="center"/>
    </xf>
    <xf numFmtId="0" fontId="14" fillId="2" borderId="0" xfId="2" applyFont="1" applyFill="1" applyBorder="1" applyAlignment="1">
      <alignment horizontal="center"/>
    </xf>
    <xf numFmtId="0" fontId="15" fillId="2" borderId="0" xfId="13" applyFont="1" applyFill="1" applyBorder="1" applyAlignment="1" applyProtection="1">
      <alignment horizontal="left"/>
    </xf>
    <xf numFmtId="0" fontId="10" fillId="2" borderId="11" xfId="1" applyFont="1" applyFill="1" applyBorder="1"/>
    <xf numFmtId="0" fontId="11" fillId="2" borderId="12" xfId="1" applyFont="1" applyFill="1" applyBorder="1" applyAlignment="1">
      <alignment horizontal="center"/>
    </xf>
    <xf numFmtId="0" fontId="11" fillId="2" borderId="13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0" fillId="2" borderId="17" xfId="1" applyFont="1" applyFill="1" applyBorder="1"/>
    <xf numFmtId="0" fontId="18" fillId="2" borderId="0" xfId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17" fontId="2" fillId="2" borderId="0" xfId="1" applyNumberFormat="1" applyFont="1" applyFill="1"/>
    <xf numFmtId="3" fontId="21" fillId="2" borderId="0" xfId="0" applyNumberFormat="1" applyFont="1" applyFill="1"/>
    <xf numFmtId="167" fontId="2" fillId="2" borderId="0" xfId="1" applyNumberFormat="1" applyFont="1" applyFill="1"/>
    <xf numFmtId="168" fontId="2" fillId="4" borderId="0" xfId="1" applyNumberFormat="1" applyFont="1" applyFill="1"/>
    <xf numFmtId="0" fontId="21" fillId="2" borderId="0" xfId="0" applyFont="1" applyFill="1"/>
    <xf numFmtId="0" fontId="21" fillId="2" borderId="0" xfId="0" quotePrefix="1" applyNumberFormat="1" applyFont="1" applyFill="1"/>
    <xf numFmtId="0" fontId="10" fillId="2" borderId="3" xfId="1" applyFont="1" applyFill="1" applyBorder="1" applyAlignment="1">
      <alignment vertical="center"/>
    </xf>
    <xf numFmtId="0" fontId="11" fillId="2" borderId="4" xfId="1" applyFont="1" applyFill="1" applyBorder="1" applyAlignment="1">
      <alignment horizontal="center" vertical="center"/>
    </xf>
    <xf numFmtId="0" fontId="11" fillId="2" borderId="4" xfId="1" applyFont="1" applyFill="1" applyBorder="1" applyAlignment="1">
      <alignment vertical="center"/>
    </xf>
    <xf numFmtId="0" fontId="11" fillId="2" borderId="5" xfId="1" applyFont="1" applyFill="1" applyBorder="1" applyAlignment="1">
      <alignment horizontal="center" vertical="center"/>
    </xf>
    <xf numFmtId="164" fontId="2" fillId="2" borderId="0" xfId="1" applyNumberFormat="1" applyFont="1" applyFill="1" applyAlignment="1">
      <alignment vertical="center"/>
    </xf>
    <xf numFmtId="0" fontId="2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0" fontId="20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1" fillId="2" borderId="0" xfId="1" applyFont="1" applyFill="1" applyBorder="1" applyAlignment="1">
      <alignment horizontal="center" vertical="center"/>
    </xf>
    <xf numFmtId="0" fontId="10" fillId="2" borderId="0" xfId="1" applyFont="1" applyFill="1" applyBorder="1" applyAlignment="1">
      <alignment vertical="center"/>
    </xf>
    <xf numFmtId="0" fontId="11" fillId="2" borderId="7" xfId="1" applyFont="1" applyFill="1" applyBorder="1" applyAlignment="1">
      <alignment horizontal="center" vertical="center"/>
    </xf>
    <xf numFmtId="0" fontId="10" fillId="2" borderId="7" xfId="1" applyFont="1" applyFill="1" applyBorder="1" applyAlignment="1">
      <alignment vertical="center"/>
    </xf>
    <xf numFmtId="3" fontId="2" fillId="2" borderId="0" xfId="1" applyNumberFormat="1" applyFont="1" applyFill="1" applyAlignment="1">
      <alignment vertical="center"/>
    </xf>
    <xf numFmtId="0" fontId="19" fillId="2" borderId="0" xfId="1" applyFont="1" applyFill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4" fontId="10" fillId="2" borderId="0" xfId="2" applyNumberFormat="1" applyFont="1" applyFill="1" applyBorder="1" applyAlignment="1">
      <alignment vertical="center"/>
    </xf>
    <xf numFmtId="0" fontId="10" fillId="2" borderId="8" xfId="1" applyFont="1" applyFill="1" applyBorder="1" applyAlignment="1">
      <alignment vertical="center"/>
    </xf>
    <xf numFmtId="0" fontId="10" fillId="2" borderId="9" xfId="1" applyFont="1" applyFill="1" applyBorder="1" applyAlignment="1">
      <alignment vertical="center"/>
    </xf>
    <xf numFmtId="3" fontId="18" fillId="2" borderId="0" xfId="1" applyNumberFormat="1" applyFont="1" applyFill="1" applyAlignment="1">
      <alignment vertical="center"/>
    </xf>
    <xf numFmtId="0" fontId="2" fillId="4" borderId="0" xfId="1" applyFont="1" applyFill="1" applyBorder="1"/>
    <xf numFmtId="0" fontId="2" fillId="2" borderId="0" xfId="1" applyFont="1" applyFill="1" applyBorder="1" applyAlignment="1">
      <alignment vertical="center"/>
    </xf>
    <xf numFmtId="0" fontId="2" fillId="2" borderId="6" xfId="1" applyFont="1" applyFill="1" applyBorder="1" applyAlignment="1">
      <alignment vertical="center"/>
    </xf>
    <xf numFmtId="3" fontId="2" fillId="2" borderId="0" xfId="2" applyNumberFormat="1" applyFont="1" applyFill="1" applyBorder="1" applyAlignment="1">
      <alignment vertical="center"/>
    </xf>
    <xf numFmtId="3" fontId="12" fillId="2" borderId="0" xfId="2" applyNumberFormat="1" applyFont="1" applyFill="1" applyBorder="1" applyAlignment="1">
      <alignment vertical="center"/>
    </xf>
    <xf numFmtId="164" fontId="2" fillId="2" borderId="0" xfId="2" applyNumberFormat="1" applyFont="1" applyFill="1" applyBorder="1" applyAlignment="1">
      <alignment vertical="center"/>
    </xf>
    <xf numFmtId="0" fontId="2" fillId="2" borderId="7" xfId="1" applyFont="1" applyFill="1" applyBorder="1" applyAlignment="1">
      <alignment vertical="center"/>
    </xf>
    <xf numFmtId="0" fontId="2" fillId="2" borderId="9" xfId="1" applyFont="1" applyFill="1" applyBorder="1" applyAlignment="1">
      <alignment vertical="center"/>
    </xf>
    <xf numFmtId="0" fontId="0" fillId="2" borderId="0" xfId="0" applyFill="1"/>
    <xf numFmtId="0" fontId="2" fillId="2" borderId="0" xfId="1" applyFont="1" applyFill="1"/>
    <xf numFmtId="0" fontId="10" fillId="2" borderId="0" xfId="1" applyFont="1" applyFill="1"/>
    <xf numFmtId="0" fontId="10" fillId="2" borderId="0" xfId="1" applyFont="1" applyFill="1" applyBorder="1"/>
    <xf numFmtId="0" fontId="2" fillId="2" borderId="0" xfId="1" applyFont="1" applyFill="1"/>
    <xf numFmtId="0" fontId="16" fillId="4" borderId="0" xfId="1" applyFont="1" applyFill="1"/>
    <xf numFmtId="0" fontId="2" fillId="4" borderId="0" xfId="1" applyFont="1" applyFill="1"/>
    <xf numFmtId="0" fontId="17" fillId="4" borderId="0" xfId="1" applyFont="1" applyFill="1" applyBorder="1" applyAlignment="1">
      <alignment horizontal="center"/>
    </xf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16" fillId="4" borderId="6" xfId="1" applyFont="1" applyFill="1" applyBorder="1"/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3" fontId="2" fillId="2" borderId="0" xfId="1" applyNumberFormat="1" applyFont="1" applyFill="1"/>
    <xf numFmtId="0" fontId="11" fillId="2" borderId="0" xfId="2" applyFont="1" applyFill="1" applyBorder="1" applyAlignment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8" fillId="2" borderId="0" xfId="13" applyFill="1" applyBorder="1" applyAlignment="1" applyProtection="1">
      <alignment horizontal="left"/>
    </xf>
    <xf numFmtId="0" fontId="10" fillId="2" borderId="14" xfId="1" applyFont="1" applyFill="1" applyBorder="1"/>
    <xf numFmtId="0" fontId="11" fillId="2" borderId="15" xfId="2" applyFont="1" applyFill="1" applyBorder="1" applyAlignment="1"/>
    <xf numFmtId="0" fontId="18" fillId="2" borderId="0" xfId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4" fillId="2" borderId="14" xfId="2" applyFont="1" applyFill="1" applyBorder="1" applyAlignment="1">
      <alignment horizontal="left"/>
    </xf>
    <xf numFmtId="1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17" fontId="2" fillId="2" borderId="0" xfId="1" applyNumberFormat="1" applyFont="1" applyFill="1"/>
    <xf numFmtId="3" fontId="21" fillId="2" borderId="0" xfId="0" applyNumberFormat="1" applyFont="1" applyFill="1"/>
    <xf numFmtId="167" fontId="2" fillId="2" borderId="0" xfId="1" applyNumberFormat="1" applyFont="1" applyFill="1"/>
    <xf numFmtId="168" fontId="2" fillId="4" borderId="0" xfId="1" applyNumberFormat="1" applyFont="1" applyFill="1"/>
    <xf numFmtId="0" fontId="21" fillId="2" borderId="0" xfId="0" applyFont="1" applyFill="1"/>
    <xf numFmtId="0" fontId="21" fillId="2" borderId="0" xfId="0" quotePrefix="1" applyNumberFormat="1" applyFont="1" applyFill="1"/>
    <xf numFmtId="168" fontId="2" fillId="2" borderId="0" xfId="1" applyNumberFormat="1" applyFont="1" applyFill="1"/>
    <xf numFmtId="0" fontId="2" fillId="2" borderId="0" xfId="1" applyFont="1" applyFill="1" applyBorder="1"/>
    <xf numFmtId="3" fontId="10" fillId="2" borderId="0" xfId="1" applyNumberFormat="1" applyFont="1" applyFill="1" applyAlignment="1">
      <alignment vertical="center"/>
    </xf>
    <xf numFmtId="164" fontId="10" fillId="2" borderId="0" xfId="1" applyNumberFormat="1" applyFont="1" applyFill="1" applyAlignment="1">
      <alignment vertical="center"/>
    </xf>
    <xf numFmtId="0" fontId="12" fillId="2" borderId="0" xfId="1" applyFont="1" applyFill="1"/>
    <xf numFmtId="2" fontId="2" fillId="2" borderId="0" xfId="1" applyNumberFormat="1" applyFont="1" applyFill="1"/>
    <xf numFmtId="0" fontId="16" fillId="4" borderId="6" xfId="1" applyFont="1" applyFill="1" applyBorder="1" applyAlignment="1">
      <alignment vertical="top"/>
    </xf>
    <xf numFmtId="0" fontId="16" fillId="4" borderId="7" xfId="1" applyFont="1" applyFill="1" applyBorder="1" applyAlignment="1">
      <alignment vertical="top"/>
    </xf>
    <xf numFmtId="0" fontId="2" fillId="4" borderId="0" xfId="1" applyFont="1" applyFill="1" applyAlignment="1">
      <alignment vertical="top"/>
    </xf>
    <xf numFmtId="0" fontId="2" fillId="2" borderId="0" xfId="1" applyFont="1" applyFill="1" applyAlignment="1">
      <alignment vertical="top"/>
    </xf>
    <xf numFmtId="0" fontId="16" fillId="4" borderId="0" xfId="1" applyFont="1" applyFill="1" applyAlignment="1">
      <alignment vertical="top"/>
    </xf>
    <xf numFmtId="3" fontId="21" fillId="2" borderId="0" xfId="0" quotePrefix="1" applyNumberFormat="1" applyFont="1" applyFill="1"/>
    <xf numFmtId="0" fontId="22" fillId="4" borderId="0" xfId="1" applyFont="1" applyFill="1" applyBorder="1"/>
    <xf numFmtId="0" fontId="22" fillId="4" borderId="1" xfId="1" applyFont="1" applyFill="1" applyBorder="1" applyAlignment="1">
      <alignment vertical="center"/>
    </xf>
    <xf numFmtId="0" fontId="22" fillId="2" borderId="0" xfId="1" applyFont="1" applyFill="1" applyBorder="1" applyAlignment="1">
      <alignment vertical="center"/>
    </xf>
    <xf numFmtId="0" fontId="22" fillId="2" borderId="1" xfId="1" applyFont="1" applyFill="1" applyBorder="1" applyAlignment="1">
      <alignment vertical="center"/>
    </xf>
    <xf numFmtId="0" fontId="22" fillId="2" borderId="0" xfId="1" applyFont="1" applyFill="1" applyBorder="1"/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4" fontId="4" fillId="2" borderId="0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/>
    </xf>
    <xf numFmtId="3" fontId="23" fillId="3" borderId="2" xfId="2" applyNumberFormat="1" applyFont="1" applyFill="1" applyBorder="1" applyAlignment="1">
      <alignment vertical="center"/>
    </xf>
    <xf numFmtId="3" fontId="24" fillId="2" borderId="2" xfId="2" applyNumberFormat="1" applyFont="1" applyFill="1" applyBorder="1" applyAlignment="1">
      <alignment vertical="center"/>
    </xf>
    <xf numFmtId="0" fontId="25" fillId="2" borderId="0" xfId="1" applyFont="1" applyFill="1" applyBorder="1" applyAlignment="1">
      <alignment vertical="center"/>
    </xf>
    <xf numFmtId="0" fontId="24" fillId="2" borderId="0" xfId="1" applyFont="1" applyFill="1" applyBorder="1" applyAlignment="1">
      <alignment horizontal="left" vertical="center" indent="1"/>
    </xf>
    <xf numFmtId="0" fontId="24" fillId="2" borderId="0" xfId="1" applyFont="1" applyFill="1" applyBorder="1" applyAlignment="1">
      <alignment horizontal="left" vertical="center" wrapText="1" indent="1"/>
    </xf>
    <xf numFmtId="0" fontId="25" fillId="2" borderId="0" xfId="2" applyFont="1" applyFill="1" applyBorder="1" applyAlignment="1">
      <alignment horizontal="center" vertical="center" wrapText="1"/>
    </xf>
    <xf numFmtId="49" fontId="25" fillId="4" borderId="0" xfId="2" applyNumberFormat="1" applyFont="1" applyFill="1" applyBorder="1" applyAlignment="1">
      <alignment horizontal="center" vertical="center" wrapText="1"/>
    </xf>
    <xf numFmtId="0" fontId="26" fillId="4" borderId="0" xfId="1" applyFont="1" applyFill="1" applyBorder="1" applyAlignment="1">
      <alignment horizontal="center"/>
    </xf>
    <xf numFmtId="0" fontId="26" fillId="4" borderId="0" xfId="2" applyFont="1" applyFill="1" applyBorder="1" applyAlignment="1">
      <alignment horizontal="center"/>
    </xf>
    <xf numFmtId="0" fontId="27" fillId="4" borderId="0" xfId="1" applyFont="1" applyFill="1" applyBorder="1"/>
    <xf numFmtId="0" fontId="6" fillId="4" borderId="0" xfId="1" applyFont="1" applyFill="1" applyBorder="1"/>
    <xf numFmtId="0" fontId="28" fillId="2" borderId="0" xfId="0" applyFont="1" applyFill="1" applyAlignment="1">
      <alignment horizontal="left" indent="1"/>
    </xf>
    <xf numFmtId="0" fontId="27" fillId="4" borderId="0" xfId="1" applyFont="1" applyFill="1"/>
    <xf numFmtId="9" fontId="26" fillId="4" borderId="0" xfId="3" applyFont="1" applyFill="1" applyBorder="1"/>
    <xf numFmtId="164" fontId="27" fillId="4" borderId="0" xfId="3" applyNumberFormat="1" applyFont="1" applyFill="1" applyBorder="1"/>
    <xf numFmtId="164" fontId="26" fillId="4" borderId="0" xfId="2" applyNumberFormat="1" applyFont="1" applyFill="1" applyBorder="1"/>
    <xf numFmtId="0" fontId="26" fillId="4" borderId="0" xfId="1" applyFont="1" applyFill="1" applyBorder="1"/>
    <xf numFmtId="9" fontId="27" fillId="4" borderId="0" xfId="3" applyFont="1" applyFill="1" applyBorder="1"/>
    <xf numFmtId="0" fontId="6" fillId="2" borderId="0" xfId="0" applyFont="1" applyFill="1" applyAlignment="1">
      <alignment horizontal="center" vertical="center" readingOrder="1"/>
    </xf>
    <xf numFmtId="3" fontId="4" fillId="2" borderId="1" xfId="2" applyNumberFormat="1" applyFont="1" applyFill="1" applyBorder="1" applyAlignment="1">
      <alignment vertical="center"/>
    </xf>
    <xf numFmtId="3" fontId="6" fillId="2" borderId="1" xfId="2" applyNumberFormat="1" applyFont="1" applyFill="1" applyBorder="1" applyAlignment="1">
      <alignment vertical="center"/>
    </xf>
    <xf numFmtId="164" fontId="4" fillId="2" borderId="1" xfId="2" applyNumberFormat="1" applyFont="1" applyFill="1" applyBorder="1" applyAlignment="1">
      <alignment vertical="center"/>
    </xf>
    <xf numFmtId="0" fontId="30" fillId="4" borderId="0" xfId="1" applyFont="1" applyFill="1" applyBorder="1"/>
    <xf numFmtId="0" fontId="25" fillId="4" borderId="0" xfId="1" applyFont="1" applyFill="1" applyBorder="1"/>
    <xf numFmtId="0" fontId="25" fillId="4" borderId="0" xfId="2" applyFont="1" applyFill="1" applyBorder="1" applyAlignment="1">
      <alignment horizontal="center"/>
    </xf>
    <xf numFmtId="0" fontId="31" fillId="4" borderId="0" xfId="2" applyFont="1" applyFill="1" applyBorder="1" applyAlignment="1">
      <alignment horizontal="center"/>
    </xf>
    <xf numFmtId="3" fontId="25" fillId="4" borderId="2" xfId="2" applyNumberFormat="1" applyFont="1" applyFill="1" applyBorder="1"/>
    <xf numFmtId="3" fontId="23" fillId="3" borderId="2" xfId="2" applyNumberFormat="1" applyFont="1" applyFill="1" applyBorder="1"/>
    <xf numFmtId="164" fontId="25" fillId="4" borderId="2" xfId="2" applyNumberFormat="1" applyFont="1" applyFill="1" applyBorder="1"/>
    <xf numFmtId="3" fontId="24" fillId="2" borderId="2" xfId="1" applyNumberFormat="1" applyFont="1" applyFill="1" applyBorder="1"/>
    <xf numFmtId="164" fontId="24" fillId="4" borderId="2" xfId="2" applyNumberFormat="1" applyFont="1" applyFill="1" applyBorder="1"/>
    <xf numFmtId="0" fontId="30" fillId="4" borderId="0" xfId="1" applyFont="1" applyFill="1"/>
    <xf numFmtId="9" fontId="24" fillId="4" borderId="0" xfId="3" applyFont="1" applyFill="1" applyBorder="1"/>
    <xf numFmtId="9" fontId="31" fillId="4" borderId="0" xfId="3" applyFont="1" applyFill="1" applyBorder="1"/>
    <xf numFmtId="164" fontId="30" fillId="4" borderId="0" xfId="3" applyNumberFormat="1" applyFont="1" applyFill="1" applyBorder="1"/>
    <xf numFmtId="164" fontId="25" fillId="2" borderId="7" xfId="2" applyNumberFormat="1" applyFont="1" applyFill="1" applyBorder="1"/>
    <xf numFmtId="164" fontId="25" fillId="4" borderId="10" xfId="2" applyNumberFormat="1" applyFont="1" applyFill="1" applyBorder="1"/>
    <xf numFmtId="164" fontId="23" fillId="3" borderId="2" xfId="2" applyNumberFormat="1" applyFont="1" applyFill="1" applyBorder="1"/>
    <xf numFmtId="164" fontId="31" fillId="4" borderId="0" xfId="2" applyNumberFormat="1" applyFont="1" applyFill="1" applyBorder="1"/>
    <xf numFmtId="3" fontId="23" fillId="3" borderId="2" xfId="1" applyNumberFormat="1" applyFont="1" applyFill="1" applyBorder="1"/>
    <xf numFmtId="0" fontId="27" fillId="4" borderId="7" xfId="1" applyFont="1" applyFill="1" applyBorder="1"/>
    <xf numFmtId="164" fontId="6" fillId="4" borderId="0" xfId="2" applyNumberFormat="1" applyFont="1" applyFill="1" applyBorder="1"/>
    <xf numFmtId="3" fontId="27" fillId="4" borderId="0" xfId="2" applyNumberFormat="1" applyFont="1" applyFill="1" applyBorder="1"/>
    <xf numFmtId="3" fontId="33" fillId="4" borderId="0" xfId="2" applyNumberFormat="1" applyFont="1" applyFill="1" applyBorder="1"/>
    <xf numFmtId="164" fontId="27" fillId="4" borderId="0" xfId="2" applyNumberFormat="1" applyFont="1" applyFill="1" applyBorder="1"/>
    <xf numFmtId="0" fontId="29" fillId="2" borderId="7" xfId="1" applyFont="1" applyFill="1" applyBorder="1" applyAlignment="1">
      <alignment vertical="center"/>
    </xf>
    <xf numFmtId="0" fontId="29" fillId="2" borderId="9" xfId="1" applyFont="1" applyFill="1" applyBorder="1" applyAlignment="1">
      <alignment vertical="center"/>
    </xf>
    <xf numFmtId="0" fontId="24" fillId="2" borderId="0" xfId="1" applyFont="1" applyFill="1" applyBorder="1" applyAlignment="1">
      <alignment vertical="center"/>
    </xf>
    <xf numFmtId="3" fontId="24" fillId="4" borderId="2" xfId="2" applyNumberFormat="1" applyFont="1" applyFill="1" applyBorder="1"/>
    <xf numFmtId="0" fontId="24" fillId="2" borderId="0" xfId="1" applyFont="1" applyFill="1" applyBorder="1" applyAlignment="1">
      <alignment vertical="center" wrapText="1"/>
    </xf>
    <xf numFmtId="0" fontId="24" fillId="4" borderId="0" xfId="1" applyFont="1" applyFill="1" applyBorder="1"/>
    <xf numFmtId="9" fontId="30" fillId="4" borderId="0" xfId="3" applyFont="1" applyFill="1" applyBorder="1"/>
    <xf numFmtId="0" fontId="27" fillId="4" borderId="6" xfId="1" applyFont="1" applyFill="1" applyBorder="1"/>
    <xf numFmtId="0" fontId="4" fillId="2" borderId="6" xfId="1" applyFont="1" applyFill="1" applyBorder="1" applyAlignment="1">
      <alignment vertical="center"/>
    </xf>
    <xf numFmtId="0" fontId="4" fillId="2" borderId="8" xfId="1" applyFont="1" applyFill="1" applyBorder="1" applyAlignment="1">
      <alignment vertical="center"/>
    </xf>
    <xf numFmtId="0" fontId="6" fillId="4" borderId="0" xfId="1" applyFont="1" applyFill="1" applyBorder="1" applyAlignment="1">
      <alignment vertical="top"/>
    </xf>
    <xf numFmtId="0" fontId="28" fillId="0" borderId="0" xfId="0" applyFont="1" applyAlignment="1">
      <alignment horizontal="left" indent="1"/>
    </xf>
    <xf numFmtId="164" fontId="25" fillId="2" borderId="0" xfId="2" applyNumberFormat="1" applyFont="1" applyFill="1" applyBorder="1"/>
    <xf numFmtId="164" fontId="25" fillId="4" borderId="0" xfId="2" applyNumberFormat="1" applyFont="1" applyFill="1" applyBorder="1"/>
    <xf numFmtId="3" fontId="25" fillId="4" borderId="19" xfId="2" applyNumberFormat="1" applyFont="1" applyFill="1" applyBorder="1"/>
    <xf numFmtId="164" fontId="23" fillId="3" borderId="10" xfId="2" applyNumberFormat="1" applyFont="1" applyFill="1" applyBorder="1"/>
    <xf numFmtId="164" fontId="25" fillId="4" borderId="4" xfId="2" applyNumberFormat="1" applyFont="1" applyFill="1" applyBorder="1"/>
    <xf numFmtId="3" fontId="25" fillId="4" borderId="20" xfId="2" applyNumberFormat="1" applyFont="1" applyFill="1" applyBorder="1"/>
    <xf numFmtId="164" fontId="25" fillId="4" borderId="21" xfId="2" applyNumberFormat="1" applyFont="1" applyFill="1" applyBorder="1"/>
    <xf numFmtId="3" fontId="24" fillId="2" borderId="0" xfId="2" applyNumberFormat="1" applyFont="1" applyFill="1" applyBorder="1" applyAlignment="1">
      <alignment vertical="center"/>
    </xf>
    <xf numFmtId="3" fontId="25" fillId="2" borderId="0" xfId="2" applyNumberFormat="1" applyFont="1" applyFill="1" applyBorder="1" applyAlignment="1">
      <alignment vertical="center"/>
    </xf>
    <xf numFmtId="164" fontId="24" fillId="2" borderId="0" xfId="2" applyNumberFormat="1" applyFont="1" applyFill="1" applyBorder="1" applyAlignment="1">
      <alignment vertical="center"/>
    </xf>
    <xf numFmtId="0" fontId="30" fillId="4" borderId="6" xfId="1" applyFont="1" applyFill="1" applyBorder="1"/>
    <xf numFmtId="0" fontId="30" fillId="4" borderId="7" xfId="1" applyFont="1" applyFill="1" applyBorder="1"/>
    <xf numFmtId="0" fontId="32" fillId="2" borderId="7" xfId="1" applyFont="1" applyFill="1" applyBorder="1" applyAlignment="1">
      <alignment vertical="center"/>
    </xf>
    <xf numFmtId="0" fontId="35" fillId="4" borderId="6" xfId="1" applyFont="1" applyFill="1" applyBorder="1"/>
    <xf numFmtId="0" fontId="36" fillId="2" borderId="6" xfId="1" applyFont="1" applyFill="1" applyBorder="1" applyAlignment="1">
      <alignment vertical="center"/>
    </xf>
    <xf numFmtId="0" fontId="22" fillId="4" borderId="0" xfId="1" applyFont="1" applyFill="1" applyBorder="1" applyAlignment="1">
      <alignment vertical="center"/>
    </xf>
    <xf numFmtId="168" fontId="10" fillId="4" borderId="0" xfId="1" applyNumberFormat="1" applyFont="1" applyFill="1"/>
    <xf numFmtId="3" fontId="37" fillId="2" borderId="0" xfId="1" applyNumberFormat="1" applyFont="1" applyFill="1"/>
    <xf numFmtId="0" fontId="37" fillId="2" borderId="0" xfId="1" applyFont="1" applyFill="1"/>
    <xf numFmtId="0" fontId="25" fillId="2" borderId="0" xfId="1" applyFont="1" applyFill="1" applyBorder="1" applyAlignment="1">
      <alignment vertical="center" wrapText="1"/>
    </xf>
    <xf numFmtId="0" fontId="24" fillId="2" borderId="0" xfId="1" applyFont="1" applyFill="1" applyBorder="1" applyAlignment="1">
      <alignment horizontal="left" vertical="center" wrapText="1"/>
    </xf>
    <xf numFmtId="0" fontId="15" fillId="2" borderId="0" xfId="13" applyFont="1" applyFill="1" applyBorder="1" applyAlignment="1" applyProtection="1"/>
    <xf numFmtId="0" fontId="10" fillId="2" borderId="13" xfId="1" applyFont="1" applyFill="1" applyBorder="1"/>
    <xf numFmtId="0" fontId="10" fillId="2" borderId="15" xfId="1" applyFont="1" applyFill="1" applyBorder="1"/>
    <xf numFmtId="0" fontId="0" fillId="0" borderId="18" xfId="0" applyBorder="1"/>
    <xf numFmtId="3" fontId="2" fillId="2" borderId="0" xfId="1" applyNumberFormat="1" applyFont="1" applyFill="1" applyAlignment="1">
      <alignment vertical="center" wrapText="1"/>
    </xf>
    <xf numFmtId="0" fontId="13" fillId="2" borderId="16" xfId="2" applyFont="1" applyFill="1" applyBorder="1" applyAlignment="1">
      <alignment horizontal="center" vertical="center"/>
    </xf>
    <xf numFmtId="0" fontId="13" fillId="2" borderId="17" xfId="2" applyFont="1" applyFill="1" applyBorder="1" applyAlignment="1">
      <alignment horizontal="center" vertical="center"/>
    </xf>
    <xf numFmtId="0" fontId="13" fillId="2" borderId="18" xfId="2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 readingOrder="1"/>
    </xf>
    <xf numFmtId="0" fontId="25" fillId="2" borderId="0" xfId="2" applyFont="1" applyFill="1" applyBorder="1" applyAlignment="1">
      <alignment horizontal="center" vertical="center" wrapText="1"/>
    </xf>
    <xf numFmtId="0" fontId="25" fillId="4" borderId="1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 readingOrder="1"/>
    </xf>
    <xf numFmtId="9" fontId="6" fillId="4" borderId="0" xfId="3" applyFont="1" applyFill="1" applyBorder="1" applyAlignment="1">
      <alignment horizontal="center"/>
    </xf>
    <xf numFmtId="0" fontId="6" fillId="4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25" fillId="4" borderId="1" xfId="2" applyFont="1" applyFill="1" applyBorder="1" applyAlignment="1">
      <alignment horizontal="center"/>
    </xf>
    <xf numFmtId="1" fontId="25" fillId="4" borderId="0" xfId="2" applyNumberFormat="1" applyFont="1" applyFill="1" applyBorder="1" applyAlignment="1">
      <alignment horizontal="center" vertical="center" wrapText="1"/>
    </xf>
    <xf numFmtId="164" fontId="6" fillId="4" borderId="0" xfId="2" applyNumberFormat="1" applyFont="1" applyFill="1" applyBorder="1" applyAlignment="1">
      <alignment horizontal="center" vertical="center" wrapText="1"/>
    </xf>
    <xf numFmtId="164" fontId="6" fillId="4" borderId="0" xfId="2" applyNumberFormat="1" applyFont="1" applyFill="1" applyBorder="1" applyAlignment="1">
      <alignment horizontal="center" vertical="center"/>
    </xf>
    <xf numFmtId="164" fontId="6" fillId="4" borderId="0" xfId="2" applyNumberFormat="1" applyFont="1" applyFill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 readingOrder="1"/>
    </xf>
    <xf numFmtId="164" fontId="37" fillId="2" borderId="0" xfId="1" applyNumberFormat="1" applyFont="1" applyFill="1"/>
    <xf numFmtId="168" fontId="37" fillId="2" borderId="0" xfId="1" applyNumberFormat="1" applyFont="1" applyFill="1"/>
    <xf numFmtId="0" fontId="32" fillId="2" borderId="0" xfId="1" applyFont="1" applyFill="1" applyBorder="1" applyAlignment="1">
      <alignment horizontal="left" vertical="center" indent="1"/>
    </xf>
    <xf numFmtId="0" fontId="32" fillId="2" borderId="0" xfId="1" applyFont="1" applyFill="1" applyBorder="1" applyAlignment="1">
      <alignment horizontal="left" vertical="center" wrapText="1" indent="1"/>
    </xf>
    <xf numFmtId="0" fontId="32" fillId="2" borderId="0" xfId="1" applyFont="1" applyFill="1" applyBorder="1" applyAlignment="1">
      <alignment vertical="center"/>
    </xf>
    <xf numFmtId="0" fontId="32" fillId="2" borderId="0" xfId="1" applyFont="1" applyFill="1" applyBorder="1" applyAlignment="1">
      <alignment vertical="center" wrapText="1"/>
    </xf>
    <xf numFmtId="0" fontId="32" fillId="2" borderId="0" xfId="1" applyFont="1" applyFill="1" applyBorder="1" applyAlignment="1">
      <alignment horizontal="left" vertical="center" wrapText="1"/>
    </xf>
    <xf numFmtId="0" fontId="32" fillId="0" borderId="0" xfId="0" applyFont="1" applyAlignment="1">
      <alignment horizontal="left" indent="1"/>
    </xf>
    <xf numFmtId="0" fontId="32" fillId="4" borderId="0" xfId="1" applyFont="1" applyFill="1" applyBorder="1"/>
  </cellXfs>
  <cellStyles count="30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99CC00"/>
      <color rgb="FFCCFF99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1.xml"/><Relationship Id="rId63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2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5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354955630546183E-2"/>
          <c:y val="4.8916078206460906E-2"/>
          <c:w val="0.9175978716946096"/>
          <c:h val="0.4924796577969484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censada'!$E$54</c:f>
              <c:strCache>
                <c:ptCount val="1"/>
                <c:pt idx="0">
                  <c:v>Total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strRef>
              <c:f>'Area censada'!$B$55:$B$74</c:f>
              <c:strCache>
                <c:ptCount val="20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Kennedy</c:v>
                </c:pt>
                <c:pt idx="4">
                  <c:v>Engativá</c:v>
                </c:pt>
                <c:pt idx="5">
                  <c:v>Puente Aranda</c:v>
                </c:pt>
                <c:pt idx="6">
                  <c:v>Fontibón</c:v>
                </c:pt>
                <c:pt idx="7">
                  <c:v>Teusaquillo</c:v>
                </c:pt>
                <c:pt idx="8">
                  <c:v>Ciudad Bolívar</c:v>
                </c:pt>
                <c:pt idx="9">
                  <c:v>Santafé</c:v>
                </c:pt>
                <c:pt idx="10">
                  <c:v>Bosa</c:v>
                </c:pt>
                <c:pt idx="11">
                  <c:v>Barrios Unidos</c:v>
                </c:pt>
                <c:pt idx="12">
                  <c:v>La Candelaria</c:v>
                </c:pt>
                <c:pt idx="13">
                  <c:v>Usme</c:v>
                </c:pt>
                <c:pt idx="14">
                  <c:v>Rafael Uribe Uribe</c:v>
                </c:pt>
                <c:pt idx="15">
                  <c:v>San Cristóbal</c:v>
                </c:pt>
                <c:pt idx="16">
                  <c:v>Sin información*</c:v>
                </c:pt>
                <c:pt idx="17">
                  <c:v>Los Mártires</c:v>
                </c:pt>
                <c:pt idx="18">
                  <c:v>Antonio Nariño</c:v>
                </c:pt>
                <c:pt idx="19">
                  <c:v>Tunjuelito</c:v>
                </c:pt>
              </c:strCache>
            </c:strRef>
          </c:cat>
          <c:val>
            <c:numRef>
              <c:f>'Area censada'!$E$55:$E$74</c:f>
              <c:numCache>
                <c:formatCode>#,##0</c:formatCode>
                <c:ptCount val="20"/>
                <c:pt idx="0">
                  <c:v>1852504</c:v>
                </c:pt>
                <c:pt idx="1">
                  <c:v>1584928</c:v>
                </c:pt>
                <c:pt idx="2">
                  <c:v>1018820</c:v>
                </c:pt>
                <c:pt idx="3">
                  <c:v>663373</c:v>
                </c:pt>
                <c:pt idx="4">
                  <c:v>657611</c:v>
                </c:pt>
                <c:pt idx="5">
                  <c:v>488487</c:v>
                </c:pt>
                <c:pt idx="6">
                  <c:v>410666</c:v>
                </c:pt>
                <c:pt idx="7">
                  <c:v>301677</c:v>
                </c:pt>
                <c:pt idx="8">
                  <c:v>284667</c:v>
                </c:pt>
                <c:pt idx="9">
                  <c:v>212899</c:v>
                </c:pt>
                <c:pt idx="10">
                  <c:v>184509</c:v>
                </c:pt>
                <c:pt idx="11">
                  <c:v>164031</c:v>
                </c:pt>
                <c:pt idx="12">
                  <c:v>95430</c:v>
                </c:pt>
                <c:pt idx="13">
                  <c:v>65242</c:v>
                </c:pt>
                <c:pt idx="14">
                  <c:v>58371</c:v>
                </c:pt>
                <c:pt idx="15">
                  <c:v>35544</c:v>
                </c:pt>
                <c:pt idx="16">
                  <c:v>33998</c:v>
                </c:pt>
                <c:pt idx="17">
                  <c:v>25487</c:v>
                </c:pt>
                <c:pt idx="18">
                  <c:v>19125</c:v>
                </c:pt>
                <c:pt idx="19">
                  <c:v>9980</c:v>
                </c:pt>
              </c:numCache>
            </c:numRef>
          </c:val>
        </c:ser>
        <c:ser>
          <c:idx val="0"/>
          <c:order val="0"/>
          <c:tx>
            <c:strRef>
              <c:f>'Area censada'!$D$54</c:f>
              <c:strCache>
                <c:ptCount val="1"/>
                <c:pt idx="0">
                  <c:v>Total área culminada</c:v>
                </c:pt>
              </c:strCache>
            </c:strRef>
          </c:tx>
          <c:spPr>
            <a:solidFill>
              <a:srgbClr val="99CC00"/>
            </a:solidFill>
          </c:spPr>
          <c:invertIfNegative val="0"/>
          <c:cat>
            <c:strRef>
              <c:f>'Area censada'!$B$55:$B$74</c:f>
              <c:strCache>
                <c:ptCount val="20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Kennedy</c:v>
                </c:pt>
                <c:pt idx="4">
                  <c:v>Engativá</c:v>
                </c:pt>
                <c:pt idx="5">
                  <c:v>Puente Aranda</c:v>
                </c:pt>
                <c:pt idx="6">
                  <c:v>Fontibón</c:v>
                </c:pt>
                <c:pt idx="7">
                  <c:v>Teusaquillo</c:v>
                </c:pt>
                <c:pt idx="8">
                  <c:v>Ciudad Bolívar</c:v>
                </c:pt>
                <c:pt idx="9">
                  <c:v>Santafé</c:v>
                </c:pt>
                <c:pt idx="10">
                  <c:v>Bosa</c:v>
                </c:pt>
                <c:pt idx="11">
                  <c:v>Barrios Unidos</c:v>
                </c:pt>
                <c:pt idx="12">
                  <c:v>La Candelaria</c:v>
                </c:pt>
                <c:pt idx="13">
                  <c:v>Usme</c:v>
                </c:pt>
                <c:pt idx="14">
                  <c:v>Rafael Uribe Uribe</c:v>
                </c:pt>
                <c:pt idx="15">
                  <c:v>San Cristóbal</c:v>
                </c:pt>
                <c:pt idx="16">
                  <c:v>Sin información*</c:v>
                </c:pt>
                <c:pt idx="17">
                  <c:v>Los Mártires</c:v>
                </c:pt>
                <c:pt idx="18">
                  <c:v>Antonio Nariño</c:v>
                </c:pt>
                <c:pt idx="19">
                  <c:v>Tunjuelito</c:v>
                </c:pt>
              </c:strCache>
            </c:strRef>
          </c:cat>
          <c:val>
            <c:numRef>
              <c:f>'Area censada'!$D$55:$D$74</c:f>
              <c:numCache>
                <c:formatCode>#,##0</c:formatCode>
                <c:ptCount val="20"/>
                <c:pt idx="0">
                  <c:v>291744</c:v>
                </c:pt>
                <c:pt idx="1">
                  <c:v>148800</c:v>
                </c:pt>
                <c:pt idx="2">
                  <c:v>124645</c:v>
                </c:pt>
                <c:pt idx="3">
                  <c:v>53497</c:v>
                </c:pt>
                <c:pt idx="4">
                  <c:v>35716</c:v>
                </c:pt>
                <c:pt idx="5">
                  <c:v>7109</c:v>
                </c:pt>
                <c:pt idx="6">
                  <c:v>146638</c:v>
                </c:pt>
                <c:pt idx="7">
                  <c:v>27024</c:v>
                </c:pt>
                <c:pt idx="8">
                  <c:v>83469</c:v>
                </c:pt>
                <c:pt idx="9">
                  <c:v>72</c:v>
                </c:pt>
                <c:pt idx="10">
                  <c:v>7561</c:v>
                </c:pt>
                <c:pt idx="11">
                  <c:v>29453</c:v>
                </c:pt>
                <c:pt idx="12">
                  <c:v>2387</c:v>
                </c:pt>
                <c:pt idx="13">
                  <c:v>25829</c:v>
                </c:pt>
                <c:pt idx="14">
                  <c:v>6489</c:v>
                </c:pt>
                <c:pt idx="15">
                  <c:v>19479</c:v>
                </c:pt>
                <c:pt idx="16">
                  <c:v>3712</c:v>
                </c:pt>
                <c:pt idx="17">
                  <c:v>3190</c:v>
                </c:pt>
                <c:pt idx="18">
                  <c:v>1159</c:v>
                </c:pt>
                <c:pt idx="19">
                  <c:v>730</c:v>
                </c:pt>
              </c:numCache>
            </c:numRef>
          </c:val>
        </c:ser>
        <c:ser>
          <c:idx val="2"/>
          <c:order val="2"/>
          <c:tx>
            <c:strRef>
              <c:f>'Area censada'!$F$54</c:f>
              <c:strCache>
                <c:ptCount val="1"/>
                <c:pt idx="0">
                  <c:v>Total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strRef>
              <c:f>'Area censada'!$B$55:$B$74</c:f>
              <c:strCache>
                <c:ptCount val="20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Kennedy</c:v>
                </c:pt>
                <c:pt idx="4">
                  <c:v>Engativá</c:v>
                </c:pt>
                <c:pt idx="5">
                  <c:v>Puente Aranda</c:v>
                </c:pt>
                <c:pt idx="6">
                  <c:v>Fontibón</c:v>
                </c:pt>
                <c:pt idx="7">
                  <c:v>Teusaquillo</c:v>
                </c:pt>
                <c:pt idx="8">
                  <c:v>Ciudad Bolívar</c:v>
                </c:pt>
                <c:pt idx="9">
                  <c:v>Santafé</c:v>
                </c:pt>
                <c:pt idx="10">
                  <c:v>Bosa</c:v>
                </c:pt>
                <c:pt idx="11">
                  <c:v>Barrios Unidos</c:v>
                </c:pt>
                <c:pt idx="12">
                  <c:v>La Candelaria</c:v>
                </c:pt>
                <c:pt idx="13">
                  <c:v>Usme</c:v>
                </c:pt>
                <c:pt idx="14">
                  <c:v>Rafael Uribe Uribe</c:v>
                </c:pt>
                <c:pt idx="15">
                  <c:v>San Cristóbal</c:v>
                </c:pt>
                <c:pt idx="16">
                  <c:v>Sin información*</c:v>
                </c:pt>
                <c:pt idx="17">
                  <c:v>Los Mártires</c:v>
                </c:pt>
                <c:pt idx="18">
                  <c:v>Antonio Nariño</c:v>
                </c:pt>
                <c:pt idx="19">
                  <c:v>Tunjuelito</c:v>
                </c:pt>
              </c:strCache>
            </c:strRef>
          </c:cat>
          <c:val>
            <c:numRef>
              <c:f>'Area censada'!$F$55:$F$74</c:f>
              <c:numCache>
                <c:formatCode>#,##0</c:formatCode>
                <c:ptCount val="20"/>
                <c:pt idx="0">
                  <c:v>113260</c:v>
                </c:pt>
                <c:pt idx="1">
                  <c:v>164872</c:v>
                </c:pt>
                <c:pt idx="2">
                  <c:v>59198</c:v>
                </c:pt>
                <c:pt idx="3">
                  <c:v>82709</c:v>
                </c:pt>
                <c:pt idx="4">
                  <c:v>79723</c:v>
                </c:pt>
                <c:pt idx="5">
                  <c:v>30044</c:v>
                </c:pt>
                <c:pt idx="6">
                  <c:v>70594</c:v>
                </c:pt>
                <c:pt idx="7">
                  <c:v>65678</c:v>
                </c:pt>
                <c:pt idx="8">
                  <c:v>46993</c:v>
                </c:pt>
                <c:pt idx="9">
                  <c:v>9083</c:v>
                </c:pt>
                <c:pt idx="10">
                  <c:v>48708</c:v>
                </c:pt>
                <c:pt idx="11">
                  <c:v>40816</c:v>
                </c:pt>
                <c:pt idx="12">
                  <c:v>979</c:v>
                </c:pt>
                <c:pt idx="13">
                  <c:v>36142</c:v>
                </c:pt>
                <c:pt idx="14">
                  <c:v>29836</c:v>
                </c:pt>
                <c:pt idx="15">
                  <c:v>38325</c:v>
                </c:pt>
                <c:pt idx="16">
                  <c:v>1887</c:v>
                </c:pt>
                <c:pt idx="17">
                  <c:v>15283</c:v>
                </c:pt>
                <c:pt idx="18">
                  <c:v>13495</c:v>
                </c:pt>
                <c:pt idx="19">
                  <c:v>19479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2004736"/>
        <c:axId val="102672064"/>
      </c:barChart>
      <c:catAx>
        <c:axId val="102004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672064"/>
        <c:crosses val="autoZero"/>
        <c:auto val="1"/>
        <c:lblAlgn val="ctr"/>
        <c:lblOffset val="100"/>
        <c:noMultiLvlLbl val="0"/>
      </c:catAx>
      <c:valAx>
        <c:axId val="102672064"/>
        <c:scaling>
          <c:orientation val="minMax"/>
          <c:max val="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00473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1.590958273073009E-2"/>
          <c:y val="0.91775638125363557"/>
          <c:w val="0.96704123254338092"/>
          <c:h val="7.957277617525532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264926135334409E-2"/>
          <c:y val="4.6816415389936743E-2"/>
          <c:w val="0.93326118376172129"/>
          <c:h val="0.52658365378746241"/>
        </c:manualLayout>
      </c:layout>
      <c:lineChart>
        <c:grouping val="standard"/>
        <c:varyColors val="0"/>
        <c:ser>
          <c:idx val="0"/>
          <c:order val="0"/>
          <c:tx>
            <c:strRef>
              <c:f>'Area proceso edificaciones'!$B$59</c:f>
              <c:strCache>
                <c:ptCount val="1"/>
              </c:strCache>
            </c:strRef>
          </c:tx>
          <c:spPr>
            <a:ln w="22225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'Area proceso edificaciones'!$B$56:$V$56</c:f>
              <c:strCache>
                <c:ptCount val="20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Kennedy</c:v>
                </c:pt>
                <c:pt idx="4">
                  <c:v>Engativá</c:v>
                </c:pt>
                <c:pt idx="5">
                  <c:v>Puente Aranda</c:v>
                </c:pt>
                <c:pt idx="6">
                  <c:v>Fontibón</c:v>
                </c:pt>
                <c:pt idx="7">
                  <c:v>Teusaquillo</c:v>
                </c:pt>
                <c:pt idx="8">
                  <c:v>Ciudad Bolívar</c:v>
                </c:pt>
                <c:pt idx="9">
                  <c:v>Santafé</c:v>
                </c:pt>
                <c:pt idx="10">
                  <c:v>Bosa</c:v>
                </c:pt>
                <c:pt idx="11">
                  <c:v>Barrios Unidos</c:v>
                </c:pt>
                <c:pt idx="12">
                  <c:v>La Candelaria</c:v>
                </c:pt>
                <c:pt idx="13">
                  <c:v>Usme</c:v>
                </c:pt>
                <c:pt idx="14">
                  <c:v>Rafael Uribe Uribe</c:v>
                </c:pt>
                <c:pt idx="15">
                  <c:v>San Cristóbal</c:v>
                </c:pt>
                <c:pt idx="16">
                  <c:v>Sin información*</c:v>
                </c:pt>
                <c:pt idx="17">
                  <c:v>Los Mártires</c:v>
                </c:pt>
                <c:pt idx="18">
                  <c:v>Antonio Nariño</c:v>
                </c:pt>
                <c:pt idx="19">
                  <c:v>Tunjuelito</c:v>
                </c:pt>
              </c:strCache>
            </c:strRef>
          </c:cat>
          <c:val>
            <c:numRef>
              <c:f>'Area proceso edificaciones'!$B$57:$V$57</c:f>
              <c:numCache>
                <c:formatCode>#,##0.0</c:formatCode>
                <c:ptCount val="20"/>
                <c:pt idx="0">
                  <c:v>12.239569921920213</c:v>
                </c:pt>
                <c:pt idx="1">
                  <c:v>34.333122289377705</c:v>
                </c:pt>
                <c:pt idx="2">
                  <c:v>5.4440038955971604</c:v>
                </c:pt>
                <c:pt idx="3">
                  <c:v>101.47758265655087</c:v>
                </c:pt>
                <c:pt idx="4">
                  <c:v>95.974776417857967</c:v>
                </c:pt>
                <c:pt idx="5">
                  <c:v>118.40996888078119</c:v>
                </c:pt>
                <c:pt idx="6">
                  <c:v>-21.462858629091176</c:v>
                </c:pt>
                <c:pt idx="7">
                  <c:v>24.188820918993237</c:v>
                </c:pt>
                <c:pt idx="8">
                  <c:v>77.421204509900463</c:v>
                </c:pt>
                <c:pt idx="9">
                  <c:v>23.896622360855702</c:v>
                </c:pt>
                <c:pt idx="10">
                  <c:v>156.88687782805428</c:v>
                </c:pt>
                <c:pt idx="11">
                  <c:v>17.083877599092069</c:v>
                </c:pt>
                <c:pt idx="12">
                  <c:v>0</c:v>
                </c:pt>
                <c:pt idx="13">
                  <c:v>-48.234603360997831</c:v>
                </c:pt>
                <c:pt idx="14">
                  <c:v>-3.7941094061608949</c:v>
                </c:pt>
                <c:pt idx="15">
                  <c:v>-53.180447067191807</c:v>
                </c:pt>
                <c:pt idx="16">
                  <c:v>619.99152901313005</c:v>
                </c:pt>
                <c:pt idx="17">
                  <c:v>-33.926997459428634</c:v>
                </c:pt>
                <c:pt idx="18">
                  <c:v>-28.231011708195741</c:v>
                </c:pt>
                <c:pt idx="19">
                  <c:v>-20.906641306070696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894016"/>
        <c:axId val="102677824"/>
      </c:lineChart>
      <c:catAx>
        <c:axId val="87894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lang="es-US" sz="1000" b="0">
                <a:solidFill>
                  <a:sysClr val="windowText" lastClr="000000"/>
                </a:solidFill>
              </a:defRPr>
            </a:pPr>
            <a:endParaRPr lang="es-CO"/>
          </a:p>
        </c:txPr>
        <c:crossAx val="102677824"/>
        <c:crosses val="autoZero"/>
        <c:auto val="1"/>
        <c:lblAlgn val="ctr"/>
        <c:lblOffset val="100"/>
        <c:noMultiLvlLbl val="0"/>
      </c:catAx>
      <c:valAx>
        <c:axId val="10267782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</a:defRPr>
            </a:pPr>
            <a:endParaRPr lang="es-CO"/>
          </a:p>
        </c:txPr>
        <c:crossAx val="878940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18253098109582E-2"/>
          <c:y val="2.2272104046695655E-2"/>
          <c:w val="0.9175978716946096"/>
          <c:h val="0.478542458312113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'Area proceso vivienda'!$B$61</c:f>
              <c:strCache>
                <c:ptCount val="1"/>
                <c:pt idx="0">
                  <c:v>Chapinero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'Area proceso vivienda'!$B$59:$B$77</c:f>
              <c:strCache>
                <c:ptCount val="19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Kennedy</c:v>
                </c:pt>
                <c:pt idx="4">
                  <c:v>Engativá</c:v>
                </c:pt>
                <c:pt idx="5">
                  <c:v>Ciudad Bolívar</c:v>
                </c:pt>
                <c:pt idx="6">
                  <c:v>Fontibón</c:v>
                </c:pt>
                <c:pt idx="7">
                  <c:v>Bosa</c:v>
                </c:pt>
                <c:pt idx="8">
                  <c:v>Teusaquillo</c:v>
                </c:pt>
                <c:pt idx="9">
                  <c:v>Santafé</c:v>
                </c:pt>
                <c:pt idx="10">
                  <c:v>Puente Aranda</c:v>
                </c:pt>
                <c:pt idx="11">
                  <c:v>Barrios Unidos</c:v>
                </c:pt>
                <c:pt idx="12">
                  <c:v>Usme</c:v>
                </c:pt>
                <c:pt idx="13">
                  <c:v>San Cristóbal</c:v>
                </c:pt>
                <c:pt idx="14">
                  <c:v>Rafael Uribe Uribe</c:v>
                </c:pt>
                <c:pt idx="15">
                  <c:v>La Candelaria</c:v>
                </c:pt>
                <c:pt idx="16">
                  <c:v>Antonio Nariño</c:v>
                </c:pt>
                <c:pt idx="17">
                  <c:v>Los Mártires</c:v>
                </c:pt>
                <c:pt idx="18">
                  <c:v>Tunjuelito</c:v>
                </c:pt>
              </c:strCache>
            </c:strRef>
          </c:cat>
          <c:val>
            <c:numRef>
              <c:f>'Area proceso vivienda'!$C$59:$C$77</c:f>
              <c:numCache>
                <c:formatCode>General</c:formatCode>
                <c:ptCount val="19"/>
                <c:pt idx="0" formatCode="#,##0">
                  <c:v>1357939</c:v>
                </c:pt>
                <c:pt idx="1">
                  <c:v>996810</c:v>
                </c:pt>
                <c:pt idx="2">
                  <c:v>597918</c:v>
                </c:pt>
                <c:pt idx="3" formatCode="#,##0">
                  <c:v>556861</c:v>
                </c:pt>
                <c:pt idx="4" formatCode="#,##0">
                  <c:v>317032</c:v>
                </c:pt>
                <c:pt idx="5">
                  <c:v>237125</c:v>
                </c:pt>
                <c:pt idx="6">
                  <c:v>231266</c:v>
                </c:pt>
                <c:pt idx="7">
                  <c:v>175491</c:v>
                </c:pt>
                <c:pt idx="8">
                  <c:v>125627</c:v>
                </c:pt>
                <c:pt idx="9">
                  <c:v>113920</c:v>
                </c:pt>
                <c:pt idx="10">
                  <c:v>89226</c:v>
                </c:pt>
                <c:pt idx="11">
                  <c:v>72821</c:v>
                </c:pt>
                <c:pt idx="12">
                  <c:v>56506</c:v>
                </c:pt>
                <c:pt idx="13">
                  <c:v>33278</c:v>
                </c:pt>
                <c:pt idx="14">
                  <c:v>22928</c:v>
                </c:pt>
                <c:pt idx="15">
                  <c:v>19362</c:v>
                </c:pt>
                <c:pt idx="16">
                  <c:v>13984</c:v>
                </c:pt>
                <c:pt idx="17">
                  <c:v>8035</c:v>
                </c:pt>
                <c:pt idx="18">
                  <c:v>4030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005248"/>
        <c:axId val="105689024"/>
      </c:barChart>
      <c:catAx>
        <c:axId val="102005248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689024"/>
        <c:crosses val="autoZero"/>
        <c:auto val="1"/>
        <c:lblAlgn val="ctr"/>
        <c:lblOffset val="100"/>
        <c:noMultiLvlLbl val="0"/>
      </c:catAx>
      <c:valAx>
        <c:axId val="1056890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lang="es-US" sz="11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005248"/>
        <c:crosses val="autoZero"/>
        <c:crossBetween val="between"/>
        <c:dispUnits>
          <c:builtInUnit val="thousands"/>
        </c:dispUnits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354912102056398E-2"/>
          <c:y val="8.7908502716230241E-2"/>
          <c:w val="0.9175978716946096"/>
          <c:h val="0.485175885522049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'Area proceso VIS'!$E$62</c:f>
              <c:strCache>
                <c:ptCount val="1"/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'Area proceso VIS'!$B$59:$B$77</c:f>
              <c:strCache>
                <c:ptCount val="19"/>
                <c:pt idx="0">
                  <c:v>Kennedy</c:v>
                </c:pt>
                <c:pt idx="1">
                  <c:v>Bosa</c:v>
                </c:pt>
                <c:pt idx="2">
                  <c:v>Ciudad Bolívar</c:v>
                </c:pt>
                <c:pt idx="3">
                  <c:v>Usme</c:v>
                </c:pt>
                <c:pt idx="4">
                  <c:v>Puente Aranda</c:v>
                </c:pt>
                <c:pt idx="5">
                  <c:v>Suba</c:v>
                </c:pt>
                <c:pt idx="6">
                  <c:v>San Cristóbal</c:v>
                </c:pt>
                <c:pt idx="7">
                  <c:v>Usaquén</c:v>
                </c:pt>
                <c:pt idx="8">
                  <c:v>Fontibón</c:v>
                </c:pt>
                <c:pt idx="9">
                  <c:v>Santafé</c:v>
                </c:pt>
                <c:pt idx="10">
                  <c:v>Rafael Uribe Uribe</c:v>
                </c:pt>
                <c:pt idx="11">
                  <c:v>Engativá</c:v>
                </c:pt>
                <c:pt idx="12">
                  <c:v>Los Mártires</c:v>
                </c:pt>
                <c:pt idx="13">
                  <c:v>Tunjuelito</c:v>
                </c:pt>
                <c:pt idx="14">
                  <c:v>Chapinero</c:v>
                </c:pt>
                <c:pt idx="15">
                  <c:v>Antonio Nariño</c:v>
                </c:pt>
                <c:pt idx="16">
                  <c:v>La Candelaria</c:v>
                </c:pt>
                <c:pt idx="17">
                  <c:v>Teusaquillo</c:v>
                </c:pt>
                <c:pt idx="18">
                  <c:v>Barrios Unidos</c:v>
                </c:pt>
              </c:strCache>
            </c:strRef>
          </c:cat>
          <c:val>
            <c:numRef>
              <c:f>'Area proceso VIS'!$C$59:$C$77</c:f>
              <c:numCache>
                <c:formatCode>#,##0</c:formatCode>
                <c:ptCount val="19"/>
                <c:pt idx="0">
                  <c:v>224150</c:v>
                </c:pt>
                <c:pt idx="1">
                  <c:v>168057</c:v>
                </c:pt>
                <c:pt idx="2">
                  <c:v>132253</c:v>
                </c:pt>
                <c:pt idx="3">
                  <c:v>45406</c:v>
                </c:pt>
                <c:pt idx="4">
                  <c:v>35663</c:v>
                </c:pt>
                <c:pt idx="5">
                  <c:v>14837</c:v>
                </c:pt>
                <c:pt idx="6">
                  <c:v>14302</c:v>
                </c:pt>
                <c:pt idx="7">
                  <c:v>11538</c:v>
                </c:pt>
                <c:pt idx="8">
                  <c:v>7724</c:v>
                </c:pt>
                <c:pt idx="9">
                  <c:v>4275</c:v>
                </c:pt>
                <c:pt idx="10">
                  <c:v>3848</c:v>
                </c:pt>
                <c:pt idx="11">
                  <c:v>3069</c:v>
                </c:pt>
                <c:pt idx="12">
                  <c:v>1995</c:v>
                </c:pt>
                <c:pt idx="13">
                  <c:v>1248</c:v>
                </c:pt>
                <c:pt idx="14">
                  <c:v>160</c:v>
                </c:pt>
                <c:pt idx="15">
                  <c:v>146</c:v>
                </c:pt>
                <c:pt idx="16">
                  <c:v>118</c:v>
                </c:pt>
                <c:pt idx="17">
                  <c:v>7</c:v>
                </c:pt>
                <c:pt idx="1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763840"/>
        <c:axId val="124535360"/>
      </c:barChart>
      <c:catAx>
        <c:axId val="105763840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4535360"/>
        <c:crosses val="autoZero"/>
        <c:auto val="1"/>
        <c:lblAlgn val="ctr"/>
        <c:lblOffset val="100"/>
        <c:noMultiLvlLbl val="0"/>
      </c:catAx>
      <c:valAx>
        <c:axId val="1245353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1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763840"/>
        <c:crosses val="autoZero"/>
        <c:crossBetween val="between"/>
        <c:dispUnits>
          <c:builtInUnit val="thousands"/>
        </c:dispUnits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354955630546308E-2"/>
          <c:y val="4.363410031713412E-2"/>
          <c:w val="0.9175978716946096"/>
          <c:h val="0.560458346094442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'Area proceso VIP'!$B$60</c:f>
              <c:strCache>
                <c:ptCount val="1"/>
                <c:pt idx="0">
                  <c:v>Puente Aranda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'Area proceso VIP'!$B$58:$B$76</c:f>
              <c:strCache>
                <c:ptCount val="19"/>
                <c:pt idx="0">
                  <c:v>Bosa</c:v>
                </c:pt>
                <c:pt idx="1">
                  <c:v>Kennedy</c:v>
                </c:pt>
                <c:pt idx="2">
                  <c:v>Puente Aranda</c:v>
                </c:pt>
                <c:pt idx="3">
                  <c:v>Usme</c:v>
                </c:pt>
                <c:pt idx="4">
                  <c:v>Ciudad Bolívar</c:v>
                </c:pt>
                <c:pt idx="5">
                  <c:v>Santafé</c:v>
                </c:pt>
                <c:pt idx="6">
                  <c:v>San Cristóbal</c:v>
                </c:pt>
                <c:pt idx="7">
                  <c:v>Suba</c:v>
                </c:pt>
                <c:pt idx="8">
                  <c:v>Engativá</c:v>
                </c:pt>
                <c:pt idx="9">
                  <c:v>Rafael Uribe Uribe</c:v>
                </c:pt>
                <c:pt idx="10">
                  <c:v>Chapinero</c:v>
                </c:pt>
                <c:pt idx="11">
                  <c:v>Los Mártires</c:v>
                </c:pt>
                <c:pt idx="12">
                  <c:v>Tunjuelito</c:v>
                </c:pt>
                <c:pt idx="13">
                  <c:v>Antonio Nariño</c:v>
                </c:pt>
                <c:pt idx="14">
                  <c:v>Teusaquillo</c:v>
                </c:pt>
                <c:pt idx="15">
                  <c:v>Barrios Unidos</c:v>
                </c:pt>
                <c:pt idx="16">
                  <c:v>Fontibón</c:v>
                </c:pt>
                <c:pt idx="17">
                  <c:v>La Candelaria</c:v>
                </c:pt>
                <c:pt idx="18">
                  <c:v>Usaquén</c:v>
                </c:pt>
              </c:strCache>
            </c:strRef>
          </c:cat>
          <c:val>
            <c:numRef>
              <c:f>'Area proceso VIP'!$C$58:$C$76</c:f>
              <c:numCache>
                <c:formatCode>General</c:formatCode>
                <c:ptCount val="19"/>
                <c:pt idx="0" formatCode="#,##0">
                  <c:v>132760</c:v>
                </c:pt>
                <c:pt idx="1">
                  <c:v>110152</c:v>
                </c:pt>
                <c:pt idx="2">
                  <c:v>34091</c:v>
                </c:pt>
                <c:pt idx="3" formatCode="#,##0.0">
                  <c:v>31985</c:v>
                </c:pt>
                <c:pt idx="4" formatCode="#,##0.0">
                  <c:v>11708</c:v>
                </c:pt>
                <c:pt idx="5" formatCode="#,##0.0">
                  <c:v>3961</c:v>
                </c:pt>
                <c:pt idx="6" formatCode="#,##0.0">
                  <c:v>3768</c:v>
                </c:pt>
                <c:pt idx="7" formatCode="#,##0.0">
                  <c:v>1348</c:v>
                </c:pt>
                <c:pt idx="8" formatCode="#,##0.0">
                  <c:v>297</c:v>
                </c:pt>
                <c:pt idx="9" formatCode="#,##0.0">
                  <c:v>178</c:v>
                </c:pt>
                <c:pt idx="10" formatCode="#,##0.0">
                  <c:v>160</c:v>
                </c:pt>
                <c:pt idx="11" formatCode="#,##0.0">
                  <c:v>132</c:v>
                </c:pt>
                <c:pt idx="12" formatCode="#,##0.0">
                  <c:v>66</c:v>
                </c:pt>
                <c:pt idx="13" formatCode="#,##0.0">
                  <c:v>54</c:v>
                </c:pt>
                <c:pt idx="14" formatCode="#,##0.0">
                  <c:v>7</c:v>
                </c:pt>
                <c:pt idx="15" formatCode="#,##0.0">
                  <c:v>0</c:v>
                </c:pt>
                <c:pt idx="16" formatCode="#,##0.0">
                  <c:v>0</c:v>
                </c:pt>
                <c:pt idx="17" formatCode="#,##0.0">
                  <c:v>0</c:v>
                </c:pt>
                <c:pt idx="18" formatCode="#,##0.0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637184"/>
        <c:axId val="124539968"/>
      </c:barChart>
      <c:catAx>
        <c:axId val="124637184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4539968"/>
        <c:crosses val="autoZero"/>
        <c:auto val="1"/>
        <c:lblAlgn val="ctr"/>
        <c:lblOffset val="100"/>
        <c:noMultiLvlLbl val="0"/>
      </c:catAx>
      <c:valAx>
        <c:axId val="1245399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4637184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354955630546336E-2"/>
          <c:y val="3.7308523889258462E-2"/>
          <c:w val="0.9175978716946096"/>
          <c:h val="0.5667834921914713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'Area proceso VIS 70-135smmlv'!$B$54:$B$72</c:f>
              <c:strCache>
                <c:ptCount val="19"/>
                <c:pt idx="0">
                  <c:v>Ciudad Bolívar</c:v>
                </c:pt>
                <c:pt idx="1">
                  <c:v>Kennedy</c:v>
                </c:pt>
                <c:pt idx="2">
                  <c:v>Bosa</c:v>
                </c:pt>
                <c:pt idx="3">
                  <c:v>Suba</c:v>
                </c:pt>
                <c:pt idx="4">
                  <c:v>Usme</c:v>
                </c:pt>
                <c:pt idx="5">
                  <c:v>Usaquén</c:v>
                </c:pt>
                <c:pt idx="6">
                  <c:v>San Cristóbal</c:v>
                </c:pt>
                <c:pt idx="7">
                  <c:v>Fontibón</c:v>
                </c:pt>
                <c:pt idx="8">
                  <c:v>Rafael Uribe Uribe</c:v>
                </c:pt>
                <c:pt idx="9">
                  <c:v>Engativá</c:v>
                </c:pt>
                <c:pt idx="10">
                  <c:v>Los Mártires</c:v>
                </c:pt>
                <c:pt idx="11">
                  <c:v>Puente Aranda</c:v>
                </c:pt>
                <c:pt idx="12">
                  <c:v>Tunjuelito</c:v>
                </c:pt>
                <c:pt idx="13">
                  <c:v>Santafé</c:v>
                </c:pt>
                <c:pt idx="14">
                  <c:v>La Candelaria</c:v>
                </c:pt>
                <c:pt idx="15">
                  <c:v>Antonio Nariño</c:v>
                </c:pt>
                <c:pt idx="16">
                  <c:v>Barrios Unidos</c:v>
                </c:pt>
                <c:pt idx="17">
                  <c:v>Chapinero</c:v>
                </c:pt>
                <c:pt idx="18">
                  <c:v>Teusaquillo</c:v>
                </c:pt>
              </c:strCache>
            </c:strRef>
          </c:cat>
          <c:val>
            <c:numRef>
              <c:f>'Area proceso VIS 70-135smmlv'!$C$54:$C$72</c:f>
              <c:numCache>
                <c:formatCode>#,##0.0</c:formatCode>
                <c:ptCount val="19"/>
                <c:pt idx="0" formatCode="#,##0">
                  <c:v>120545</c:v>
                </c:pt>
                <c:pt idx="1">
                  <c:v>113998</c:v>
                </c:pt>
                <c:pt idx="2">
                  <c:v>35297</c:v>
                </c:pt>
                <c:pt idx="3">
                  <c:v>13489</c:v>
                </c:pt>
                <c:pt idx="4">
                  <c:v>13421</c:v>
                </c:pt>
                <c:pt idx="5">
                  <c:v>11538</c:v>
                </c:pt>
                <c:pt idx="6">
                  <c:v>10534</c:v>
                </c:pt>
                <c:pt idx="7">
                  <c:v>7724</c:v>
                </c:pt>
                <c:pt idx="8">
                  <c:v>3670</c:v>
                </c:pt>
                <c:pt idx="9">
                  <c:v>2772</c:v>
                </c:pt>
                <c:pt idx="10">
                  <c:v>1863</c:v>
                </c:pt>
                <c:pt idx="11">
                  <c:v>1572</c:v>
                </c:pt>
                <c:pt idx="12">
                  <c:v>1182</c:v>
                </c:pt>
                <c:pt idx="13">
                  <c:v>314</c:v>
                </c:pt>
                <c:pt idx="14">
                  <c:v>118</c:v>
                </c:pt>
                <c:pt idx="15">
                  <c:v>92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607872"/>
        <c:axId val="125822656"/>
      </c:barChart>
      <c:catAx>
        <c:axId val="126607872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5822656"/>
        <c:crosses val="autoZero"/>
        <c:auto val="1"/>
        <c:lblAlgn val="ctr"/>
        <c:lblOffset val="100"/>
        <c:noMultiLvlLbl val="0"/>
      </c:catAx>
      <c:valAx>
        <c:axId val="1258226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607872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354955630546308E-2"/>
          <c:y val="4.1023892631977706E-2"/>
          <c:w val="0.9175978716946096"/>
          <c:h val="0.56306807009948512"/>
        </c:manualLayout>
      </c:layout>
      <c:barChart>
        <c:barDir val="col"/>
        <c:grouping val="clustered"/>
        <c:varyColors val="0"/>
        <c:ser>
          <c:idx val="0"/>
          <c:order val="0"/>
          <c:tx>
            <c:v>TOTAL VIVIENDA NO VIS</c:v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'Area proceso No VIS'!$B$55:$B$73</c:f>
              <c:strCache>
                <c:ptCount val="19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Kennedy</c:v>
                </c:pt>
                <c:pt idx="4">
                  <c:v>Engativá</c:v>
                </c:pt>
                <c:pt idx="5">
                  <c:v>Fontibón</c:v>
                </c:pt>
                <c:pt idx="6">
                  <c:v>Teusaquillo</c:v>
                </c:pt>
                <c:pt idx="7">
                  <c:v>Santafé</c:v>
                </c:pt>
                <c:pt idx="8">
                  <c:v>Ciudad Bolívar</c:v>
                </c:pt>
                <c:pt idx="9">
                  <c:v>Barrios Unidos</c:v>
                </c:pt>
                <c:pt idx="10">
                  <c:v>Puente Aranda</c:v>
                </c:pt>
                <c:pt idx="11">
                  <c:v>La Candelaria</c:v>
                </c:pt>
                <c:pt idx="12">
                  <c:v>Rafael Uribe Uribe</c:v>
                </c:pt>
                <c:pt idx="13">
                  <c:v>San Cristóbal</c:v>
                </c:pt>
                <c:pt idx="14">
                  <c:v>Antonio Nariño</c:v>
                </c:pt>
                <c:pt idx="15">
                  <c:v>Usme</c:v>
                </c:pt>
                <c:pt idx="16">
                  <c:v>Bosa</c:v>
                </c:pt>
                <c:pt idx="17">
                  <c:v>Los Mártires</c:v>
                </c:pt>
                <c:pt idx="18">
                  <c:v>Tunjuelito</c:v>
                </c:pt>
              </c:strCache>
            </c:strRef>
          </c:cat>
          <c:val>
            <c:numRef>
              <c:f>'Area proceso No VIS'!$C$55:$C$73</c:f>
              <c:numCache>
                <c:formatCode>#,##0.0</c:formatCode>
                <c:ptCount val="19"/>
                <c:pt idx="0">
                  <c:v>1346401</c:v>
                </c:pt>
                <c:pt idx="1">
                  <c:v>981973</c:v>
                </c:pt>
                <c:pt idx="2">
                  <c:v>597758</c:v>
                </c:pt>
                <c:pt idx="3">
                  <c:v>332711</c:v>
                </c:pt>
                <c:pt idx="4">
                  <c:v>313963</c:v>
                </c:pt>
                <c:pt idx="5">
                  <c:v>223542</c:v>
                </c:pt>
                <c:pt idx="6">
                  <c:v>125620</c:v>
                </c:pt>
                <c:pt idx="7">
                  <c:v>109645</c:v>
                </c:pt>
                <c:pt idx="8">
                  <c:v>104872</c:v>
                </c:pt>
                <c:pt idx="9">
                  <c:v>72821</c:v>
                </c:pt>
                <c:pt idx="10">
                  <c:v>53563</c:v>
                </c:pt>
                <c:pt idx="11">
                  <c:v>19244</c:v>
                </c:pt>
                <c:pt idx="12">
                  <c:v>19080</c:v>
                </c:pt>
                <c:pt idx="13">
                  <c:v>18976</c:v>
                </c:pt>
                <c:pt idx="14">
                  <c:v>13838</c:v>
                </c:pt>
                <c:pt idx="15">
                  <c:v>11100</c:v>
                </c:pt>
                <c:pt idx="16">
                  <c:v>7434</c:v>
                </c:pt>
                <c:pt idx="17">
                  <c:v>6040</c:v>
                </c:pt>
                <c:pt idx="18" formatCode="General">
                  <c:v>2782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521344"/>
        <c:axId val="125827264"/>
      </c:barChart>
      <c:catAx>
        <c:axId val="126521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5827264"/>
        <c:crosses val="autoZero"/>
        <c:auto val="1"/>
        <c:lblAlgn val="ctr"/>
        <c:lblOffset val="100"/>
        <c:noMultiLvlLbl val="0"/>
      </c:catAx>
      <c:valAx>
        <c:axId val="1258272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521344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354955630546267E-2"/>
          <c:y val="4.4129820310922677E-2"/>
          <c:w val="0.9175978716946096"/>
          <c:h val="0.55996239652735702"/>
        </c:manualLayout>
      </c:layout>
      <c:barChart>
        <c:barDir val="col"/>
        <c:grouping val="clustered"/>
        <c:varyColors val="0"/>
        <c:ser>
          <c:idx val="0"/>
          <c:order val="0"/>
          <c:tx>
            <c:v>En proceso otros destinos</c:v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'Area proceso otros destinos'!$B$55:$B$73</c:f>
              <c:strCache>
                <c:ptCount val="19"/>
                <c:pt idx="0">
                  <c:v>Suba</c:v>
                </c:pt>
                <c:pt idx="1">
                  <c:v>Usaquén</c:v>
                </c:pt>
                <c:pt idx="2">
                  <c:v>Chapinero</c:v>
                </c:pt>
                <c:pt idx="3">
                  <c:v>Puente Aranda</c:v>
                </c:pt>
                <c:pt idx="4">
                  <c:v>Engativá</c:v>
                </c:pt>
                <c:pt idx="5">
                  <c:v>Fontibón</c:v>
                </c:pt>
                <c:pt idx="6">
                  <c:v>Teusaquillo</c:v>
                </c:pt>
                <c:pt idx="7">
                  <c:v>Kennedy</c:v>
                </c:pt>
                <c:pt idx="8">
                  <c:v>Santafé</c:v>
                </c:pt>
                <c:pt idx="9">
                  <c:v>Barrios Unidos</c:v>
                </c:pt>
                <c:pt idx="10">
                  <c:v>La Candelaria</c:v>
                </c:pt>
                <c:pt idx="11">
                  <c:v>Ciudad Bolívar</c:v>
                </c:pt>
                <c:pt idx="12">
                  <c:v>Rafael Uribe Uribe</c:v>
                </c:pt>
                <c:pt idx="13">
                  <c:v>Los Mártires</c:v>
                </c:pt>
                <c:pt idx="14">
                  <c:v>Bosa</c:v>
                </c:pt>
                <c:pt idx="15">
                  <c:v>Usme</c:v>
                </c:pt>
                <c:pt idx="16">
                  <c:v>Tunjuelito</c:v>
                </c:pt>
                <c:pt idx="17">
                  <c:v>Antonio Nariño</c:v>
                </c:pt>
                <c:pt idx="18">
                  <c:v>San Cristóbal</c:v>
                </c:pt>
              </c:strCache>
            </c:strRef>
          </c:cat>
          <c:val>
            <c:numRef>
              <c:f>'Area proceso otros destinos'!$C$55:$C$73</c:f>
              <c:numCache>
                <c:formatCode>#,##0.0</c:formatCode>
                <c:ptCount val="19"/>
                <c:pt idx="0">
                  <c:v>588118</c:v>
                </c:pt>
                <c:pt idx="1">
                  <c:v>494565</c:v>
                </c:pt>
                <c:pt idx="2">
                  <c:v>420902</c:v>
                </c:pt>
                <c:pt idx="3">
                  <c:v>399261</c:v>
                </c:pt>
                <c:pt idx="4">
                  <c:v>340579</c:v>
                </c:pt>
                <c:pt idx="5">
                  <c:v>179400</c:v>
                </c:pt>
                <c:pt idx="6">
                  <c:v>176050</c:v>
                </c:pt>
                <c:pt idx="7">
                  <c:v>106512</c:v>
                </c:pt>
                <c:pt idx="8">
                  <c:v>98979</c:v>
                </c:pt>
                <c:pt idx="9">
                  <c:v>91210</c:v>
                </c:pt>
                <c:pt idx="10">
                  <c:v>76068</c:v>
                </c:pt>
                <c:pt idx="11">
                  <c:v>47542</c:v>
                </c:pt>
                <c:pt idx="12">
                  <c:v>35443</c:v>
                </c:pt>
                <c:pt idx="13">
                  <c:v>17452</c:v>
                </c:pt>
                <c:pt idx="14">
                  <c:v>9018</c:v>
                </c:pt>
                <c:pt idx="15">
                  <c:v>8736</c:v>
                </c:pt>
                <c:pt idx="16">
                  <c:v>5950</c:v>
                </c:pt>
                <c:pt idx="17">
                  <c:v>5141</c:v>
                </c:pt>
                <c:pt idx="18">
                  <c:v>2266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615872"/>
        <c:axId val="125930304"/>
      </c:barChart>
      <c:catAx>
        <c:axId val="105615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5930304"/>
        <c:crosses val="autoZero"/>
        <c:auto val="1"/>
        <c:lblAlgn val="ctr"/>
        <c:lblOffset val="100"/>
        <c:noMultiLvlLbl val="0"/>
      </c:catAx>
      <c:valAx>
        <c:axId val="12593030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615872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354955630546308E-2"/>
          <c:y val="4.1789407560497462E-2"/>
          <c:w val="0.9175978716946096"/>
          <c:h val="0.5623030309931432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'Area nueva edificaciones'!$B$55:$B$73</c:f>
              <c:strCache>
                <c:ptCount val="19"/>
                <c:pt idx="0">
                  <c:v>Usaquén</c:v>
                </c:pt>
                <c:pt idx="1">
                  <c:v>Suba</c:v>
                </c:pt>
                <c:pt idx="2">
                  <c:v>Ciudad Bolívar</c:v>
                </c:pt>
                <c:pt idx="3">
                  <c:v>Bosa</c:v>
                </c:pt>
                <c:pt idx="4">
                  <c:v>Kennedy</c:v>
                </c:pt>
                <c:pt idx="5">
                  <c:v>Chapinero</c:v>
                </c:pt>
                <c:pt idx="6">
                  <c:v>Engativá</c:v>
                </c:pt>
                <c:pt idx="7">
                  <c:v>Fontibón</c:v>
                </c:pt>
                <c:pt idx="8">
                  <c:v>Usme</c:v>
                </c:pt>
                <c:pt idx="9">
                  <c:v>Rafael Uribe Uribe</c:v>
                </c:pt>
                <c:pt idx="10">
                  <c:v>La Candelaria</c:v>
                </c:pt>
                <c:pt idx="11">
                  <c:v>Puente Aranda</c:v>
                </c:pt>
                <c:pt idx="12">
                  <c:v>Los Mártires</c:v>
                </c:pt>
                <c:pt idx="13">
                  <c:v>Barrios Unidos</c:v>
                </c:pt>
                <c:pt idx="14">
                  <c:v>San Cristóbal</c:v>
                </c:pt>
                <c:pt idx="15">
                  <c:v>Antonio Nariño</c:v>
                </c:pt>
                <c:pt idx="16">
                  <c:v>Teusaquillo</c:v>
                </c:pt>
                <c:pt idx="17">
                  <c:v>Santafé</c:v>
                </c:pt>
                <c:pt idx="18">
                  <c:v>Tunjuelito</c:v>
                </c:pt>
              </c:strCache>
            </c:strRef>
          </c:cat>
          <c:val>
            <c:numRef>
              <c:f>'Area nueva edificaciones'!$C$55:$C$73</c:f>
              <c:numCache>
                <c:formatCode>#,##0</c:formatCode>
                <c:ptCount val="19"/>
                <c:pt idx="0">
                  <c:v>204650</c:v>
                </c:pt>
                <c:pt idx="1">
                  <c:v>180410</c:v>
                </c:pt>
                <c:pt idx="2">
                  <c:v>176483</c:v>
                </c:pt>
                <c:pt idx="3">
                  <c:v>138324</c:v>
                </c:pt>
                <c:pt idx="4">
                  <c:v>95014</c:v>
                </c:pt>
                <c:pt idx="5">
                  <c:v>76269</c:v>
                </c:pt>
                <c:pt idx="6">
                  <c:v>75510</c:v>
                </c:pt>
                <c:pt idx="7">
                  <c:v>46417</c:v>
                </c:pt>
                <c:pt idx="8">
                  <c:v>38526</c:v>
                </c:pt>
                <c:pt idx="9">
                  <c:v>21704</c:v>
                </c:pt>
                <c:pt idx="10">
                  <c:v>17547</c:v>
                </c:pt>
                <c:pt idx="11">
                  <c:v>10984</c:v>
                </c:pt>
                <c:pt idx="12">
                  <c:v>8153</c:v>
                </c:pt>
                <c:pt idx="13">
                  <c:v>6083</c:v>
                </c:pt>
                <c:pt idx="14">
                  <c:v>2178</c:v>
                </c:pt>
                <c:pt idx="15">
                  <c:v>1642</c:v>
                </c:pt>
                <c:pt idx="16">
                  <c:v>1002</c:v>
                </c:pt>
                <c:pt idx="17">
                  <c:v>552</c:v>
                </c:pt>
                <c:pt idx="18">
                  <c:v>324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617920"/>
        <c:axId val="125934912"/>
      </c:barChart>
      <c:catAx>
        <c:axId val="105617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5934912"/>
        <c:crosses val="autoZero"/>
        <c:auto val="1"/>
        <c:lblAlgn val="ctr"/>
        <c:lblOffset val="100"/>
        <c:noMultiLvlLbl val="0"/>
      </c:catAx>
      <c:valAx>
        <c:axId val="12593491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617920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354955630546267E-2"/>
          <c:y val="4.072642117340125E-2"/>
          <c:w val="0.9175978716946096"/>
          <c:h val="0.53790647052352003"/>
        </c:manualLayout>
      </c:layout>
      <c:barChart>
        <c:barDir val="col"/>
        <c:grouping val="clustered"/>
        <c:varyColors val="0"/>
        <c:ser>
          <c:idx val="0"/>
          <c:order val="0"/>
          <c:tx>
            <c:v>Nuevas en proceso vivienda</c:v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'Area nueva vivienda'!$B$55:$B$73</c:f>
              <c:strCache>
                <c:ptCount val="19"/>
                <c:pt idx="0">
                  <c:v>Ciudad Bolívar</c:v>
                </c:pt>
                <c:pt idx="1">
                  <c:v>Usaquén</c:v>
                </c:pt>
                <c:pt idx="2">
                  <c:v>Bosa</c:v>
                </c:pt>
                <c:pt idx="3">
                  <c:v>Suba</c:v>
                </c:pt>
                <c:pt idx="4">
                  <c:v>Kennedy</c:v>
                </c:pt>
                <c:pt idx="5">
                  <c:v>Chapinero</c:v>
                </c:pt>
                <c:pt idx="6">
                  <c:v>Engativá</c:v>
                </c:pt>
                <c:pt idx="7">
                  <c:v>Usme</c:v>
                </c:pt>
                <c:pt idx="8">
                  <c:v>La Candelaria</c:v>
                </c:pt>
                <c:pt idx="9">
                  <c:v>Fontibón</c:v>
                </c:pt>
                <c:pt idx="10">
                  <c:v>Puente Aranda</c:v>
                </c:pt>
                <c:pt idx="11">
                  <c:v>Rafael Uribe Uribe</c:v>
                </c:pt>
                <c:pt idx="12">
                  <c:v>San Cristóbal</c:v>
                </c:pt>
                <c:pt idx="13">
                  <c:v>Los Mártires</c:v>
                </c:pt>
                <c:pt idx="14">
                  <c:v>Barrios Unidos</c:v>
                </c:pt>
                <c:pt idx="15">
                  <c:v>Teusaquillo</c:v>
                </c:pt>
                <c:pt idx="16">
                  <c:v>Antonio Nariño</c:v>
                </c:pt>
                <c:pt idx="17">
                  <c:v>Santafé</c:v>
                </c:pt>
                <c:pt idx="18">
                  <c:v>Tunjuelito</c:v>
                </c:pt>
              </c:strCache>
            </c:strRef>
          </c:cat>
          <c:val>
            <c:numRef>
              <c:f>'Area nueva vivienda'!$C$55:$C$73</c:f>
              <c:numCache>
                <c:formatCode>#,##0.0</c:formatCode>
                <c:ptCount val="19"/>
                <c:pt idx="0">
                  <c:v>142789</c:v>
                </c:pt>
                <c:pt idx="1">
                  <c:v>141414</c:v>
                </c:pt>
                <c:pt idx="2">
                  <c:v>137044</c:v>
                </c:pt>
                <c:pt idx="3">
                  <c:v>106471</c:v>
                </c:pt>
                <c:pt idx="4">
                  <c:v>93040</c:v>
                </c:pt>
                <c:pt idx="5">
                  <c:v>57988</c:v>
                </c:pt>
                <c:pt idx="6">
                  <c:v>35396</c:v>
                </c:pt>
                <c:pt idx="7">
                  <c:v>33984</c:v>
                </c:pt>
                <c:pt idx="8">
                  <c:v>16526</c:v>
                </c:pt>
                <c:pt idx="9">
                  <c:v>14712</c:v>
                </c:pt>
                <c:pt idx="10">
                  <c:v>7277</c:v>
                </c:pt>
                <c:pt idx="11">
                  <c:v>3380</c:v>
                </c:pt>
                <c:pt idx="12">
                  <c:v>2178</c:v>
                </c:pt>
                <c:pt idx="13">
                  <c:v>2144</c:v>
                </c:pt>
                <c:pt idx="14">
                  <c:v>1804</c:v>
                </c:pt>
                <c:pt idx="15">
                  <c:v>952</c:v>
                </c:pt>
                <c:pt idx="16">
                  <c:v>940</c:v>
                </c:pt>
                <c:pt idx="17">
                  <c:v>356</c:v>
                </c:pt>
                <c:pt idx="18">
                  <c:v>324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618944"/>
        <c:axId val="127012800"/>
      </c:barChart>
      <c:catAx>
        <c:axId val="105618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012800"/>
        <c:crosses val="autoZero"/>
        <c:auto val="1"/>
        <c:lblAlgn val="ctr"/>
        <c:lblOffset val="100"/>
        <c:noMultiLvlLbl val="0"/>
      </c:catAx>
      <c:valAx>
        <c:axId val="12701280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618944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330546124394985E-2"/>
          <c:y val="3.7747554282987358E-2"/>
          <c:w val="0.93862240843747768"/>
          <c:h val="0.51556907659269868"/>
        </c:manualLayout>
      </c:layout>
      <c:barChart>
        <c:barDir val="col"/>
        <c:grouping val="clustered"/>
        <c:varyColors val="0"/>
        <c:ser>
          <c:idx val="0"/>
          <c:order val="0"/>
          <c:tx>
            <c:v>Nuevas en proceso vivienda vis</c:v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'Area nueva VIS'!$B$55:$B$73</c:f>
              <c:strCache>
                <c:ptCount val="19"/>
                <c:pt idx="0">
                  <c:v>Bosa</c:v>
                </c:pt>
                <c:pt idx="1">
                  <c:v>Ciudad Bolívar</c:v>
                </c:pt>
                <c:pt idx="2">
                  <c:v>Kennedy</c:v>
                </c:pt>
                <c:pt idx="3">
                  <c:v>Usme</c:v>
                </c:pt>
                <c:pt idx="4">
                  <c:v>Suba</c:v>
                </c:pt>
                <c:pt idx="5">
                  <c:v>Los Mártires</c:v>
                </c:pt>
                <c:pt idx="6">
                  <c:v>San Cristóbal</c:v>
                </c:pt>
                <c:pt idx="7">
                  <c:v>Rafael Uribe Uribe</c:v>
                </c:pt>
                <c:pt idx="8">
                  <c:v>Engativá</c:v>
                </c:pt>
                <c:pt idx="9">
                  <c:v>Tunjuelito</c:v>
                </c:pt>
                <c:pt idx="10">
                  <c:v>Fontibón</c:v>
                </c:pt>
                <c:pt idx="11">
                  <c:v>Santafé</c:v>
                </c:pt>
                <c:pt idx="12">
                  <c:v>Antonio Nariño</c:v>
                </c:pt>
                <c:pt idx="13">
                  <c:v>Puente Aranda</c:v>
                </c:pt>
                <c:pt idx="14">
                  <c:v>La Candelaria</c:v>
                </c:pt>
                <c:pt idx="15">
                  <c:v>Chapinero</c:v>
                </c:pt>
                <c:pt idx="16">
                  <c:v>Barrios Unidos</c:v>
                </c:pt>
                <c:pt idx="17">
                  <c:v>Teusaquillo</c:v>
                </c:pt>
                <c:pt idx="18">
                  <c:v>Usaquén</c:v>
                </c:pt>
              </c:strCache>
            </c:strRef>
          </c:cat>
          <c:val>
            <c:numRef>
              <c:f>'Area nueva VIS'!$C$55:$C$73</c:f>
              <c:numCache>
                <c:formatCode>#,##0.0</c:formatCode>
                <c:ptCount val="19"/>
                <c:pt idx="0">
                  <c:v>134784</c:v>
                </c:pt>
                <c:pt idx="1">
                  <c:v>110546</c:v>
                </c:pt>
                <c:pt idx="2">
                  <c:v>52266</c:v>
                </c:pt>
                <c:pt idx="3">
                  <c:v>33030</c:v>
                </c:pt>
                <c:pt idx="4">
                  <c:v>3024</c:v>
                </c:pt>
                <c:pt idx="5">
                  <c:v>1313</c:v>
                </c:pt>
                <c:pt idx="6">
                  <c:v>1050</c:v>
                </c:pt>
                <c:pt idx="7">
                  <c:v>402</c:v>
                </c:pt>
                <c:pt idx="8">
                  <c:v>353</c:v>
                </c:pt>
                <c:pt idx="9">
                  <c:v>324</c:v>
                </c:pt>
                <c:pt idx="10">
                  <c:v>319</c:v>
                </c:pt>
                <c:pt idx="11">
                  <c:v>217</c:v>
                </c:pt>
                <c:pt idx="12">
                  <c:v>146</c:v>
                </c:pt>
                <c:pt idx="13">
                  <c:v>144</c:v>
                </c:pt>
                <c:pt idx="14">
                  <c:v>118</c:v>
                </c:pt>
                <c:pt idx="15">
                  <c:v>80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522880"/>
        <c:axId val="127066688"/>
      </c:barChart>
      <c:catAx>
        <c:axId val="126522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066688"/>
        <c:crosses val="autoZero"/>
        <c:auto val="1"/>
        <c:lblAlgn val="ctr"/>
        <c:lblOffset val="100"/>
        <c:noMultiLvlLbl val="0"/>
      </c:catAx>
      <c:valAx>
        <c:axId val="1270666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522880"/>
        <c:crosses val="autoZero"/>
        <c:crossBetween val="between"/>
        <c:dispUnits>
          <c:builtInUnit val="thousands"/>
          <c:dispUnitsLbl>
            <c:layout/>
          </c:dispUnitsLbl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476489008599804E-2"/>
          <c:y val="4.0484792342133716E-2"/>
          <c:w val="0.93547624187024281"/>
          <c:h val="0.55487262621584077"/>
        </c:manualLayout>
      </c:layout>
      <c:barChart>
        <c:barDir val="col"/>
        <c:grouping val="clustered"/>
        <c:varyColors val="0"/>
        <c:ser>
          <c:idx val="0"/>
          <c:order val="0"/>
          <c:tx>
            <c:v>En proceso nuevas VIP</c:v>
          </c:tx>
          <c:spPr>
            <a:solidFill>
              <a:srgbClr val="53722D"/>
            </a:solidFill>
            <a:ln>
              <a:noFill/>
            </a:ln>
          </c:spPr>
          <c:invertIfNegative val="0"/>
          <c:cat>
            <c:strRef>
              <c:f>'Area nueva VIP'!$B$56:$B$74</c:f>
              <c:strCache>
                <c:ptCount val="19"/>
                <c:pt idx="0">
                  <c:v>Bosa</c:v>
                </c:pt>
                <c:pt idx="1">
                  <c:v>Usme</c:v>
                </c:pt>
                <c:pt idx="2">
                  <c:v>Ciudad Bolívar</c:v>
                </c:pt>
                <c:pt idx="3">
                  <c:v>Kennedy</c:v>
                </c:pt>
                <c:pt idx="4">
                  <c:v>Suba</c:v>
                </c:pt>
                <c:pt idx="5">
                  <c:v>San Cristóbal</c:v>
                </c:pt>
                <c:pt idx="6">
                  <c:v>Engativá</c:v>
                </c:pt>
                <c:pt idx="7">
                  <c:v>Santafé</c:v>
                </c:pt>
                <c:pt idx="8">
                  <c:v>Chapinero</c:v>
                </c:pt>
                <c:pt idx="9">
                  <c:v>Rafael Uribe Uribe</c:v>
                </c:pt>
                <c:pt idx="10">
                  <c:v>Antonio Nariño</c:v>
                </c:pt>
                <c:pt idx="11">
                  <c:v>Barrios Unidos</c:v>
                </c:pt>
                <c:pt idx="12">
                  <c:v>Fontibón</c:v>
                </c:pt>
                <c:pt idx="13">
                  <c:v>La Candelaria</c:v>
                </c:pt>
                <c:pt idx="14">
                  <c:v>Los Mártires</c:v>
                </c:pt>
                <c:pt idx="15">
                  <c:v>Puente Aranda</c:v>
                </c:pt>
                <c:pt idx="16">
                  <c:v>Teusaquillo</c:v>
                </c:pt>
                <c:pt idx="17">
                  <c:v>Tunjuelito</c:v>
                </c:pt>
                <c:pt idx="18">
                  <c:v>Usaquén</c:v>
                </c:pt>
              </c:strCache>
            </c:strRef>
          </c:cat>
          <c:val>
            <c:numRef>
              <c:f>'Area nueva VIP'!$C$56:$C$74</c:f>
              <c:numCache>
                <c:formatCode>#,##0.0</c:formatCode>
                <c:ptCount val="19"/>
                <c:pt idx="0">
                  <c:v>128034</c:v>
                </c:pt>
                <c:pt idx="1">
                  <c:v>30194</c:v>
                </c:pt>
                <c:pt idx="2">
                  <c:v>9896</c:v>
                </c:pt>
                <c:pt idx="3">
                  <c:v>6689</c:v>
                </c:pt>
                <c:pt idx="4">
                  <c:v>566</c:v>
                </c:pt>
                <c:pt idx="5">
                  <c:v>421</c:v>
                </c:pt>
                <c:pt idx="6">
                  <c:v>209</c:v>
                </c:pt>
                <c:pt idx="7">
                  <c:v>103</c:v>
                </c:pt>
                <c:pt idx="8">
                  <c:v>80</c:v>
                </c:pt>
                <c:pt idx="9">
                  <c:v>62</c:v>
                </c:pt>
                <c:pt idx="10">
                  <c:v>54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 formatCode="General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707712"/>
        <c:axId val="127071296"/>
      </c:barChart>
      <c:catAx>
        <c:axId val="126707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071296"/>
        <c:crosses val="autoZero"/>
        <c:auto val="1"/>
        <c:lblAlgn val="ctr"/>
        <c:lblOffset val="100"/>
        <c:noMultiLvlLbl val="0"/>
      </c:catAx>
      <c:valAx>
        <c:axId val="12707129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707712"/>
        <c:crosses val="autoZero"/>
        <c:crossBetween val="between"/>
        <c:dispUnits>
          <c:builtInUnit val="thousands"/>
          <c:dispUnitsLbl>
            <c:layout/>
          </c:dispUnitsLbl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354955630546364E-2"/>
          <c:y val="3.6395877344600223E-2"/>
          <c:w val="0.9175978716946096"/>
          <c:h val="0.516194439109745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'Area nueva VIS 70-135smml'!$B$55:$B$73</c:f>
              <c:strCache>
                <c:ptCount val="19"/>
                <c:pt idx="0">
                  <c:v>Ciudad Bolívar</c:v>
                </c:pt>
                <c:pt idx="1">
                  <c:v>Kennedy</c:v>
                </c:pt>
                <c:pt idx="2">
                  <c:v>Bosa</c:v>
                </c:pt>
                <c:pt idx="3">
                  <c:v>Usme</c:v>
                </c:pt>
                <c:pt idx="4">
                  <c:v>Suba</c:v>
                </c:pt>
                <c:pt idx="5">
                  <c:v>Los Mártires</c:v>
                </c:pt>
                <c:pt idx="6">
                  <c:v>San Cristóbal</c:v>
                </c:pt>
                <c:pt idx="7">
                  <c:v>Rafael Uribe Uribe</c:v>
                </c:pt>
                <c:pt idx="8">
                  <c:v>Tunjuelito</c:v>
                </c:pt>
                <c:pt idx="9">
                  <c:v>Fontibón</c:v>
                </c:pt>
                <c:pt idx="10">
                  <c:v>Engativá</c:v>
                </c:pt>
                <c:pt idx="11">
                  <c:v>Puente Aranda</c:v>
                </c:pt>
                <c:pt idx="12">
                  <c:v>La Candelaria</c:v>
                </c:pt>
                <c:pt idx="13">
                  <c:v>Santafé</c:v>
                </c:pt>
                <c:pt idx="14">
                  <c:v>Antonio Nariño</c:v>
                </c:pt>
                <c:pt idx="15">
                  <c:v>Barrios Unidos</c:v>
                </c:pt>
                <c:pt idx="16">
                  <c:v>Chapinero</c:v>
                </c:pt>
                <c:pt idx="17">
                  <c:v>Teusaquillo</c:v>
                </c:pt>
                <c:pt idx="18">
                  <c:v>Usaquén</c:v>
                </c:pt>
              </c:strCache>
            </c:strRef>
          </c:cat>
          <c:val>
            <c:numRef>
              <c:f>'Area nueva VIS 70-135smml'!$C$55:$C$73</c:f>
              <c:numCache>
                <c:formatCode>#,##0.0</c:formatCode>
                <c:ptCount val="19"/>
                <c:pt idx="0">
                  <c:v>100650</c:v>
                </c:pt>
                <c:pt idx="1">
                  <c:v>45577</c:v>
                </c:pt>
                <c:pt idx="2">
                  <c:v>6750</c:v>
                </c:pt>
                <c:pt idx="3">
                  <c:v>2836</c:v>
                </c:pt>
                <c:pt idx="4">
                  <c:v>2458</c:v>
                </c:pt>
                <c:pt idx="5">
                  <c:v>1313</c:v>
                </c:pt>
                <c:pt idx="6">
                  <c:v>629</c:v>
                </c:pt>
                <c:pt idx="7">
                  <c:v>340</c:v>
                </c:pt>
                <c:pt idx="8">
                  <c:v>324</c:v>
                </c:pt>
                <c:pt idx="9">
                  <c:v>319</c:v>
                </c:pt>
                <c:pt idx="10">
                  <c:v>144</c:v>
                </c:pt>
                <c:pt idx="11">
                  <c:v>144</c:v>
                </c:pt>
                <c:pt idx="12">
                  <c:v>118</c:v>
                </c:pt>
                <c:pt idx="13">
                  <c:v>114</c:v>
                </c:pt>
                <c:pt idx="14">
                  <c:v>92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255552"/>
        <c:axId val="126895808"/>
      </c:barChart>
      <c:catAx>
        <c:axId val="127255552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895808"/>
        <c:crosses val="autoZero"/>
        <c:auto val="1"/>
        <c:lblAlgn val="ctr"/>
        <c:lblOffset val="100"/>
        <c:noMultiLvlLbl val="0"/>
      </c:catAx>
      <c:valAx>
        <c:axId val="1268958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lang="es-US" sz="11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255552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886912896218531E-2"/>
          <c:y val="0.1189163274095382"/>
          <c:w val="0.90811308710378158"/>
          <c:h val="0.48517588552205038"/>
        </c:manualLayout>
      </c:layout>
      <c:barChart>
        <c:barDir val="col"/>
        <c:grouping val="clustered"/>
        <c:varyColors val="0"/>
        <c:ser>
          <c:idx val="0"/>
          <c:order val="0"/>
          <c:tx>
            <c:v>En proceso nueva no VIS</c:v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'Area nueva No VIS'!$B$55:$B$73</c:f>
              <c:strCache>
                <c:ptCount val="19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Kennedy</c:v>
                </c:pt>
                <c:pt idx="4">
                  <c:v>Engativá</c:v>
                </c:pt>
                <c:pt idx="5">
                  <c:v>Ciudad Bolívar</c:v>
                </c:pt>
                <c:pt idx="6">
                  <c:v>La Candelaria</c:v>
                </c:pt>
                <c:pt idx="7">
                  <c:v>Fontibón</c:v>
                </c:pt>
                <c:pt idx="8">
                  <c:v>Puente Aranda</c:v>
                </c:pt>
                <c:pt idx="9">
                  <c:v>Rafael Uribe Uribe</c:v>
                </c:pt>
                <c:pt idx="10">
                  <c:v>Bosa</c:v>
                </c:pt>
                <c:pt idx="11">
                  <c:v>Barrios Unidos</c:v>
                </c:pt>
                <c:pt idx="12">
                  <c:v>San Cristóbal</c:v>
                </c:pt>
                <c:pt idx="13">
                  <c:v>Usme</c:v>
                </c:pt>
                <c:pt idx="14">
                  <c:v>Teusaquillo</c:v>
                </c:pt>
                <c:pt idx="15">
                  <c:v>Los Mártires</c:v>
                </c:pt>
                <c:pt idx="16">
                  <c:v>Antonio Nariño</c:v>
                </c:pt>
                <c:pt idx="17">
                  <c:v>Santafé</c:v>
                </c:pt>
                <c:pt idx="18">
                  <c:v>Tunjuelito</c:v>
                </c:pt>
              </c:strCache>
            </c:strRef>
          </c:cat>
          <c:val>
            <c:numRef>
              <c:f>'Area nueva No VIS'!$C$55:$C$73</c:f>
              <c:numCache>
                <c:formatCode>#,##0</c:formatCode>
                <c:ptCount val="19"/>
                <c:pt idx="0">
                  <c:v>141414</c:v>
                </c:pt>
                <c:pt idx="1">
                  <c:v>103447</c:v>
                </c:pt>
                <c:pt idx="2">
                  <c:v>57908</c:v>
                </c:pt>
                <c:pt idx="3">
                  <c:v>40774</c:v>
                </c:pt>
                <c:pt idx="4">
                  <c:v>35043</c:v>
                </c:pt>
                <c:pt idx="5">
                  <c:v>32243</c:v>
                </c:pt>
                <c:pt idx="6">
                  <c:v>16408</c:v>
                </c:pt>
                <c:pt idx="7">
                  <c:v>14393</c:v>
                </c:pt>
                <c:pt idx="8">
                  <c:v>7133</c:v>
                </c:pt>
                <c:pt idx="9">
                  <c:v>2978</c:v>
                </c:pt>
                <c:pt idx="10">
                  <c:v>2260</c:v>
                </c:pt>
                <c:pt idx="11">
                  <c:v>1804</c:v>
                </c:pt>
                <c:pt idx="12">
                  <c:v>1128</c:v>
                </c:pt>
                <c:pt idx="13">
                  <c:v>954</c:v>
                </c:pt>
                <c:pt idx="14">
                  <c:v>952</c:v>
                </c:pt>
                <c:pt idx="15">
                  <c:v>831</c:v>
                </c:pt>
                <c:pt idx="16">
                  <c:v>794</c:v>
                </c:pt>
                <c:pt idx="17">
                  <c:v>139</c:v>
                </c:pt>
                <c:pt idx="1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570816"/>
        <c:axId val="126900416"/>
      </c:barChart>
      <c:catAx>
        <c:axId val="129570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900416"/>
        <c:crosses val="autoZero"/>
        <c:auto val="1"/>
        <c:lblAlgn val="ctr"/>
        <c:lblOffset val="100"/>
        <c:noMultiLvlLbl val="0"/>
      </c:catAx>
      <c:valAx>
        <c:axId val="1269004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570816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4503060073098344E-2"/>
          <c:y val="5.9776479552959109E-2"/>
          <c:w val="0.90785255230946604"/>
          <c:h val="0.48566929133858272"/>
        </c:manualLayout>
      </c:layout>
      <c:barChart>
        <c:barDir val="col"/>
        <c:grouping val="clustered"/>
        <c:varyColors val="0"/>
        <c:ser>
          <c:idx val="0"/>
          <c:order val="0"/>
          <c:tx>
            <c:v>En proceso nuevas otros destinos</c:v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'Area nueva otros destinos'!$B$55:$B$73</c:f>
              <c:strCache>
                <c:ptCount val="19"/>
                <c:pt idx="0">
                  <c:v>Suba</c:v>
                </c:pt>
                <c:pt idx="1">
                  <c:v>Usaquén</c:v>
                </c:pt>
                <c:pt idx="2">
                  <c:v>Engativá</c:v>
                </c:pt>
                <c:pt idx="3">
                  <c:v>Ciudad Bolívar</c:v>
                </c:pt>
                <c:pt idx="4">
                  <c:v>Fontibón</c:v>
                </c:pt>
                <c:pt idx="5">
                  <c:v>Rafael Uribe Uribe</c:v>
                </c:pt>
                <c:pt idx="6">
                  <c:v>Chapinero</c:v>
                </c:pt>
                <c:pt idx="7">
                  <c:v>Los Mártires</c:v>
                </c:pt>
                <c:pt idx="8">
                  <c:v>Usme</c:v>
                </c:pt>
                <c:pt idx="9">
                  <c:v>Barrios Unidos</c:v>
                </c:pt>
                <c:pt idx="10">
                  <c:v>Puente Aranda</c:v>
                </c:pt>
                <c:pt idx="11">
                  <c:v>Kennedy</c:v>
                </c:pt>
                <c:pt idx="12">
                  <c:v>Bosa</c:v>
                </c:pt>
                <c:pt idx="13">
                  <c:v>La Candelaria</c:v>
                </c:pt>
                <c:pt idx="14">
                  <c:v>Antonio Nariño</c:v>
                </c:pt>
                <c:pt idx="15">
                  <c:v>Santafé</c:v>
                </c:pt>
                <c:pt idx="16">
                  <c:v>Teusaquillo</c:v>
                </c:pt>
                <c:pt idx="17">
                  <c:v>San Cristóbal</c:v>
                </c:pt>
                <c:pt idx="18">
                  <c:v>Tunjuelito</c:v>
                </c:pt>
              </c:strCache>
            </c:strRef>
          </c:cat>
          <c:val>
            <c:numRef>
              <c:f>'Area nueva otros destinos'!$C$55:$C$73</c:f>
              <c:numCache>
                <c:formatCode>#,##0</c:formatCode>
                <c:ptCount val="19"/>
                <c:pt idx="0">
                  <c:v>73939</c:v>
                </c:pt>
                <c:pt idx="1">
                  <c:v>63236</c:v>
                </c:pt>
                <c:pt idx="2">
                  <c:v>40114</c:v>
                </c:pt>
                <c:pt idx="3">
                  <c:v>33694</c:v>
                </c:pt>
                <c:pt idx="4">
                  <c:v>31705</c:v>
                </c:pt>
                <c:pt idx="5">
                  <c:v>18324</c:v>
                </c:pt>
                <c:pt idx="6">
                  <c:v>18281</c:v>
                </c:pt>
                <c:pt idx="7">
                  <c:v>6009</c:v>
                </c:pt>
                <c:pt idx="8">
                  <c:v>4542</c:v>
                </c:pt>
                <c:pt idx="9">
                  <c:v>4279</c:v>
                </c:pt>
                <c:pt idx="10">
                  <c:v>3707</c:v>
                </c:pt>
                <c:pt idx="11">
                  <c:v>1974</c:v>
                </c:pt>
                <c:pt idx="12">
                  <c:v>1280</c:v>
                </c:pt>
                <c:pt idx="13">
                  <c:v>1021</c:v>
                </c:pt>
                <c:pt idx="14">
                  <c:v>702</c:v>
                </c:pt>
                <c:pt idx="15">
                  <c:v>196</c:v>
                </c:pt>
                <c:pt idx="16">
                  <c:v>50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568768"/>
        <c:axId val="127331136"/>
      </c:barChart>
      <c:catAx>
        <c:axId val="129568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331136"/>
        <c:crosses val="autoZero"/>
        <c:auto val="1"/>
        <c:lblAlgn val="ctr"/>
        <c:lblOffset val="100"/>
        <c:noMultiLvlLbl val="0"/>
      </c:catAx>
      <c:valAx>
        <c:axId val="12733113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568768"/>
        <c:crosses val="autoZero"/>
        <c:crossBetween val="between"/>
        <c:dispUnits>
          <c:builtInUnit val="thousands"/>
          <c:dispUnitsLbl>
            <c:layout/>
          </c:dispUnitsLbl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Area proceso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censad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Area proces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proceso edificacion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Area proceso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proceso vivienda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Area proceso VIS 70-135smmlv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proceso VIS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Area proceso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proceso VIP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Area proceso otros destin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proceso VIS 70-135smmlv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Area nueva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proceso No VI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Area nueva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proceso otros destin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Area nueva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nueva edificacion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Area nueva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nueva vivienda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Area nueva VIS 70-135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nueva VI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Area nueva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nueva VIP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Area nueva otros destin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nueva VIS 70-135smm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nueva No VI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apiner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ea nueva otros destino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taf&#233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aqu&#233;n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 Crist&#243;b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apinero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m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taf&#233;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unjueli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 Crist&#243;b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os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me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Kennedy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unjuelito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ontib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osa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ngativ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Kennedy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ub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ontib&#243;n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arrios Unid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ngativ&#225;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eusaquill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ba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os M&#225;rtir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arrios Unido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Antonio Nari&#241;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usaquillo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Puente Ara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os M&#225;rtir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ndelar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ntonio Nari&#241;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Rafael Urib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uente Aranda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iudad Bol&#237;v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ndelaria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aqu&#23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Rafael Uribe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apiner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iudad Bol&#237;var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taf&#233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aqu&#233;n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 Crist&#243;b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apinero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m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taf&#233;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unjueli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 Crist&#243;b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os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me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Kennedy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unjuelit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ontib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osa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Engativ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Kennedy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ub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ontib&#243;n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arrios Unid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Engativ&#225;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eusaquill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uba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os M&#225;rtir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arrios Unido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Antonio Nari&#241;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eusaquillo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Puente Ara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os M&#225;rtires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ndelar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Antonio Nari&#241;o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Puente Arand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iudad Bol&#237;v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ndelaria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112059</xdr:colOff>
      <xdr:row>0</xdr:row>
      <xdr:rowOff>22412</xdr:rowOff>
    </xdr:from>
    <xdr:to>
      <xdr:col>14</xdr:col>
      <xdr:colOff>819150</xdr:colOff>
      <xdr:row>6</xdr:row>
      <xdr:rowOff>83297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59" y="22412"/>
          <a:ext cx="9098616" cy="1261035"/>
        </a:xfrm>
        <a:prstGeom prst="rect">
          <a:avLst/>
        </a:prstGeom>
      </xdr:spPr>
    </xdr:pic>
    <xdr:clientData/>
  </xdr:twoCellAnchor>
  <xdr:twoCellAnchor>
    <xdr:from>
      <xdr:col>4</xdr:col>
      <xdr:colOff>133910</xdr:colOff>
      <xdr:row>1</xdr:row>
      <xdr:rowOff>61071</xdr:rowOff>
    </xdr:from>
    <xdr:to>
      <xdr:col>9</xdr:col>
      <xdr:colOff>467845</xdr:colOff>
      <xdr:row>5</xdr:row>
      <xdr:rowOff>38662</xdr:rowOff>
    </xdr:to>
    <xdr:sp macro="" textlink="">
      <xdr:nvSpPr>
        <xdr:cNvPr id="5" name="3 CuadroTexto"/>
        <xdr:cNvSpPr txBox="1"/>
      </xdr:nvSpPr>
      <xdr:spPr>
        <a:xfrm>
          <a:off x="2619935" y="261096"/>
          <a:ext cx="3429560" cy="7776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>
    <xdr:from>
      <xdr:col>1</xdr:col>
      <xdr:colOff>1508760</xdr:colOff>
      <xdr:row>35</xdr:row>
      <xdr:rowOff>38100</xdr:rowOff>
    </xdr:from>
    <xdr:to>
      <xdr:col>9</xdr:col>
      <xdr:colOff>777240</xdr:colOff>
      <xdr:row>48</xdr:row>
      <xdr:rowOff>137160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19048</xdr:colOff>
      <xdr:row>0</xdr:row>
      <xdr:rowOff>0</xdr:rowOff>
    </xdr:from>
    <xdr:to>
      <xdr:col>10</xdr:col>
      <xdr:colOff>91439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3" y="0"/>
          <a:ext cx="7635241" cy="1118517"/>
        </a:xfrm>
        <a:prstGeom prst="rect">
          <a:avLst/>
        </a:prstGeom>
      </xdr:spPr>
    </xdr:pic>
    <xdr:clientData/>
  </xdr:twoCellAnchor>
  <xdr:twoCellAnchor>
    <xdr:from>
      <xdr:col>2</xdr:col>
      <xdr:colOff>628650</xdr:colOff>
      <xdr:row>1</xdr:row>
      <xdr:rowOff>38100</xdr:rowOff>
    </xdr:from>
    <xdr:to>
      <xdr:col>6</xdr:col>
      <xdr:colOff>504825</xdr:colOff>
      <xdr:row>5</xdr:row>
      <xdr:rowOff>22414</xdr:rowOff>
    </xdr:to>
    <xdr:sp macro="" textlink="">
      <xdr:nvSpPr>
        <xdr:cNvPr id="8" name="3 CuadroTexto"/>
        <xdr:cNvSpPr txBox="1"/>
      </xdr:nvSpPr>
      <xdr:spPr>
        <a:xfrm>
          <a:off x="2247900" y="238125"/>
          <a:ext cx="3009900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85794</xdr:rowOff>
    </xdr:to>
    <xdr:pic>
      <xdr:nvPicPr>
        <xdr:cNvPr id="9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0</xdr:rowOff>
    </xdr:from>
    <xdr:to>
      <xdr:col>11</xdr:col>
      <xdr:colOff>47625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0"/>
          <a:ext cx="7896226" cy="1066800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247650</xdr:colOff>
      <xdr:row>1</xdr:row>
      <xdr:rowOff>19050</xdr:rowOff>
    </xdr:from>
    <xdr:to>
      <xdr:col>7</xdr:col>
      <xdr:colOff>238125</xdr:colOff>
      <xdr:row>5</xdr:row>
      <xdr:rowOff>3364</xdr:rowOff>
    </xdr:to>
    <xdr:sp macro="" textlink="">
      <xdr:nvSpPr>
        <xdr:cNvPr id="7" name="3 CuadroTexto"/>
        <xdr:cNvSpPr txBox="1"/>
      </xdr:nvSpPr>
      <xdr:spPr>
        <a:xfrm>
          <a:off x="22860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704849</xdr:colOff>
      <xdr:row>37</xdr:row>
      <xdr:rowOff>104776</xdr:rowOff>
    </xdr:from>
    <xdr:to>
      <xdr:col>10</xdr:col>
      <xdr:colOff>295274</xdr:colOff>
      <xdr:row>50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38098</xdr:colOff>
      <xdr:row>0</xdr:row>
      <xdr:rowOff>28575</xdr:rowOff>
    </xdr:from>
    <xdr:to>
      <xdr:col>11</xdr:col>
      <xdr:colOff>180974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8" y="28575"/>
          <a:ext cx="8039101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266700</xdr:colOff>
      <xdr:row>0</xdr:row>
      <xdr:rowOff>133350</xdr:rowOff>
    </xdr:from>
    <xdr:to>
      <xdr:col>7</xdr:col>
      <xdr:colOff>257175</xdr:colOff>
      <xdr:row>4</xdr:row>
      <xdr:rowOff>117664</xdr:rowOff>
    </xdr:to>
    <xdr:sp macro="" textlink="">
      <xdr:nvSpPr>
        <xdr:cNvPr id="6" name="3 CuadroTexto"/>
        <xdr:cNvSpPr txBox="1"/>
      </xdr:nvSpPr>
      <xdr:spPr>
        <a:xfrm>
          <a:off x="230505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76200</xdr:colOff>
      <xdr:row>37</xdr:row>
      <xdr:rowOff>409575</xdr:rowOff>
    </xdr:from>
    <xdr:to>
      <xdr:col>10</xdr:col>
      <xdr:colOff>628650</xdr:colOff>
      <xdr:row>53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88670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247650</xdr:colOff>
      <xdr:row>1</xdr:row>
      <xdr:rowOff>19050</xdr:rowOff>
    </xdr:from>
    <xdr:to>
      <xdr:col>7</xdr:col>
      <xdr:colOff>238125</xdr:colOff>
      <xdr:row>5</xdr:row>
      <xdr:rowOff>3364</xdr:rowOff>
    </xdr:to>
    <xdr:sp macro="" textlink="">
      <xdr:nvSpPr>
        <xdr:cNvPr id="6" name="3 CuadroTexto"/>
        <xdr:cNvSpPr txBox="1"/>
      </xdr:nvSpPr>
      <xdr:spPr>
        <a:xfrm>
          <a:off x="22860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9525</xdr:colOff>
      <xdr:row>37</xdr:row>
      <xdr:rowOff>161925</xdr:rowOff>
    </xdr:from>
    <xdr:to>
      <xdr:col>10</xdr:col>
      <xdr:colOff>561975</xdr:colOff>
      <xdr:row>53</xdr:row>
      <xdr:rowOff>161925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95249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804862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247650</xdr:colOff>
      <xdr:row>1</xdr:row>
      <xdr:rowOff>19050</xdr:rowOff>
    </xdr:from>
    <xdr:to>
      <xdr:col>7</xdr:col>
      <xdr:colOff>238125</xdr:colOff>
      <xdr:row>5</xdr:row>
      <xdr:rowOff>3364</xdr:rowOff>
    </xdr:to>
    <xdr:sp macro="" textlink="">
      <xdr:nvSpPr>
        <xdr:cNvPr id="6" name="3 CuadroTexto"/>
        <xdr:cNvSpPr txBox="1"/>
      </xdr:nvSpPr>
      <xdr:spPr>
        <a:xfrm>
          <a:off x="22860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3809</xdr:colOff>
      <xdr:row>36</xdr:row>
      <xdr:rowOff>245746</xdr:rowOff>
    </xdr:from>
    <xdr:to>
      <xdr:col>10</xdr:col>
      <xdr:colOff>725804</xdr:colOff>
      <xdr:row>51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76200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5810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247650</xdr:colOff>
      <xdr:row>1</xdr:row>
      <xdr:rowOff>19050</xdr:rowOff>
    </xdr:from>
    <xdr:to>
      <xdr:col>7</xdr:col>
      <xdr:colOff>238125</xdr:colOff>
      <xdr:row>5</xdr:row>
      <xdr:rowOff>3364</xdr:rowOff>
    </xdr:to>
    <xdr:sp macro="" textlink="">
      <xdr:nvSpPr>
        <xdr:cNvPr id="6" name="3 CuadroTexto"/>
        <xdr:cNvSpPr txBox="1"/>
      </xdr:nvSpPr>
      <xdr:spPr>
        <a:xfrm>
          <a:off x="22860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1152524</xdr:colOff>
      <xdr:row>37</xdr:row>
      <xdr:rowOff>171452</xdr:rowOff>
    </xdr:from>
    <xdr:to>
      <xdr:col>10</xdr:col>
      <xdr:colOff>638175</xdr:colOff>
      <xdr:row>47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38100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8077200" cy="105727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331470</xdr:colOff>
      <xdr:row>0</xdr:row>
      <xdr:rowOff>133350</xdr:rowOff>
    </xdr:from>
    <xdr:to>
      <xdr:col>7</xdr:col>
      <xdr:colOff>321945</xdr:colOff>
      <xdr:row>4</xdr:row>
      <xdr:rowOff>117664</xdr:rowOff>
    </xdr:to>
    <xdr:sp macro="" textlink="">
      <xdr:nvSpPr>
        <xdr:cNvPr id="6" name="3 CuadroTexto"/>
        <xdr:cNvSpPr txBox="1"/>
      </xdr:nvSpPr>
      <xdr:spPr>
        <a:xfrm>
          <a:off x="2434590" y="133350"/>
          <a:ext cx="2855595" cy="7767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</xdr:colOff>
      <xdr:row>36</xdr:row>
      <xdr:rowOff>222884</xdr:rowOff>
    </xdr:from>
    <xdr:to>
      <xdr:col>10</xdr:col>
      <xdr:colOff>729615</xdr:colOff>
      <xdr:row>49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106680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879080" cy="101917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304800</xdr:colOff>
      <xdr:row>0</xdr:row>
      <xdr:rowOff>114300</xdr:rowOff>
    </xdr:from>
    <xdr:to>
      <xdr:col>7</xdr:col>
      <xdr:colOff>295275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43150" y="114300"/>
          <a:ext cx="2771775" cy="7463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</xdr:colOff>
      <xdr:row>37</xdr:row>
      <xdr:rowOff>7620</xdr:rowOff>
    </xdr:from>
    <xdr:to>
      <xdr:col>10</xdr:col>
      <xdr:colOff>552450</xdr:colOff>
      <xdr:row>49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10</xdr:col>
      <xdr:colOff>680085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8130540" cy="105727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331470</xdr:colOff>
      <xdr:row>1</xdr:row>
      <xdr:rowOff>19050</xdr:rowOff>
    </xdr:from>
    <xdr:to>
      <xdr:col>7</xdr:col>
      <xdr:colOff>321945</xdr:colOff>
      <xdr:row>5</xdr:row>
      <xdr:rowOff>3364</xdr:rowOff>
    </xdr:to>
    <xdr:sp macro="" textlink="">
      <xdr:nvSpPr>
        <xdr:cNvPr id="6" name="3 CuadroTexto"/>
        <xdr:cNvSpPr txBox="1"/>
      </xdr:nvSpPr>
      <xdr:spPr>
        <a:xfrm>
          <a:off x="2434590" y="217170"/>
          <a:ext cx="2855595" cy="7767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1905</xdr:colOff>
      <xdr:row>37</xdr:row>
      <xdr:rowOff>28574</xdr:rowOff>
    </xdr:from>
    <xdr:to>
      <xdr:col>11</xdr:col>
      <xdr:colOff>3810</xdr:colOff>
      <xdr:row>49</xdr:row>
      <xdr:rowOff>167639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95250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5810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247650</xdr:colOff>
      <xdr:row>1</xdr:row>
      <xdr:rowOff>19050</xdr:rowOff>
    </xdr:from>
    <xdr:to>
      <xdr:col>7</xdr:col>
      <xdr:colOff>238125</xdr:colOff>
      <xdr:row>5</xdr:row>
      <xdr:rowOff>3364</xdr:rowOff>
    </xdr:to>
    <xdr:sp macro="" textlink="">
      <xdr:nvSpPr>
        <xdr:cNvPr id="6" name="3 CuadroTexto"/>
        <xdr:cNvSpPr txBox="1"/>
      </xdr:nvSpPr>
      <xdr:spPr>
        <a:xfrm>
          <a:off x="22860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22860</xdr:colOff>
      <xdr:row>37</xdr:row>
      <xdr:rowOff>104776</xdr:rowOff>
    </xdr:from>
    <xdr:to>
      <xdr:col>10</xdr:col>
      <xdr:colOff>670560</xdr:colOff>
      <xdr:row>49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10</xdr:col>
      <xdr:colOff>731520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8077200" cy="105727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339090</xdr:colOff>
      <xdr:row>1</xdr:row>
      <xdr:rowOff>19050</xdr:rowOff>
    </xdr:from>
    <xdr:to>
      <xdr:col>7</xdr:col>
      <xdr:colOff>329565</xdr:colOff>
      <xdr:row>5</xdr:row>
      <xdr:rowOff>3364</xdr:rowOff>
    </xdr:to>
    <xdr:sp macro="" textlink="">
      <xdr:nvSpPr>
        <xdr:cNvPr id="6" name="3 CuadroTexto"/>
        <xdr:cNvSpPr txBox="1"/>
      </xdr:nvSpPr>
      <xdr:spPr>
        <a:xfrm>
          <a:off x="2442210" y="217170"/>
          <a:ext cx="2855595" cy="7767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1247775</xdr:colOff>
      <xdr:row>37</xdr:row>
      <xdr:rowOff>30480</xdr:rowOff>
    </xdr:from>
    <xdr:to>
      <xdr:col>11</xdr:col>
      <xdr:colOff>26670</xdr:colOff>
      <xdr:row>49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76200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77240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123825</xdr:colOff>
      <xdr:row>1</xdr:row>
      <xdr:rowOff>9525</xdr:rowOff>
    </xdr:from>
    <xdr:to>
      <xdr:col>7</xdr:col>
      <xdr:colOff>114300</xdr:colOff>
      <xdr:row>4</xdr:row>
      <xdr:rowOff>193864</xdr:rowOff>
    </xdr:to>
    <xdr:sp macro="" textlink="">
      <xdr:nvSpPr>
        <xdr:cNvPr id="6" name="3 CuadroTexto"/>
        <xdr:cNvSpPr txBox="1"/>
      </xdr:nvSpPr>
      <xdr:spPr>
        <a:xfrm>
          <a:off x="2286000" y="2095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22860</xdr:colOff>
      <xdr:row>37</xdr:row>
      <xdr:rowOff>60960</xdr:rowOff>
    </xdr:from>
    <xdr:to>
      <xdr:col>10</xdr:col>
      <xdr:colOff>708660</xdr:colOff>
      <xdr:row>49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76200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7914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285750</xdr:colOff>
      <xdr:row>0</xdr:row>
      <xdr:rowOff>114300</xdr:rowOff>
    </xdr:from>
    <xdr:to>
      <xdr:col>7</xdr:col>
      <xdr:colOff>276225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241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952499</xdr:colOff>
      <xdr:row>38</xdr:row>
      <xdr:rowOff>28575</xdr:rowOff>
    </xdr:from>
    <xdr:to>
      <xdr:col>10</xdr:col>
      <xdr:colOff>561975</xdr:colOff>
      <xdr:row>49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0</xdr:rowOff>
    </xdr:from>
    <xdr:to>
      <xdr:col>11</xdr:col>
      <xdr:colOff>76200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0"/>
          <a:ext cx="7943851" cy="1066800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247650</xdr:colOff>
      <xdr:row>1</xdr:row>
      <xdr:rowOff>19050</xdr:rowOff>
    </xdr:from>
    <xdr:to>
      <xdr:col>7</xdr:col>
      <xdr:colOff>238125</xdr:colOff>
      <xdr:row>5</xdr:row>
      <xdr:rowOff>3364</xdr:rowOff>
    </xdr:to>
    <xdr:sp macro="" textlink="">
      <xdr:nvSpPr>
        <xdr:cNvPr id="6" name="3 CuadroTexto"/>
        <xdr:cNvSpPr txBox="1"/>
      </xdr:nvSpPr>
      <xdr:spPr>
        <a:xfrm>
          <a:off x="22860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1333500</xdr:colOff>
      <xdr:row>36</xdr:row>
      <xdr:rowOff>190500</xdr:rowOff>
    </xdr:from>
    <xdr:to>
      <xdr:col>10</xdr:col>
      <xdr:colOff>701040</xdr:colOff>
      <xdr:row>49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47625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905750" cy="1066800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247650</xdr:colOff>
      <xdr:row>1</xdr:row>
      <xdr:rowOff>19050</xdr:rowOff>
    </xdr:from>
    <xdr:to>
      <xdr:col>7</xdr:col>
      <xdr:colOff>238125</xdr:colOff>
      <xdr:row>5</xdr:row>
      <xdr:rowOff>3364</xdr:rowOff>
    </xdr:to>
    <xdr:sp macro="" textlink="">
      <xdr:nvSpPr>
        <xdr:cNvPr id="6" name="3 CuadroTexto"/>
        <xdr:cNvSpPr txBox="1"/>
      </xdr:nvSpPr>
      <xdr:spPr>
        <a:xfrm>
          <a:off x="22860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7620</xdr:colOff>
      <xdr:row>37</xdr:row>
      <xdr:rowOff>22860</xdr:rowOff>
    </xdr:from>
    <xdr:to>
      <xdr:col>11</xdr:col>
      <xdr:colOff>0</xdr:colOff>
      <xdr:row>49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95250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277100" cy="1066800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346710</xdr:colOff>
      <xdr:row>0</xdr:row>
      <xdr:rowOff>169545</xdr:rowOff>
    </xdr:from>
    <xdr:to>
      <xdr:col>7</xdr:col>
      <xdr:colOff>556260</xdr:colOff>
      <xdr:row>4</xdr:row>
      <xdr:rowOff>153859</xdr:rowOff>
    </xdr:to>
    <xdr:sp macro="" textlink="">
      <xdr:nvSpPr>
        <xdr:cNvPr id="6" name="3 CuadroTexto"/>
        <xdr:cNvSpPr txBox="1"/>
      </xdr:nvSpPr>
      <xdr:spPr>
        <a:xfrm>
          <a:off x="2108835" y="169545"/>
          <a:ext cx="2724150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81915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475220" cy="105727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361950</xdr:colOff>
      <xdr:row>0</xdr:row>
      <xdr:rowOff>121920</xdr:rowOff>
    </xdr:from>
    <xdr:to>
      <xdr:col>7</xdr:col>
      <xdr:colOff>575310</xdr:colOff>
      <xdr:row>4</xdr:row>
      <xdr:rowOff>106234</xdr:rowOff>
    </xdr:to>
    <xdr:sp macro="" textlink="">
      <xdr:nvSpPr>
        <xdr:cNvPr id="6" name="3 CuadroTexto"/>
        <xdr:cNvSpPr txBox="1"/>
      </xdr:nvSpPr>
      <xdr:spPr>
        <a:xfrm>
          <a:off x="2124075" y="121920"/>
          <a:ext cx="2727960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85725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905750" cy="1066800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340996</xdr:colOff>
      <xdr:row>0</xdr:row>
      <xdr:rowOff>116205</xdr:rowOff>
    </xdr:from>
    <xdr:to>
      <xdr:col>7</xdr:col>
      <xdr:colOff>260986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79346" y="116205"/>
          <a:ext cx="2701290" cy="7825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95249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9152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257175</xdr:colOff>
      <xdr:row>0</xdr:row>
      <xdr:rowOff>142875</xdr:rowOff>
    </xdr:from>
    <xdr:to>
      <xdr:col>7</xdr:col>
      <xdr:colOff>247650</xdr:colOff>
      <xdr:row>4</xdr:row>
      <xdr:rowOff>127189</xdr:rowOff>
    </xdr:to>
    <xdr:sp macro="" textlink="">
      <xdr:nvSpPr>
        <xdr:cNvPr id="6" name="3 CuadroTexto"/>
        <xdr:cNvSpPr txBox="1"/>
      </xdr:nvSpPr>
      <xdr:spPr>
        <a:xfrm>
          <a:off x="2295525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22860</xdr:rowOff>
    </xdr:from>
    <xdr:to>
      <xdr:col>11</xdr:col>
      <xdr:colOff>95250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2860"/>
          <a:ext cx="7372350" cy="1043940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381000</xdr:colOff>
      <xdr:row>0</xdr:row>
      <xdr:rowOff>112395</xdr:rowOff>
    </xdr:from>
    <xdr:to>
      <xdr:col>7</xdr:col>
      <xdr:colOff>533400</xdr:colOff>
      <xdr:row>4</xdr:row>
      <xdr:rowOff>96709</xdr:rowOff>
    </xdr:to>
    <xdr:sp macro="" textlink="">
      <xdr:nvSpPr>
        <xdr:cNvPr id="6" name="3 CuadroTexto"/>
        <xdr:cNvSpPr txBox="1"/>
      </xdr:nvSpPr>
      <xdr:spPr>
        <a:xfrm>
          <a:off x="2143125" y="112395"/>
          <a:ext cx="2667000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7620</xdr:rowOff>
    </xdr:from>
    <xdr:to>
      <xdr:col>11</xdr:col>
      <xdr:colOff>95250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0"/>
          <a:ext cx="7239000" cy="1059180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316230</xdr:colOff>
      <xdr:row>0</xdr:row>
      <xdr:rowOff>104775</xdr:rowOff>
    </xdr:from>
    <xdr:to>
      <xdr:col>7</xdr:col>
      <xdr:colOff>529590</xdr:colOff>
      <xdr:row>4</xdr:row>
      <xdr:rowOff>89089</xdr:rowOff>
    </xdr:to>
    <xdr:sp macro="" textlink="">
      <xdr:nvSpPr>
        <xdr:cNvPr id="6" name="3 CuadroTexto"/>
        <xdr:cNvSpPr txBox="1"/>
      </xdr:nvSpPr>
      <xdr:spPr>
        <a:xfrm>
          <a:off x="2078355" y="104775"/>
          <a:ext cx="2727960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95249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8390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266700</xdr:colOff>
      <xdr:row>0</xdr:row>
      <xdr:rowOff>95250</xdr:rowOff>
    </xdr:from>
    <xdr:to>
      <xdr:col>7</xdr:col>
      <xdr:colOff>257175</xdr:colOff>
      <xdr:row>4</xdr:row>
      <xdr:rowOff>79564</xdr:rowOff>
    </xdr:to>
    <xdr:sp macro="" textlink="">
      <xdr:nvSpPr>
        <xdr:cNvPr id="6" name="3 CuadroTexto"/>
        <xdr:cNvSpPr txBox="1"/>
      </xdr:nvSpPr>
      <xdr:spPr>
        <a:xfrm>
          <a:off x="2305050" y="952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85725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84860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342900</xdr:colOff>
      <xdr:row>0</xdr:row>
      <xdr:rowOff>95250</xdr:rowOff>
    </xdr:from>
    <xdr:to>
      <xdr:col>7</xdr:col>
      <xdr:colOff>333375</xdr:colOff>
      <xdr:row>4</xdr:row>
      <xdr:rowOff>79564</xdr:rowOff>
    </xdr:to>
    <xdr:sp macro="" textlink="">
      <xdr:nvSpPr>
        <xdr:cNvPr id="6" name="3 CuadroTexto"/>
        <xdr:cNvSpPr txBox="1"/>
      </xdr:nvSpPr>
      <xdr:spPr>
        <a:xfrm>
          <a:off x="2381250" y="952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85724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8771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0</xdr:row>
      <xdr:rowOff>152400</xdr:rowOff>
    </xdr:from>
    <xdr:to>
      <xdr:col>7</xdr:col>
      <xdr:colOff>304800</xdr:colOff>
      <xdr:row>4</xdr:row>
      <xdr:rowOff>136714</xdr:rowOff>
    </xdr:to>
    <xdr:sp macro="" textlink="">
      <xdr:nvSpPr>
        <xdr:cNvPr id="6" name="3 CuadroTexto"/>
        <xdr:cNvSpPr txBox="1"/>
      </xdr:nvSpPr>
      <xdr:spPr>
        <a:xfrm>
          <a:off x="23526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95249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9533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85724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89622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361950</xdr:colOff>
      <xdr:row>0</xdr:row>
      <xdr:rowOff>114300</xdr:rowOff>
    </xdr:from>
    <xdr:to>
      <xdr:col>7</xdr:col>
      <xdr:colOff>352425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4003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85725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8676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276225</xdr:colOff>
      <xdr:row>0</xdr:row>
      <xdr:rowOff>114300</xdr:rowOff>
    </xdr:from>
    <xdr:to>
      <xdr:col>7</xdr:col>
      <xdr:colOff>266700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14575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85724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9533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371475</xdr:colOff>
      <xdr:row>0</xdr:row>
      <xdr:rowOff>133350</xdr:rowOff>
    </xdr:from>
    <xdr:to>
      <xdr:col>7</xdr:col>
      <xdr:colOff>361950</xdr:colOff>
      <xdr:row>4</xdr:row>
      <xdr:rowOff>117664</xdr:rowOff>
    </xdr:to>
    <xdr:sp macro="" textlink="">
      <xdr:nvSpPr>
        <xdr:cNvPr id="6" name="3 CuadroTexto"/>
        <xdr:cNvSpPr txBox="1"/>
      </xdr:nvSpPr>
      <xdr:spPr>
        <a:xfrm>
          <a:off x="2409825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95250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9057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361950</xdr:colOff>
      <xdr:row>0</xdr:row>
      <xdr:rowOff>142875</xdr:rowOff>
    </xdr:from>
    <xdr:to>
      <xdr:col>7</xdr:col>
      <xdr:colOff>352425</xdr:colOff>
      <xdr:row>4</xdr:row>
      <xdr:rowOff>127189</xdr:rowOff>
    </xdr:to>
    <xdr:sp macro="" textlink="">
      <xdr:nvSpPr>
        <xdr:cNvPr id="6" name="3 CuadroTexto"/>
        <xdr:cNvSpPr txBox="1"/>
      </xdr:nvSpPr>
      <xdr:spPr>
        <a:xfrm>
          <a:off x="240030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85725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8676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295275</xdr:colOff>
      <xdr:row>0</xdr:row>
      <xdr:rowOff>133350</xdr:rowOff>
    </xdr:from>
    <xdr:to>
      <xdr:col>7</xdr:col>
      <xdr:colOff>285750</xdr:colOff>
      <xdr:row>4</xdr:row>
      <xdr:rowOff>117664</xdr:rowOff>
    </xdr:to>
    <xdr:sp macro="" textlink="">
      <xdr:nvSpPr>
        <xdr:cNvPr id="6" name="3 CuadroTexto"/>
        <xdr:cNvSpPr txBox="1"/>
      </xdr:nvSpPr>
      <xdr:spPr>
        <a:xfrm>
          <a:off x="2333625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104774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97242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342900</xdr:colOff>
      <xdr:row>0</xdr:row>
      <xdr:rowOff>142875</xdr:rowOff>
    </xdr:from>
    <xdr:to>
      <xdr:col>7</xdr:col>
      <xdr:colOff>333375</xdr:colOff>
      <xdr:row>4</xdr:row>
      <xdr:rowOff>127189</xdr:rowOff>
    </xdr:to>
    <xdr:sp macro="" textlink="">
      <xdr:nvSpPr>
        <xdr:cNvPr id="6" name="3 CuadroTexto"/>
        <xdr:cNvSpPr txBox="1"/>
      </xdr:nvSpPr>
      <xdr:spPr>
        <a:xfrm>
          <a:off x="23812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76200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92480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371475</xdr:colOff>
      <xdr:row>0</xdr:row>
      <xdr:rowOff>133350</xdr:rowOff>
    </xdr:from>
    <xdr:to>
      <xdr:col>7</xdr:col>
      <xdr:colOff>361950</xdr:colOff>
      <xdr:row>4</xdr:row>
      <xdr:rowOff>117664</xdr:rowOff>
    </xdr:to>
    <xdr:sp macro="" textlink="">
      <xdr:nvSpPr>
        <xdr:cNvPr id="6" name="3 CuadroTexto"/>
        <xdr:cNvSpPr txBox="1"/>
      </xdr:nvSpPr>
      <xdr:spPr>
        <a:xfrm>
          <a:off x="2409825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85724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8771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323850</xdr:colOff>
      <xdr:row>0</xdr:row>
      <xdr:rowOff>161925</xdr:rowOff>
    </xdr:from>
    <xdr:to>
      <xdr:col>7</xdr:col>
      <xdr:colOff>314325</xdr:colOff>
      <xdr:row>4</xdr:row>
      <xdr:rowOff>146239</xdr:rowOff>
    </xdr:to>
    <xdr:sp macro="" textlink="">
      <xdr:nvSpPr>
        <xdr:cNvPr id="6" name="3 CuadroTexto"/>
        <xdr:cNvSpPr txBox="1"/>
      </xdr:nvSpPr>
      <xdr:spPr>
        <a:xfrm>
          <a:off x="2362200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85725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92480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323850</xdr:colOff>
      <xdr:row>0</xdr:row>
      <xdr:rowOff>114300</xdr:rowOff>
    </xdr:from>
    <xdr:to>
      <xdr:col>7</xdr:col>
      <xdr:colOff>314325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622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0</xdr:rowOff>
    </xdr:from>
    <xdr:to>
      <xdr:col>11</xdr:col>
      <xdr:colOff>85724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0"/>
          <a:ext cx="7496175" cy="1066800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346710</xdr:colOff>
      <xdr:row>0</xdr:row>
      <xdr:rowOff>169545</xdr:rowOff>
    </xdr:from>
    <xdr:to>
      <xdr:col>7</xdr:col>
      <xdr:colOff>556260</xdr:colOff>
      <xdr:row>4</xdr:row>
      <xdr:rowOff>153859</xdr:rowOff>
    </xdr:to>
    <xdr:sp macro="" textlink="">
      <xdr:nvSpPr>
        <xdr:cNvPr id="6" name="3 CuadroTexto"/>
        <xdr:cNvSpPr txBox="1"/>
      </xdr:nvSpPr>
      <xdr:spPr>
        <a:xfrm>
          <a:off x="2108835" y="169545"/>
          <a:ext cx="2724150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85725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610475" cy="1066800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361950</xdr:colOff>
      <xdr:row>0</xdr:row>
      <xdr:rowOff>121920</xdr:rowOff>
    </xdr:from>
    <xdr:to>
      <xdr:col>7</xdr:col>
      <xdr:colOff>575310</xdr:colOff>
      <xdr:row>4</xdr:row>
      <xdr:rowOff>106234</xdr:rowOff>
    </xdr:to>
    <xdr:sp macro="" textlink="">
      <xdr:nvSpPr>
        <xdr:cNvPr id="6" name="3 CuadroTexto"/>
        <xdr:cNvSpPr txBox="1"/>
      </xdr:nvSpPr>
      <xdr:spPr>
        <a:xfrm>
          <a:off x="2124075" y="121920"/>
          <a:ext cx="2727960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85725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905750" cy="1066800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340996</xdr:colOff>
      <xdr:row>0</xdr:row>
      <xdr:rowOff>116205</xdr:rowOff>
    </xdr:from>
    <xdr:to>
      <xdr:col>7</xdr:col>
      <xdr:colOff>260986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79346" y="116205"/>
          <a:ext cx="2701290" cy="7825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95249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9152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257175</xdr:colOff>
      <xdr:row>0</xdr:row>
      <xdr:rowOff>142875</xdr:rowOff>
    </xdr:from>
    <xdr:to>
      <xdr:col>7</xdr:col>
      <xdr:colOff>247650</xdr:colOff>
      <xdr:row>4</xdr:row>
      <xdr:rowOff>127189</xdr:rowOff>
    </xdr:to>
    <xdr:sp macro="" textlink="">
      <xdr:nvSpPr>
        <xdr:cNvPr id="6" name="3 CuadroTexto"/>
        <xdr:cNvSpPr txBox="1"/>
      </xdr:nvSpPr>
      <xdr:spPr>
        <a:xfrm>
          <a:off x="2295525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22860</xdr:rowOff>
    </xdr:from>
    <xdr:to>
      <xdr:col>11</xdr:col>
      <xdr:colOff>95250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2860"/>
          <a:ext cx="7372350" cy="1043940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381000</xdr:colOff>
      <xdr:row>0</xdr:row>
      <xdr:rowOff>112395</xdr:rowOff>
    </xdr:from>
    <xdr:to>
      <xdr:col>7</xdr:col>
      <xdr:colOff>533400</xdr:colOff>
      <xdr:row>4</xdr:row>
      <xdr:rowOff>96709</xdr:rowOff>
    </xdr:to>
    <xdr:sp macro="" textlink="">
      <xdr:nvSpPr>
        <xdr:cNvPr id="6" name="3 CuadroTexto"/>
        <xdr:cNvSpPr txBox="1"/>
      </xdr:nvSpPr>
      <xdr:spPr>
        <a:xfrm>
          <a:off x="2143125" y="112395"/>
          <a:ext cx="2667000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7620</xdr:rowOff>
    </xdr:from>
    <xdr:to>
      <xdr:col>11</xdr:col>
      <xdr:colOff>95250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0"/>
          <a:ext cx="7239000" cy="1059180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316230</xdr:colOff>
      <xdr:row>0</xdr:row>
      <xdr:rowOff>104775</xdr:rowOff>
    </xdr:from>
    <xdr:to>
      <xdr:col>7</xdr:col>
      <xdr:colOff>529590</xdr:colOff>
      <xdr:row>4</xdr:row>
      <xdr:rowOff>89089</xdr:rowOff>
    </xdr:to>
    <xdr:sp macro="" textlink="">
      <xdr:nvSpPr>
        <xdr:cNvPr id="6" name="3 CuadroTexto"/>
        <xdr:cNvSpPr txBox="1"/>
      </xdr:nvSpPr>
      <xdr:spPr>
        <a:xfrm>
          <a:off x="2078355" y="104775"/>
          <a:ext cx="2727960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95249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8390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266700</xdr:colOff>
      <xdr:row>0</xdr:row>
      <xdr:rowOff>95250</xdr:rowOff>
    </xdr:from>
    <xdr:to>
      <xdr:col>7</xdr:col>
      <xdr:colOff>257175</xdr:colOff>
      <xdr:row>4</xdr:row>
      <xdr:rowOff>79564</xdr:rowOff>
    </xdr:to>
    <xdr:sp macro="" textlink="">
      <xdr:nvSpPr>
        <xdr:cNvPr id="6" name="3 CuadroTexto"/>
        <xdr:cNvSpPr txBox="1"/>
      </xdr:nvSpPr>
      <xdr:spPr>
        <a:xfrm>
          <a:off x="2305050" y="952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85725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84860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342900</xdr:colOff>
      <xdr:row>0</xdr:row>
      <xdr:rowOff>95250</xdr:rowOff>
    </xdr:from>
    <xdr:to>
      <xdr:col>7</xdr:col>
      <xdr:colOff>333375</xdr:colOff>
      <xdr:row>4</xdr:row>
      <xdr:rowOff>79564</xdr:rowOff>
    </xdr:to>
    <xdr:sp macro="" textlink="">
      <xdr:nvSpPr>
        <xdr:cNvPr id="6" name="3 CuadroTexto"/>
        <xdr:cNvSpPr txBox="1"/>
      </xdr:nvSpPr>
      <xdr:spPr>
        <a:xfrm>
          <a:off x="2381250" y="952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85724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8771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0</xdr:row>
      <xdr:rowOff>152400</xdr:rowOff>
    </xdr:from>
    <xdr:to>
      <xdr:col>7</xdr:col>
      <xdr:colOff>304800</xdr:colOff>
      <xdr:row>4</xdr:row>
      <xdr:rowOff>136714</xdr:rowOff>
    </xdr:to>
    <xdr:sp macro="" textlink="">
      <xdr:nvSpPr>
        <xdr:cNvPr id="6" name="3 CuadroTexto"/>
        <xdr:cNvSpPr txBox="1"/>
      </xdr:nvSpPr>
      <xdr:spPr>
        <a:xfrm>
          <a:off x="23526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95249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9533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85724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89622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361950</xdr:colOff>
      <xdr:row>0</xdr:row>
      <xdr:rowOff>114300</xdr:rowOff>
    </xdr:from>
    <xdr:to>
      <xdr:col>7</xdr:col>
      <xdr:colOff>352425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4003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85725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8676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276225</xdr:colOff>
      <xdr:row>0</xdr:row>
      <xdr:rowOff>114300</xdr:rowOff>
    </xdr:from>
    <xdr:to>
      <xdr:col>7</xdr:col>
      <xdr:colOff>266700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14575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85724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9533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371475</xdr:colOff>
      <xdr:row>0</xdr:row>
      <xdr:rowOff>133350</xdr:rowOff>
    </xdr:from>
    <xdr:to>
      <xdr:col>7</xdr:col>
      <xdr:colOff>361950</xdr:colOff>
      <xdr:row>4</xdr:row>
      <xdr:rowOff>117664</xdr:rowOff>
    </xdr:to>
    <xdr:sp macro="" textlink="">
      <xdr:nvSpPr>
        <xdr:cNvPr id="6" name="3 CuadroTexto"/>
        <xdr:cNvSpPr txBox="1"/>
      </xdr:nvSpPr>
      <xdr:spPr>
        <a:xfrm>
          <a:off x="2409825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95250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9057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361950</xdr:colOff>
      <xdr:row>0</xdr:row>
      <xdr:rowOff>142875</xdr:rowOff>
    </xdr:from>
    <xdr:to>
      <xdr:col>7</xdr:col>
      <xdr:colOff>352425</xdr:colOff>
      <xdr:row>4</xdr:row>
      <xdr:rowOff>127189</xdr:rowOff>
    </xdr:to>
    <xdr:sp macro="" textlink="">
      <xdr:nvSpPr>
        <xdr:cNvPr id="6" name="3 CuadroTexto"/>
        <xdr:cNvSpPr txBox="1"/>
      </xdr:nvSpPr>
      <xdr:spPr>
        <a:xfrm>
          <a:off x="240030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85725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8676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295275</xdr:colOff>
      <xdr:row>0</xdr:row>
      <xdr:rowOff>133350</xdr:rowOff>
    </xdr:from>
    <xdr:to>
      <xdr:col>7</xdr:col>
      <xdr:colOff>285750</xdr:colOff>
      <xdr:row>4</xdr:row>
      <xdr:rowOff>117664</xdr:rowOff>
    </xdr:to>
    <xdr:sp macro="" textlink="">
      <xdr:nvSpPr>
        <xdr:cNvPr id="6" name="3 CuadroTexto"/>
        <xdr:cNvSpPr txBox="1"/>
      </xdr:nvSpPr>
      <xdr:spPr>
        <a:xfrm>
          <a:off x="2333625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104774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97242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342900</xdr:colOff>
      <xdr:row>0</xdr:row>
      <xdr:rowOff>142875</xdr:rowOff>
    </xdr:from>
    <xdr:to>
      <xdr:col>7</xdr:col>
      <xdr:colOff>333375</xdr:colOff>
      <xdr:row>4</xdr:row>
      <xdr:rowOff>127189</xdr:rowOff>
    </xdr:to>
    <xdr:sp macro="" textlink="">
      <xdr:nvSpPr>
        <xdr:cNvPr id="6" name="3 CuadroTexto"/>
        <xdr:cNvSpPr txBox="1"/>
      </xdr:nvSpPr>
      <xdr:spPr>
        <a:xfrm>
          <a:off x="23812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76200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92480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371475</xdr:colOff>
      <xdr:row>0</xdr:row>
      <xdr:rowOff>133350</xdr:rowOff>
    </xdr:from>
    <xdr:to>
      <xdr:col>7</xdr:col>
      <xdr:colOff>361950</xdr:colOff>
      <xdr:row>4</xdr:row>
      <xdr:rowOff>117664</xdr:rowOff>
    </xdr:to>
    <xdr:sp macro="" textlink="">
      <xdr:nvSpPr>
        <xdr:cNvPr id="6" name="3 CuadroTexto"/>
        <xdr:cNvSpPr txBox="1"/>
      </xdr:nvSpPr>
      <xdr:spPr>
        <a:xfrm>
          <a:off x="2409825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85724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8771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323850</xdr:colOff>
      <xdr:row>0</xdr:row>
      <xdr:rowOff>161925</xdr:rowOff>
    </xdr:from>
    <xdr:to>
      <xdr:col>7</xdr:col>
      <xdr:colOff>314325</xdr:colOff>
      <xdr:row>4</xdr:row>
      <xdr:rowOff>146239</xdr:rowOff>
    </xdr:to>
    <xdr:sp macro="" textlink="">
      <xdr:nvSpPr>
        <xdr:cNvPr id="6" name="3 CuadroTexto"/>
        <xdr:cNvSpPr txBox="1"/>
      </xdr:nvSpPr>
      <xdr:spPr>
        <a:xfrm>
          <a:off x="2362200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85725</xdr:colOff>
      <xdr:row>5</xdr:row>
      <xdr:rowOff>66675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92480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323850</xdr:colOff>
      <xdr:row>0</xdr:row>
      <xdr:rowOff>114300</xdr:rowOff>
    </xdr:from>
    <xdr:to>
      <xdr:col>7</xdr:col>
      <xdr:colOff>314325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622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O35"/>
  <sheetViews>
    <sheetView tabSelected="1" zoomScaleNormal="100" zoomScaleSheetLayoutView="100" zoomScalePageLayoutView="80" workbookViewId="0">
      <selection activeCell="A9" sqref="A9:O9"/>
    </sheetView>
  </sheetViews>
  <sheetFormatPr baseColWidth="10" defaultColWidth="10.85546875" defaultRowHeight="15.75" x14ac:dyDescent="0.25"/>
  <cols>
    <col min="1" max="1" width="6" style="1" customWidth="1"/>
    <col min="2" max="2" width="9.5703125" style="1" customWidth="1"/>
    <col min="3" max="6" width="10.85546875" style="1"/>
    <col min="7" max="7" width="5.7109375" style="67" customWidth="1"/>
    <col min="8" max="8" width="8.140625" style="1" customWidth="1"/>
    <col min="9" max="10" width="10.85546875" style="1"/>
    <col min="11" max="11" width="8" style="1" customWidth="1"/>
    <col min="12" max="12" width="8" style="67" customWidth="1"/>
    <col min="13" max="13" width="4.42578125" style="1" customWidth="1"/>
    <col min="14" max="14" width="10.85546875" style="1"/>
    <col min="15" max="15" width="13.140625" style="1" customWidth="1"/>
    <col min="16" max="16384" width="10.85546875" style="1"/>
  </cols>
  <sheetData>
    <row r="1" spans="1:15" x14ac:dyDescent="0.25">
      <c r="A1" s="16" t="s">
        <v>2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8"/>
      <c r="O1" s="203"/>
    </row>
    <row r="2" spans="1:15" x14ac:dyDescent="0.25">
      <c r="A2" s="84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9"/>
      <c r="O2" s="204"/>
    </row>
    <row r="3" spans="1:15" x14ac:dyDescent="0.25">
      <c r="A3" s="84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9"/>
      <c r="O3" s="204"/>
    </row>
    <row r="4" spans="1:15" x14ac:dyDescent="0.25">
      <c r="A4" s="84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9"/>
      <c r="O4" s="204"/>
    </row>
    <row r="5" spans="1:15" x14ac:dyDescent="0.25">
      <c r="A5" s="84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9"/>
      <c r="O5" s="204"/>
    </row>
    <row r="6" spans="1:15" x14ac:dyDescent="0.25">
      <c r="A6" s="84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9"/>
      <c r="O6" s="204"/>
    </row>
    <row r="7" spans="1:15" x14ac:dyDescent="0.25">
      <c r="A7" s="84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204"/>
    </row>
    <row r="8" spans="1:15" x14ac:dyDescent="0.25">
      <c r="A8" s="84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204"/>
    </row>
    <row r="9" spans="1:15" ht="15.75" customHeight="1" x14ac:dyDescent="0.25">
      <c r="A9" s="207" t="s">
        <v>0</v>
      </c>
      <c r="B9" s="208"/>
      <c r="C9" s="208"/>
      <c r="D9" s="208"/>
      <c r="E9" s="208"/>
      <c r="F9" s="208"/>
      <c r="G9" s="208"/>
      <c r="H9" s="208"/>
      <c r="I9" s="208"/>
      <c r="J9" s="208"/>
      <c r="K9" s="208"/>
      <c r="L9" s="208"/>
      <c r="M9" s="208"/>
      <c r="N9" s="208"/>
      <c r="O9" s="209"/>
    </row>
    <row r="10" spans="1:15" x14ac:dyDescent="0.25">
      <c r="A10" s="84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204"/>
    </row>
    <row r="11" spans="1:15" ht="17.25" x14ac:dyDescent="0.3">
      <c r="A11" s="90" t="s">
        <v>78</v>
      </c>
      <c r="B11" s="68"/>
      <c r="C11" s="26"/>
      <c r="D11" s="68"/>
      <c r="E11" s="68"/>
      <c r="F11" s="68"/>
      <c r="G11" s="68"/>
      <c r="H11" s="81" t="s">
        <v>182</v>
      </c>
      <c r="I11" s="14"/>
      <c r="J11" s="68"/>
      <c r="K11" s="68"/>
      <c r="L11" s="68"/>
      <c r="M11" s="81" t="s">
        <v>183</v>
      </c>
      <c r="N11" s="85"/>
      <c r="O11" s="204"/>
    </row>
    <row r="12" spans="1:15" x14ac:dyDescent="0.25">
      <c r="A12" s="84"/>
      <c r="B12" s="68"/>
      <c r="C12" s="68"/>
      <c r="D12" s="68"/>
      <c r="E12" s="68"/>
      <c r="F12" s="68"/>
      <c r="G12" s="68"/>
      <c r="H12" s="68"/>
      <c r="I12" s="68"/>
      <c r="J12" s="15"/>
      <c r="K12" s="68"/>
      <c r="L12" s="68"/>
      <c r="M12" s="80"/>
      <c r="N12" s="80"/>
      <c r="O12" s="204"/>
    </row>
    <row r="13" spans="1:15" x14ac:dyDescent="0.25">
      <c r="A13" s="84"/>
      <c r="B13" s="83" t="s">
        <v>141</v>
      </c>
      <c r="C13" s="68"/>
      <c r="D13" s="68"/>
      <c r="E13" s="68"/>
      <c r="F13" s="68"/>
      <c r="G13" s="68"/>
      <c r="H13" s="68"/>
      <c r="I13" s="83" t="s">
        <v>43</v>
      </c>
      <c r="J13" s="68"/>
      <c r="K13" s="68"/>
      <c r="L13" s="68"/>
      <c r="M13" s="80"/>
      <c r="N13" s="83" t="s">
        <v>43</v>
      </c>
      <c r="O13" s="204"/>
    </row>
    <row r="14" spans="1:15" x14ac:dyDescent="0.25">
      <c r="A14" s="84"/>
      <c r="B14" s="83" t="s">
        <v>142</v>
      </c>
      <c r="C14" s="68"/>
      <c r="D14" s="68"/>
      <c r="E14" s="68"/>
      <c r="F14" s="68"/>
      <c r="G14" s="68"/>
      <c r="H14" s="68"/>
      <c r="I14" s="83" t="s">
        <v>44</v>
      </c>
      <c r="J14" s="68"/>
      <c r="K14" s="68"/>
      <c r="L14" s="68"/>
      <c r="M14" s="80"/>
      <c r="N14" s="83" t="s">
        <v>44</v>
      </c>
      <c r="O14" s="204"/>
    </row>
    <row r="15" spans="1:15" x14ac:dyDescent="0.25">
      <c r="A15" s="84"/>
      <c r="B15" s="83" t="s">
        <v>143</v>
      </c>
      <c r="C15" s="68"/>
      <c r="D15" s="68"/>
      <c r="E15" s="68"/>
      <c r="F15" s="68"/>
      <c r="G15" s="68"/>
      <c r="H15" s="68"/>
      <c r="I15" s="83" t="s">
        <v>45</v>
      </c>
      <c r="J15" s="68"/>
      <c r="K15" s="68"/>
      <c r="L15" s="68"/>
      <c r="M15" s="80"/>
      <c r="N15" s="83" t="s">
        <v>45</v>
      </c>
      <c r="O15" s="204"/>
    </row>
    <row r="16" spans="1:15" s="67" customFormat="1" x14ac:dyDescent="0.25">
      <c r="A16" s="84"/>
      <c r="B16" s="83" t="s">
        <v>144</v>
      </c>
      <c r="C16" s="68"/>
      <c r="D16" s="68"/>
      <c r="E16" s="68"/>
      <c r="F16" s="68"/>
      <c r="G16" s="68"/>
      <c r="H16" s="68"/>
      <c r="I16" s="83" t="s">
        <v>46</v>
      </c>
      <c r="J16" s="68"/>
      <c r="K16" s="68"/>
      <c r="L16" s="68"/>
      <c r="M16" s="80"/>
      <c r="N16" s="83" t="s">
        <v>46</v>
      </c>
      <c r="O16" s="204"/>
    </row>
    <row r="17" spans="1:15" s="67" customFormat="1" x14ac:dyDescent="0.25">
      <c r="A17" s="84"/>
      <c r="B17" s="83" t="s">
        <v>145</v>
      </c>
      <c r="C17" s="68"/>
      <c r="D17" s="68"/>
      <c r="E17" s="68"/>
      <c r="F17" s="68"/>
      <c r="G17" s="68"/>
      <c r="H17" s="68"/>
      <c r="I17" s="83" t="s">
        <v>47</v>
      </c>
      <c r="J17" s="68"/>
      <c r="K17" s="68"/>
      <c r="L17" s="68"/>
      <c r="M17" s="80"/>
      <c r="N17" s="83" t="s">
        <v>47</v>
      </c>
      <c r="O17" s="204"/>
    </row>
    <row r="18" spans="1:15" s="67" customFormat="1" x14ac:dyDescent="0.25">
      <c r="A18" s="84"/>
      <c r="B18" s="83" t="s">
        <v>146</v>
      </c>
      <c r="C18" s="68"/>
      <c r="D18" s="68"/>
      <c r="E18" s="68"/>
      <c r="F18" s="68"/>
      <c r="G18" s="68"/>
      <c r="H18" s="68"/>
      <c r="I18" s="83" t="s">
        <v>48</v>
      </c>
      <c r="J18" s="68"/>
      <c r="K18" s="68"/>
      <c r="L18" s="68"/>
      <c r="M18" s="80"/>
      <c r="N18" s="83" t="s">
        <v>48</v>
      </c>
      <c r="O18" s="204"/>
    </row>
    <row r="19" spans="1:15" s="67" customFormat="1" x14ac:dyDescent="0.25">
      <c r="A19" s="84"/>
      <c r="B19" s="83" t="s">
        <v>147</v>
      </c>
      <c r="C19" s="68"/>
      <c r="D19" s="68"/>
      <c r="E19" s="68"/>
      <c r="F19" s="68"/>
      <c r="G19" s="68"/>
      <c r="H19" s="68"/>
      <c r="I19" s="83" t="s">
        <v>49</v>
      </c>
      <c r="J19" s="68"/>
      <c r="K19" s="68"/>
      <c r="L19" s="68"/>
      <c r="M19" s="80"/>
      <c r="N19" s="83" t="s">
        <v>49</v>
      </c>
      <c r="O19" s="204"/>
    </row>
    <row r="20" spans="1:15" x14ac:dyDescent="0.25">
      <c r="A20" s="84"/>
      <c r="B20" s="83" t="s">
        <v>148</v>
      </c>
      <c r="C20" s="68"/>
      <c r="D20" s="68"/>
      <c r="E20" s="68"/>
      <c r="F20" s="68"/>
      <c r="G20" s="68"/>
      <c r="H20" s="68"/>
      <c r="I20" s="83" t="s">
        <v>50</v>
      </c>
      <c r="J20" s="68"/>
      <c r="K20" s="68"/>
      <c r="L20" s="68"/>
      <c r="M20" s="80"/>
      <c r="N20" s="83" t="s">
        <v>50</v>
      </c>
      <c r="O20" s="204"/>
    </row>
    <row r="21" spans="1:15" ht="16.5" customHeight="1" x14ac:dyDescent="0.25">
      <c r="A21" s="84"/>
      <c r="B21" s="83" t="s">
        <v>149</v>
      </c>
      <c r="C21" s="68"/>
      <c r="D21" s="68"/>
      <c r="E21" s="68"/>
      <c r="F21" s="68"/>
      <c r="G21" s="68"/>
      <c r="H21" s="68"/>
      <c r="I21" s="83" t="s">
        <v>51</v>
      </c>
      <c r="J21" s="68"/>
      <c r="K21" s="68"/>
      <c r="L21" s="68"/>
      <c r="M21" s="83"/>
      <c r="N21" s="83" t="s">
        <v>51</v>
      </c>
      <c r="O21" s="204"/>
    </row>
    <row r="22" spans="1:15" ht="16.5" customHeight="1" x14ac:dyDescent="0.25">
      <c r="A22" s="84"/>
      <c r="B22" s="83" t="s">
        <v>150</v>
      </c>
      <c r="C22" s="68"/>
      <c r="D22" s="68"/>
      <c r="E22" s="68"/>
      <c r="F22" s="68"/>
      <c r="G22" s="68"/>
      <c r="H22" s="68"/>
      <c r="I22" s="83" t="s">
        <v>52</v>
      </c>
      <c r="J22" s="68"/>
      <c r="K22" s="68"/>
      <c r="L22" s="68"/>
      <c r="M22" s="83"/>
      <c r="N22" s="83" t="s">
        <v>52</v>
      </c>
      <c r="O22" s="204"/>
    </row>
    <row r="23" spans="1:15" ht="16.5" customHeight="1" x14ac:dyDescent="0.25">
      <c r="A23" s="84"/>
      <c r="B23" s="83" t="s">
        <v>151</v>
      </c>
      <c r="C23" s="68"/>
      <c r="D23" s="68"/>
      <c r="E23" s="68"/>
      <c r="F23" s="68"/>
      <c r="G23" s="68"/>
      <c r="H23" s="68"/>
      <c r="I23" s="83" t="s">
        <v>53</v>
      </c>
      <c r="J23" s="68"/>
      <c r="K23" s="68"/>
      <c r="L23" s="68"/>
      <c r="M23" s="83"/>
      <c r="N23" s="83" t="s">
        <v>53</v>
      </c>
      <c r="O23" s="204"/>
    </row>
    <row r="24" spans="1:15" ht="16.5" customHeight="1" x14ac:dyDescent="0.25">
      <c r="A24" s="84"/>
      <c r="B24" s="83" t="s">
        <v>152</v>
      </c>
      <c r="C24" s="68"/>
      <c r="D24" s="68"/>
      <c r="E24" s="68"/>
      <c r="F24" s="68"/>
      <c r="G24" s="68"/>
      <c r="H24" s="82"/>
      <c r="I24" s="83" t="s">
        <v>54</v>
      </c>
      <c r="J24" s="68"/>
      <c r="K24" s="68"/>
      <c r="L24" s="68"/>
      <c r="M24" s="83"/>
      <c r="N24" s="83" t="s">
        <v>54</v>
      </c>
      <c r="O24" s="204"/>
    </row>
    <row r="25" spans="1:15" s="67" customFormat="1" ht="16.5" customHeight="1" x14ac:dyDescent="0.25">
      <c r="A25" s="84"/>
      <c r="B25" s="83" t="s">
        <v>153</v>
      </c>
      <c r="C25" s="68"/>
      <c r="D25" s="68"/>
      <c r="E25" s="68"/>
      <c r="F25" s="68"/>
      <c r="G25" s="68"/>
      <c r="H25" s="82"/>
      <c r="I25" s="83" t="s">
        <v>55</v>
      </c>
      <c r="J25" s="68"/>
      <c r="K25" s="68"/>
      <c r="L25" s="68"/>
      <c r="M25" s="83"/>
      <c r="N25" s="83" t="s">
        <v>55</v>
      </c>
      <c r="O25" s="204"/>
    </row>
    <row r="26" spans="1:15" ht="16.5" customHeight="1" x14ac:dyDescent="0.25">
      <c r="A26" s="84"/>
      <c r="B26" s="83" t="s">
        <v>154</v>
      </c>
      <c r="C26" s="68"/>
      <c r="D26" s="68"/>
      <c r="E26" s="68"/>
      <c r="F26" s="68"/>
      <c r="G26" s="68"/>
      <c r="H26" s="82"/>
      <c r="I26" s="83" t="s">
        <v>56</v>
      </c>
      <c r="J26" s="68"/>
      <c r="K26" s="68"/>
      <c r="L26" s="68"/>
      <c r="M26" s="83"/>
      <c r="N26" s="83" t="s">
        <v>56</v>
      </c>
      <c r="O26" s="204"/>
    </row>
    <row r="27" spans="1:15" ht="16.5" customHeight="1" x14ac:dyDescent="0.25">
      <c r="A27" s="84"/>
      <c r="B27" s="83" t="s">
        <v>155</v>
      </c>
      <c r="C27" s="68"/>
      <c r="D27" s="68"/>
      <c r="E27" s="68"/>
      <c r="F27" s="68"/>
      <c r="G27" s="68"/>
      <c r="H27" s="83"/>
      <c r="I27" s="83" t="s">
        <v>57</v>
      </c>
      <c r="J27" s="68"/>
      <c r="K27" s="68"/>
      <c r="L27" s="68"/>
      <c r="M27" s="83"/>
      <c r="N27" s="83" t="s">
        <v>57</v>
      </c>
      <c r="O27" s="204"/>
    </row>
    <row r="28" spans="1:15" ht="16.5" customHeight="1" x14ac:dyDescent="0.25">
      <c r="A28" s="84"/>
      <c r="B28" s="68"/>
      <c r="C28" s="83"/>
      <c r="D28" s="68"/>
      <c r="E28" s="68"/>
      <c r="F28" s="68"/>
      <c r="G28" s="68"/>
      <c r="H28" s="83"/>
      <c r="I28" s="83" t="s">
        <v>58</v>
      </c>
      <c r="J28" s="68"/>
      <c r="K28" s="68"/>
      <c r="L28" s="68"/>
      <c r="M28" s="83"/>
      <c r="N28" s="83" t="s">
        <v>58</v>
      </c>
      <c r="O28" s="204"/>
    </row>
    <row r="29" spans="1:15" ht="16.5" customHeight="1" x14ac:dyDescent="0.25">
      <c r="A29" s="84"/>
      <c r="B29" s="68"/>
      <c r="C29" s="83"/>
      <c r="D29" s="68"/>
      <c r="E29" s="68"/>
      <c r="F29" s="68"/>
      <c r="G29" s="68"/>
      <c r="H29" s="83"/>
      <c r="I29" s="83" t="s">
        <v>59</v>
      </c>
      <c r="J29" s="68"/>
      <c r="K29" s="68"/>
      <c r="L29" s="68"/>
      <c r="M29" s="83"/>
      <c r="N29" s="83" t="s">
        <v>59</v>
      </c>
      <c r="O29" s="204"/>
    </row>
    <row r="30" spans="1:15" ht="16.5" customHeight="1" x14ac:dyDescent="0.25">
      <c r="A30" s="84"/>
      <c r="B30" s="68"/>
      <c r="C30" s="83"/>
      <c r="D30" s="68"/>
      <c r="E30" s="68"/>
      <c r="F30" s="68"/>
      <c r="G30" s="68"/>
      <c r="H30" s="83"/>
      <c r="I30" s="83" t="s">
        <v>60</v>
      </c>
      <c r="J30" s="68"/>
      <c r="K30" s="68"/>
      <c r="L30" s="68"/>
      <c r="M30" s="83"/>
      <c r="N30" s="83" t="s">
        <v>60</v>
      </c>
      <c r="O30" s="204"/>
    </row>
    <row r="31" spans="1:15" ht="16.5" customHeight="1" x14ac:dyDescent="0.25">
      <c r="A31" s="84"/>
      <c r="B31" s="68"/>
      <c r="C31" s="83"/>
      <c r="D31" s="68"/>
      <c r="E31" s="68"/>
      <c r="F31" s="68"/>
      <c r="G31" s="68"/>
      <c r="H31" s="83"/>
      <c r="I31" s="83" t="s">
        <v>61</v>
      </c>
      <c r="J31" s="68"/>
      <c r="K31" s="68"/>
      <c r="L31" s="68"/>
      <c r="M31" s="83"/>
      <c r="N31" s="83" t="s">
        <v>61</v>
      </c>
      <c r="O31" s="204"/>
    </row>
    <row r="32" spans="1:15" ht="16.5" customHeight="1" x14ac:dyDescent="0.25">
      <c r="A32" s="84"/>
      <c r="B32" s="68"/>
      <c r="C32" s="83"/>
      <c r="D32" s="68"/>
      <c r="E32" s="68"/>
      <c r="F32" s="68"/>
      <c r="G32" s="68"/>
      <c r="H32" s="68"/>
      <c r="I32" s="68"/>
      <c r="J32" s="68"/>
      <c r="K32" s="68"/>
      <c r="L32" s="68"/>
      <c r="M32" s="83"/>
      <c r="N32" s="202"/>
      <c r="O32" s="204"/>
    </row>
    <row r="33" spans="1:15" ht="16.5" customHeight="1" x14ac:dyDescent="0.25">
      <c r="A33" s="84"/>
      <c r="B33" s="68"/>
      <c r="C33" s="83"/>
      <c r="D33" s="68"/>
      <c r="E33" s="68"/>
      <c r="F33" s="68"/>
      <c r="G33" s="68"/>
      <c r="H33" s="68"/>
      <c r="I33" s="68"/>
      <c r="J33" s="68"/>
      <c r="K33" s="68"/>
      <c r="L33" s="68"/>
      <c r="M33" s="83"/>
      <c r="N33" s="202"/>
      <c r="O33" s="204"/>
    </row>
    <row r="34" spans="1:15" ht="16.5" customHeight="1" x14ac:dyDescent="0.25">
      <c r="A34" s="84"/>
      <c r="B34" s="68"/>
      <c r="C34" s="83"/>
      <c r="D34" s="68"/>
      <c r="E34" s="68"/>
      <c r="F34" s="68"/>
      <c r="G34" s="68"/>
      <c r="H34" s="68"/>
      <c r="I34" s="68"/>
      <c r="J34" s="68"/>
      <c r="K34" s="68"/>
      <c r="L34" s="68"/>
      <c r="M34" s="83"/>
      <c r="N34" s="202"/>
      <c r="O34" s="204"/>
    </row>
    <row r="35" spans="1:15" x14ac:dyDescent="0.25">
      <c r="A35" s="20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05"/>
    </row>
  </sheetData>
  <mergeCells count="1">
    <mergeCell ref="A9:O9"/>
  </mergeCells>
  <phoneticPr fontId="9" type="noConversion"/>
  <hyperlinks>
    <hyperlink ref="B13" location="'Area censada'!A1" display="Area censada"/>
    <hyperlink ref="B21" location="'Area nueva edificaciones'!A1" display="Area nueva edificaciones en proceso de construcción"/>
    <hyperlink ref="B22" location="'Area nueva vivienda'!A1" display="Area nueva vivienda en proceso de construcción"/>
    <hyperlink ref="B23" location="'Area nueva VIS'!A1" display="Area nueva VIS en proceso de construcción"/>
    <hyperlink ref="B26" location="'Area nueva No VIS'!A1" display="Area nueva No VIS en proceso de construcción"/>
    <hyperlink ref="B27" location="'Area nueva otros destinos'!A1" display="Area nueva destinos no residenciales"/>
    <hyperlink ref="B14" location="'Area proceso edificaciones'!A1" display="Area total en proceso para edificaciones"/>
    <hyperlink ref="B15" location="'Area proceso vivienda'!A1" display="Area total en proceso para vivienda"/>
    <hyperlink ref="B20" location="'Area proceso otros destinos'!A1" display="Area total en proceso para otros destinos no residenciales"/>
    <hyperlink ref="B17" location="'Area proceso VIP'!A1" display="Area total en proceso para VIP"/>
    <hyperlink ref="B16" location="'Area proceso VIS'!A1" display="Area total en proceso para VIS"/>
    <hyperlink ref="B18" location="'Area proceso VIS 70-135smmlv'!A1" display="Area total en proceso VIS entre 70 y 135 SMMLV"/>
    <hyperlink ref="B19" location="'Area proceso No VIS'!A1" display="Area total en proceso para No VIS"/>
    <hyperlink ref="B24" location="'Area nueva VIP'!A1" display="Area nueva VIP en proceso de construcción"/>
    <hyperlink ref="B25" location="'Area nueva VIS 70-135smml'!A1" display="Area nueva en proceso VIS entre 70 y 135 SMMLV"/>
    <hyperlink ref="I13" location="'Histórico Usaquén'!A1" display="Usaquén"/>
    <hyperlink ref="I14:I31" location="'Histórico Usaquén'!A1" display="Usaquén"/>
    <hyperlink ref="I14" location="'Histórico Chapinero'!A1" display="Chapinero"/>
    <hyperlink ref="I15" location="'Histórico Santafé'!A1" display="Santafé"/>
    <hyperlink ref="I16" location="'Histórico San Cristóbal'!A1" display="San Cristóbal"/>
    <hyperlink ref="I17" location="'Histórico Usme'!A1" display="Usme"/>
    <hyperlink ref="I18" location="'Histórico Tunjuelito'!A1" display="Tunjuelito"/>
    <hyperlink ref="I19" location="'Histórico Bosa'!A1" display="Bosa"/>
    <hyperlink ref="I20" location="'Histórico Kennedy'!A1" display="Kennedy"/>
    <hyperlink ref="I21" location="'Histórico Fontibón'!A1" display="Fontibón"/>
    <hyperlink ref="I22" location="'Histórico Engativá'!A1" display="Engativá"/>
    <hyperlink ref="I23" location="'Histórico Suba'!A1" display="Suba"/>
    <hyperlink ref="I24" location="'Histórico Barrios Unidos'!A1" display="Barrios Unidos"/>
    <hyperlink ref="I25" location="'Histórico Teusaquillo'!A1" display="Teusaquillo"/>
    <hyperlink ref="I26" location="'Histórico Los Mártires'!A1" display="Los Mártires"/>
    <hyperlink ref="I27" location="'Histórico Antonio Nariño'!A1" display="Antonio Nariño"/>
    <hyperlink ref="I28" location="'Histórico Puente Aranda'!A1" display="Puente Aranda"/>
    <hyperlink ref="I29" location="'Histórico La Candelaria'!A1" display="La Candelaria"/>
    <hyperlink ref="I30" location="'Histórico Rafael Uribe'!A1" display="Rafael Uribe Uribe"/>
    <hyperlink ref="I31" location="'Histórico Ciudad Bolívar'!A1" display="Ciudad Bolívar"/>
    <hyperlink ref="N13" location="'Histórico Total Usaquén'!A1" display="Usaquén"/>
    <hyperlink ref="N14:N31" location="'Histórico Usaquén'!A1" display="Usaquén"/>
    <hyperlink ref="N14" location="'Histórico Total Chapinero'!A1" display="Chapinero"/>
    <hyperlink ref="N15" location="'Histórico Total Santafé'!A1" display="Santafé"/>
    <hyperlink ref="N16" location="'Histórico Total San Cristóbal'!A1" display="San Cristóbal"/>
    <hyperlink ref="N17" location="'Histórico Total Usme'!A1" display="Usme"/>
    <hyperlink ref="N18" location="'Histórico Total Tunjuelito'!A1" display="Tunjuelito"/>
    <hyperlink ref="N19" location="'Histórico Total Bosa'!A1" display="Bosa"/>
    <hyperlink ref="N20" location="'Histórico Total Kennedy'!A1" display="Kennedy"/>
    <hyperlink ref="N21" location="'Histórico Total Fontibón'!A1" display="Fontibón"/>
    <hyperlink ref="N22" location="'Histórico Total Engativá'!A1" display="Engativá"/>
    <hyperlink ref="N23" location="'Histórico Total Suba'!A1" display="Suba"/>
    <hyperlink ref="N24" location="'Histórico Total Barrios Unidos'!A1" display="Barrios Unidos"/>
    <hyperlink ref="N25" location="'Histórico Total Teusaquillo'!A1" display="Teusaquillo"/>
    <hyperlink ref="N26" location="'Histórico Total Los Mártires'!A1" display="Los Mártires"/>
    <hyperlink ref="N27" location="'Histórico Total Antonio Nariño'!A1" display="Antonio Nariño"/>
    <hyperlink ref="N28" location="'Histórico Total Puente Aranda'!A1" display="Puente Aranda"/>
    <hyperlink ref="N29" location="'Histórico Total La Candelaria'!A1" display="La Candelaria"/>
    <hyperlink ref="N30" location="'Histórico Total Rafael Uribe'!A1" display="Rafael Uribe Uribe"/>
    <hyperlink ref="N31" location="'Histórico Total Ciudad Bolívar'!A1" display="Ciudad Bolívar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A147"/>
  <sheetViews>
    <sheetView zoomScaleSheetLayoutView="100" workbookViewId="0">
      <selection activeCell="C7" sqref="C7:J7"/>
    </sheetView>
  </sheetViews>
  <sheetFormatPr baseColWidth="10" defaultColWidth="10.85546875" defaultRowHeight="15.75" x14ac:dyDescent="0.25"/>
  <cols>
    <col min="1" max="1" width="1.85546875" style="43" customWidth="1"/>
    <col min="2" max="2" width="22.42578125" style="43" customWidth="1"/>
    <col min="3" max="3" width="11.85546875" style="43" customWidth="1"/>
    <col min="4" max="4" width="11.140625" style="43" customWidth="1"/>
    <col min="5" max="5" width="12.85546875" style="43" customWidth="1"/>
    <col min="6" max="6" width="11.140625" style="43" customWidth="1"/>
    <col min="7" max="7" width="10.85546875" style="43" customWidth="1"/>
    <col min="8" max="8" width="10.42578125" style="43" customWidth="1"/>
    <col min="9" max="9" width="11.28515625" style="43" customWidth="1"/>
    <col min="10" max="10" width="11.42578125" style="43" customWidth="1"/>
    <col min="11" max="11" width="1.85546875" style="43" customWidth="1"/>
    <col min="12" max="12" width="10.85546875" style="40"/>
    <col min="13" max="13" width="11.42578125" style="40" customWidth="1"/>
    <col min="14" max="14" width="10.85546875" style="40" customWidth="1"/>
    <col min="15" max="17" width="10.85546875" style="40"/>
    <col min="18" max="21" width="10.85546875" style="41"/>
    <col min="22" max="23" width="10.85546875" style="42"/>
    <col min="24" max="16384" width="10.85546875" style="43"/>
  </cols>
  <sheetData>
    <row r="1" spans="1:27" x14ac:dyDescent="0.25">
      <c r="A1" s="35"/>
      <c r="B1" s="36"/>
      <c r="C1" s="36"/>
      <c r="D1" s="36"/>
      <c r="E1" s="36"/>
      <c r="F1" s="36"/>
      <c r="G1" s="36"/>
      <c r="H1" s="36"/>
      <c r="I1" s="37"/>
      <c r="J1" s="36"/>
      <c r="K1" s="38"/>
      <c r="L1" s="39"/>
    </row>
    <row r="2" spans="1:27" x14ac:dyDescent="0.25">
      <c r="A2" s="44"/>
      <c r="B2" s="45"/>
      <c r="C2" s="45"/>
      <c r="D2" s="45"/>
      <c r="E2" s="45"/>
      <c r="F2" s="45"/>
      <c r="G2" s="45"/>
      <c r="H2" s="45"/>
      <c r="I2" s="46"/>
      <c r="J2" s="45"/>
      <c r="K2" s="47"/>
      <c r="L2" s="39"/>
    </row>
    <row r="3" spans="1:27" x14ac:dyDescent="0.25">
      <c r="A3" s="44"/>
      <c r="B3" s="45"/>
      <c r="C3" s="45"/>
      <c r="D3" s="45"/>
      <c r="E3" s="45"/>
      <c r="F3" s="45"/>
      <c r="G3" s="45"/>
      <c r="H3" s="45"/>
      <c r="I3" s="46"/>
      <c r="J3" s="45"/>
      <c r="K3" s="47"/>
      <c r="L3" s="39"/>
    </row>
    <row r="4" spans="1:27" x14ac:dyDescent="0.25">
      <c r="A4" s="44"/>
      <c r="B4" s="45"/>
      <c r="C4" s="45"/>
      <c r="D4" s="45"/>
      <c r="E4" s="45"/>
      <c r="F4" s="45"/>
      <c r="G4" s="45"/>
      <c r="H4" s="45"/>
      <c r="I4" s="46"/>
      <c r="J4" s="45"/>
      <c r="K4" s="48"/>
    </row>
    <row r="5" spans="1:27" x14ac:dyDescent="0.25">
      <c r="A5" s="44"/>
      <c r="B5" s="45"/>
      <c r="C5" s="45"/>
      <c r="D5" s="45"/>
      <c r="E5" s="45"/>
      <c r="F5" s="45"/>
      <c r="G5" s="45"/>
      <c r="H5" s="45"/>
      <c r="I5" s="45"/>
      <c r="J5" s="45"/>
      <c r="K5" s="48"/>
    </row>
    <row r="6" spans="1:27" x14ac:dyDescent="0.25">
      <c r="A6" s="44"/>
      <c r="B6" s="45"/>
      <c r="C6" s="45"/>
      <c r="D6" s="45"/>
      <c r="E6" s="45"/>
      <c r="F6" s="45"/>
      <c r="G6" s="45"/>
      <c r="H6" s="45"/>
      <c r="I6" s="45"/>
      <c r="J6" s="45"/>
      <c r="K6" s="48"/>
    </row>
    <row r="7" spans="1:27" x14ac:dyDescent="0.25">
      <c r="A7" s="44"/>
      <c r="B7" s="116"/>
      <c r="C7" s="213" t="s">
        <v>36</v>
      </c>
      <c r="D7" s="213"/>
      <c r="E7" s="213"/>
      <c r="F7" s="213"/>
      <c r="G7" s="213"/>
      <c r="H7" s="213"/>
      <c r="I7" s="213"/>
      <c r="J7" s="213"/>
      <c r="K7" s="48"/>
    </row>
    <row r="8" spans="1:27" x14ac:dyDescent="0.25">
      <c r="A8" s="44"/>
      <c r="B8" s="116"/>
      <c r="C8" s="213" t="s">
        <v>157</v>
      </c>
      <c r="D8" s="213"/>
      <c r="E8" s="213"/>
      <c r="F8" s="213"/>
      <c r="G8" s="213"/>
      <c r="H8" s="213"/>
      <c r="I8" s="213"/>
      <c r="J8" s="213"/>
      <c r="K8" s="48"/>
    </row>
    <row r="9" spans="1:27" x14ac:dyDescent="0.25">
      <c r="A9" s="44"/>
      <c r="B9" s="116"/>
      <c r="C9" s="117"/>
      <c r="D9" s="117"/>
      <c r="E9" s="117"/>
      <c r="F9" s="117"/>
      <c r="G9" s="117"/>
      <c r="H9" s="117"/>
      <c r="I9" s="116"/>
      <c r="J9" s="116"/>
      <c r="K9" s="48"/>
    </row>
    <row r="10" spans="1:27" ht="15.75" customHeight="1" x14ac:dyDescent="0.25">
      <c r="A10" s="44"/>
      <c r="B10" s="118"/>
      <c r="C10" s="211" t="s">
        <v>7</v>
      </c>
      <c r="D10" s="212" t="s">
        <v>63</v>
      </c>
      <c r="E10" s="212"/>
      <c r="F10" s="212"/>
      <c r="G10" s="212"/>
      <c r="H10" s="212" t="s">
        <v>68</v>
      </c>
      <c r="I10" s="212"/>
      <c r="J10" s="212"/>
      <c r="K10" s="48"/>
    </row>
    <row r="11" spans="1:27" ht="30" x14ac:dyDescent="0.25">
      <c r="A11" s="44"/>
      <c r="B11" s="118"/>
      <c r="C11" s="211"/>
      <c r="D11" s="129" t="s">
        <v>64</v>
      </c>
      <c r="E11" s="129" t="s">
        <v>65</v>
      </c>
      <c r="F11" s="129" t="s">
        <v>66</v>
      </c>
      <c r="G11" s="129" t="s">
        <v>67</v>
      </c>
      <c r="H11" s="129" t="s">
        <v>64</v>
      </c>
      <c r="I11" s="129" t="s">
        <v>69</v>
      </c>
      <c r="J11" s="130" t="s">
        <v>70</v>
      </c>
      <c r="K11" s="48"/>
      <c r="N11" s="28"/>
    </row>
    <row r="12" spans="1:27" ht="12" customHeight="1" x14ac:dyDescent="0.25">
      <c r="A12" s="44"/>
      <c r="B12" s="118"/>
      <c r="C12" s="117"/>
      <c r="D12" s="117"/>
      <c r="E12" s="117"/>
      <c r="F12" s="117"/>
      <c r="G12" s="117"/>
      <c r="H12" s="117"/>
      <c r="I12" s="117"/>
      <c r="J12" s="117"/>
      <c r="K12" s="48"/>
    </row>
    <row r="13" spans="1:27" x14ac:dyDescent="0.25">
      <c r="A13" s="44"/>
      <c r="B13" s="126" t="s">
        <v>62</v>
      </c>
      <c r="C13" s="124">
        <v>1018703</v>
      </c>
      <c r="D13" s="124">
        <v>1128448</v>
      </c>
      <c r="E13" s="124">
        <v>6943386</v>
      </c>
      <c r="F13" s="124">
        <v>95515</v>
      </c>
      <c r="G13" s="124">
        <v>8167349</v>
      </c>
      <c r="H13" s="124">
        <v>227264</v>
      </c>
      <c r="I13" s="124">
        <v>739840</v>
      </c>
      <c r="J13" s="124">
        <v>967104</v>
      </c>
      <c r="K13" s="48"/>
    </row>
    <row r="14" spans="1:27" x14ac:dyDescent="0.25">
      <c r="A14" s="44"/>
      <c r="B14" s="127" t="s">
        <v>43</v>
      </c>
      <c r="C14" s="125">
        <v>291744</v>
      </c>
      <c r="D14" s="125">
        <v>204650</v>
      </c>
      <c r="E14" s="125">
        <v>1639898</v>
      </c>
      <c r="F14" s="125">
        <v>7956</v>
      </c>
      <c r="G14" s="125">
        <v>1852504</v>
      </c>
      <c r="H14" s="125">
        <v>10519</v>
      </c>
      <c r="I14" s="125">
        <v>102741</v>
      </c>
      <c r="J14" s="125">
        <v>113260</v>
      </c>
      <c r="K14" s="48"/>
      <c r="L14" s="49"/>
      <c r="M14" s="49"/>
      <c r="N14" s="49"/>
      <c r="O14" s="49"/>
      <c r="P14" s="49"/>
      <c r="Q14" s="49"/>
    </row>
    <row r="15" spans="1:27" x14ac:dyDescent="0.25">
      <c r="A15" s="44"/>
      <c r="B15" s="127" t="s">
        <v>53</v>
      </c>
      <c r="C15" s="125">
        <v>148800</v>
      </c>
      <c r="D15" s="125">
        <v>180410</v>
      </c>
      <c r="E15" s="125">
        <v>1382919</v>
      </c>
      <c r="F15" s="125">
        <v>21599</v>
      </c>
      <c r="G15" s="125">
        <v>1584928</v>
      </c>
      <c r="H15" s="125">
        <v>19839</v>
      </c>
      <c r="I15" s="125">
        <v>145033</v>
      </c>
      <c r="J15" s="125">
        <v>164872</v>
      </c>
      <c r="K15" s="48"/>
      <c r="X15" s="50"/>
      <c r="Y15" s="50"/>
      <c r="Z15" s="50"/>
      <c r="AA15" s="50"/>
    </row>
    <row r="16" spans="1:27" x14ac:dyDescent="0.25">
      <c r="A16" s="44"/>
      <c r="B16" s="127" t="s">
        <v>44</v>
      </c>
      <c r="C16" s="125">
        <v>124645</v>
      </c>
      <c r="D16" s="125">
        <v>76269</v>
      </c>
      <c r="E16" s="125">
        <v>942131</v>
      </c>
      <c r="F16" s="125">
        <v>420</v>
      </c>
      <c r="G16" s="125">
        <v>1018820</v>
      </c>
      <c r="H16" s="125">
        <v>2759</v>
      </c>
      <c r="I16" s="125">
        <v>56439</v>
      </c>
      <c r="J16" s="125">
        <v>59198</v>
      </c>
      <c r="K16" s="48"/>
      <c r="L16" s="49"/>
      <c r="M16" s="49"/>
      <c r="N16" s="49"/>
      <c r="O16" s="49"/>
      <c r="P16" s="49"/>
      <c r="Q16" s="49"/>
      <c r="X16" s="50"/>
      <c r="Y16" s="50"/>
      <c r="Z16" s="50"/>
      <c r="AA16" s="50"/>
    </row>
    <row r="17" spans="1:27" x14ac:dyDescent="0.25">
      <c r="A17" s="44"/>
      <c r="B17" s="127" t="s">
        <v>50</v>
      </c>
      <c r="C17" s="125">
        <v>53497</v>
      </c>
      <c r="D17" s="125">
        <v>95014</v>
      </c>
      <c r="E17" s="125">
        <v>563940</v>
      </c>
      <c r="F17" s="125">
        <v>4419</v>
      </c>
      <c r="G17" s="125">
        <v>663373</v>
      </c>
      <c r="H17" s="125">
        <v>31162</v>
      </c>
      <c r="I17" s="125">
        <v>51547</v>
      </c>
      <c r="J17" s="125">
        <v>82709</v>
      </c>
      <c r="K17" s="48"/>
      <c r="L17" s="49"/>
      <c r="M17" s="49"/>
      <c r="N17" s="49"/>
      <c r="O17" s="49"/>
      <c r="P17" s="49"/>
      <c r="Q17" s="49"/>
      <c r="X17" s="50"/>
      <c r="Y17" s="50"/>
      <c r="Z17" s="50"/>
      <c r="AA17" s="50"/>
    </row>
    <row r="18" spans="1:27" x14ac:dyDescent="0.25">
      <c r="A18" s="44" t="s">
        <v>5</v>
      </c>
      <c r="B18" s="128" t="s">
        <v>52</v>
      </c>
      <c r="C18" s="125">
        <v>35716</v>
      </c>
      <c r="D18" s="125">
        <v>75510</v>
      </c>
      <c r="E18" s="125">
        <v>577863</v>
      </c>
      <c r="F18" s="125">
        <v>4238</v>
      </c>
      <c r="G18" s="125">
        <v>657611</v>
      </c>
      <c r="H18" s="125">
        <v>31690</v>
      </c>
      <c r="I18" s="125">
        <v>48033</v>
      </c>
      <c r="J18" s="125">
        <v>79723</v>
      </c>
      <c r="K18" s="48"/>
      <c r="L18" s="49"/>
      <c r="M18" s="49"/>
      <c r="N18" s="49"/>
      <c r="O18" s="49"/>
      <c r="P18" s="49"/>
      <c r="Q18" s="49"/>
      <c r="X18" s="50"/>
      <c r="Y18" s="50"/>
      <c r="Z18" s="50"/>
      <c r="AA18" s="50"/>
    </row>
    <row r="19" spans="1:27" x14ac:dyDescent="0.25">
      <c r="A19" s="44" t="s">
        <v>2</v>
      </c>
      <c r="B19" s="127" t="s">
        <v>58</v>
      </c>
      <c r="C19" s="125">
        <v>7109</v>
      </c>
      <c r="D19" s="125">
        <v>10984</v>
      </c>
      <c r="E19" s="125">
        <v>474091</v>
      </c>
      <c r="F19" s="125">
        <v>3412</v>
      </c>
      <c r="G19" s="125">
        <v>488487</v>
      </c>
      <c r="H19" s="125">
        <v>9456</v>
      </c>
      <c r="I19" s="125">
        <v>20588</v>
      </c>
      <c r="J19" s="125">
        <v>30044</v>
      </c>
      <c r="K19" s="48"/>
      <c r="L19" s="49"/>
      <c r="M19" s="49"/>
      <c r="N19" s="49"/>
      <c r="O19" s="49"/>
      <c r="P19" s="49"/>
      <c r="Q19" s="49"/>
      <c r="X19" s="50"/>
      <c r="Y19" s="50"/>
      <c r="Z19" s="50"/>
      <c r="AA19" s="50"/>
    </row>
    <row r="20" spans="1:27" x14ac:dyDescent="0.25">
      <c r="A20" s="44"/>
      <c r="B20" s="127" t="s">
        <v>51</v>
      </c>
      <c r="C20" s="125">
        <v>146638</v>
      </c>
      <c r="D20" s="125">
        <v>46417</v>
      </c>
      <c r="E20" s="125">
        <v>359262</v>
      </c>
      <c r="F20" s="125">
        <v>4987</v>
      </c>
      <c r="G20" s="125">
        <v>410666</v>
      </c>
      <c r="H20" s="125">
        <v>19534</v>
      </c>
      <c r="I20" s="125">
        <v>51060</v>
      </c>
      <c r="J20" s="125">
        <v>70594</v>
      </c>
      <c r="K20" s="48"/>
      <c r="L20" s="49"/>
      <c r="M20" s="49"/>
      <c r="N20" s="49"/>
      <c r="O20" s="49"/>
      <c r="P20" s="49"/>
      <c r="Q20" s="49"/>
      <c r="X20" s="50"/>
      <c r="Y20" s="50"/>
      <c r="Z20" s="50"/>
      <c r="AA20" s="50"/>
    </row>
    <row r="21" spans="1:27" x14ac:dyDescent="0.25">
      <c r="A21" s="44" t="s">
        <v>2</v>
      </c>
      <c r="B21" s="127" t="s">
        <v>55</v>
      </c>
      <c r="C21" s="125">
        <v>27024</v>
      </c>
      <c r="D21" s="125">
        <v>1002</v>
      </c>
      <c r="E21" s="125">
        <v>281684</v>
      </c>
      <c r="F21" s="125">
        <v>18991</v>
      </c>
      <c r="G21" s="125">
        <v>301677</v>
      </c>
      <c r="H21" s="125">
        <v>2425</v>
      </c>
      <c r="I21" s="125">
        <v>63253</v>
      </c>
      <c r="J21" s="125">
        <v>65678</v>
      </c>
      <c r="K21" s="48"/>
      <c r="L21" s="49"/>
      <c r="M21" s="49"/>
      <c r="N21" s="49"/>
      <c r="O21" s="49"/>
      <c r="P21" s="49"/>
      <c r="Q21" s="49"/>
      <c r="X21" s="50"/>
      <c r="Y21" s="50"/>
      <c r="Z21" s="50"/>
      <c r="AA21" s="50"/>
    </row>
    <row r="22" spans="1:27" x14ac:dyDescent="0.25">
      <c r="A22" s="44"/>
      <c r="B22" s="127" t="s">
        <v>61</v>
      </c>
      <c r="C22" s="125">
        <v>83469</v>
      </c>
      <c r="D22" s="125">
        <v>176483</v>
      </c>
      <c r="E22" s="125">
        <v>100680</v>
      </c>
      <c r="F22" s="125">
        <v>7504</v>
      </c>
      <c r="G22" s="125">
        <v>284667</v>
      </c>
      <c r="H22" s="125">
        <v>18384</v>
      </c>
      <c r="I22" s="125">
        <v>28609</v>
      </c>
      <c r="J22" s="125">
        <v>46993</v>
      </c>
      <c r="K22" s="48"/>
      <c r="L22" s="49"/>
      <c r="M22" s="49"/>
      <c r="N22" s="49"/>
      <c r="O22" s="49"/>
      <c r="P22" s="49"/>
      <c r="Q22" s="49"/>
      <c r="X22" s="50"/>
      <c r="Y22" s="50"/>
      <c r="Z22" s="50"/>
      <c r="AA22" s="50"/>
    </row>
    <row r="23" spans="1:27" x14ac:dyDescent="0.25">
      <c r="A23" s="44" t="s">
        <v>5</v>
      </c>
      <c r="B23" s="128" t="s">
        <v>45</v>
      </c>
      <c r="C23" s="125">
        <v>72</v>
      </c>
      <c r="D23" s="125">
        <v>552</v>
      </c>
      <c r="E23" s="125">
        <v>212192</v>
      </c>
      <c r="F23" s="125">
        <v>155</v>
      </c>
      <c r="G23" s="125">
        <v>212899</v>
      </c>
      <c r="H23" s="125">
        <v>1438</v>
      </c>
      <c r="I23" s="125">
        <v>7645</v>
      </c>
      <c r="J23" s="125">
        <v>9083</v>
      </c>
      <c r="K23" s="48"/>
      <c r="X23" s="50"/>
      <c r="Y23" s="50"/>
      <c r="Z23" s="50"/>
      <c r="AA23" s="50"/>
    </row>
    <row r="24" spans="1:27" x14ac:dyDescent="0.25">
      <c r="A24" s="44"/>
      <c r="B24" s="127" t="s">
        <v>49</v>
      </c>
      <c r="C24" s="125">
        <v>7561</v>
      </c>
      <c r="D24" s="125">
        <v>138324</v>
      </c>
      <c r="E24" s="125">
        <v>41399</v>
      </c>
      <c r="F24" s="125">
        <v>4786</v>
      </c>
      <c r="G24" s="125">
        <v>184509</v>
      </c>
      <c r="H24" s="125">
        <v>21394</v>
      </c>
      <c r="I24" s="125">
        <v>27314</v>
      </c>
      <c r="J24" s="125">
        <v>48708</v>
      </c>
      <c r="K24" s="48"/>
      <c r="L24" s="49"/>
      <c r="M24" s="49"/>
      <c r="N24" s="49"/>
      <c r="O24" s="49"/>
      <c r="P24" s="49"/>
      <c r="Q24" s="49"/>
      <c r="X24" s="50"/>
      <c r="Y24" s="50"/>
      <c r="Z24" s="50"/>
      <c r="AA24" s="50"/>
    </row>
    <row r="25" spans="1:27" ht="16.149999999999999" customHeight="1" x14ac:dyDescent="0.25">
      <c r="A25" s="44"/>
      <c r="B25" s="127" t="s">
        <v>54</v>
      </c>
      <c r="C25" s="125">
        <v>29453</v>
      </c>
      <c r="D25" s="125">
        <v>6083</v>
      </c>
      <c r="E25" s="125">
        <v>151007</v>
      </c>
      <c r="F25" s="125">
        <v>6941</v>
      </c>
      <c r="G25" s="125">
        <v>164031</v>
      </c>
      <c r="H25" s="125">
        <v>6527</v>
      </c>
      <c r="I25" s="125">
        <v>34289</v>
      </c>
      <c r="J25" s="125">
        <v>40816</v>
      </c>
      <c r="K25" s="48"/>
      <c r="L25" s="49"/>
      <c r="M25" s="49"/>
      <c r="N25" s="49"/>
      <c r="O25" s="49"/>
      <c r="P25" s="49"/>
      <c r="Q25" s="49"/>
      <c r="X25" s="50"/>
      <c r="Y25" s="50"/>
      <c r="Z25" s="50"/>
      <c r="AA25" s="50"/>
    </row>
    <row r="26" spans="1:27" x14ac:dyDescent="0.25">
      <c r="A26" s="44"/>
      <c r="B26" s="127" t="s">
        <v>59</v>
      </c>
      <c r="C26" s="125">
        <v>2387</v>
      </c>
      <c r="D26" s="125">
        <v>17547</v>
      </c>
      <c r="E26" s="125">
        <v>77883</v>
      </c>
      <c r="F26" s="125">
        <v>0</v>
      </c>
      <c r="G26" s="125">
        <v>95430</v>
      </c>
      <c r="H26" s="125">
        <v>859</v>
      </c>
      <c r="I26" s="125">
        <v>120</v>
      </c>
      <c r="J26" s="125">
        <v>979</v>
      </c>
      <c r="K26" s="48"/>
      <c r="L26" s="49"/>
      <c r="M26" s="49"/>
      <c r="N26" s="49"/>
      <c r="O26" s="49"/>
      <c r="P26" s="49"/>
      <c r="Q26" s="49"/>
      <c r="X26" s="50"/>
      <c r="Y26" s="50"/>
      <c r="Z26" s="50"/>
      <c r="AA26" s="50"/>
    </row>
    <row r="27" spans="1:27" x14ac:dyDescent="0.25">
      <c r="A27" s="44"/>
      <c r="B27" s="127" t="s">
        <v>47</v>
      </c>
      <c r="C27" s="125">
        <v>25829</v>
      </c>
      <c r="D27" s="125">
        <v>38526</v>
      </c>
      <c r="E27" s="125">
        <v>24890</v>
      </c>
      <c r="F27" s="125">
        <v>1826</v>
      </c>
      <c r="G27" s="125">
        <v>65242</v>
      </c>
      <c r="H27" s="125">
        <v>11212</v>
      </c>
      <c r="I27" s="125">
        <v>24930</v>
      </c>
      <c r="J27" s="125">
        <v>36142</v>
      </c>
      <c r="K27" s="48"/>
      <c r="X27" s="50"/>
      <c r="Y27" s="50"/>
      <c r="Z27" s="50"/>
      <c r="AA27" s="50"/>
    </row>
    <row r="28" spans="1:27" x14ac:dyDescent="0.25">
      <c r="A28" s="44"/>
      <c r="B28" s="127" t="s">
        <v>60</v>
      </c>
      <c r="C28" s="125">
        <v>6489</v>
      </c>
      <c r="D28" s="125">
        <v>21704</v>
      </c>
      <c r="E28" s="125">
        <v>34723</v>
      </c>
      <c r="F28" s="125">
        <v>1944</v>
      </c>
      <c r="G28" s="125">
        <v>58371</v>
      </c>
      <c r="H28" s="125">
        <v>8679</v>
      </c>
      <c r="I28" s="125">
        <v>21157</v>
      </c>
      <c r="J28" s="125">
        <v>29836</v>
      </c>
      <c r="K28" s="48"/>
      <c r="L28" s="49"/>
      <c r="M28" s="49"/>
      <c r="N28" s="49"/>
      <c r="O28" s="49"/>
      <c r="P28" s="49"/>
      <c r="Q28" s="49"/>
      <c r="X28" s="50"/>
      <c r="Y28" s="50"/>
      <c r="Z28" s="50"/>
      <c r="AA28" s="50"/>
    </row>
    <row r="29" spans="1:27" x14ac:dyDescent="0.25">
      <c r="A29" s="44"/>
      <c r="B29" s="127" t="s">
        <v>46</v>
      </c>
      <c r="C29" s="125">
        <v>19479</v>
      </c>
      <c r="D29" s="125">
        <v>2178</v>
      </c>
      <c r="E29" s="125">
        <v>30827</v>
      </c>
      <c r="F29" s="125">
        <v>2539</v>
      </c>
      <c r="G29" s="125">
        <v>35544</v>
      </c>
      <c r="H29" s="125">
        <v>7647</v>
      </c>
      <c r="I29" s="125">
        <v>30678</v>
      </c>
      <c r="J29" s="125">
        <v>38325</v>
      </c>
      <c r="K29" s="48"/>
      <c r="L29" s="49"/>
      <c r="M29" s="49"/>
      <c r="N29" s="49"/>
      <c r="O29" s="49"/>
      <c r="P29" s="49"/>
      <c r="Q29" s="49"/>
      <c r="X29" s="50"/>
      <c r="Y29" s="50"/>
      <c r="Z29" s="50"/>
      <c r="AA29" s="50"/>
    </row>
    <row r="30" spans="1:27" x14ac:dyDescent="0.25">
      <c r="A30" s="44" t="s">
        <v>5</v>
      </c>
      <c r="B30" s="128" t="s">
        <v>158</v>
      </c>
      <c r="C30" s="125">
        <v>3712</v>
      </c>
      <c r="D30" s="125">
        <v>26676</v>
      </c>
      <c r="E30" s="125">
        <v>7322</v>
      </c>
      <c r="F30" s="125">
        <v>0</v>
      </c>
      <c r="G30" s="125">
        <v>33998</v>
      </c>
      <c r="H30" s="125">
        <v>247</v>
      </c>
      <c r="I30" s="125">
        <v>1640</v>
      </c>
      <c r="J30" s="125">
        <v>1887</v>
      </c>
      <c r="K30" s="48"/>
      <c r="L30" s="49"/>
      <c r="M30" s="49"/>
      <c r="N30" s="49"/>
      <c r="O30" s="49"/>
      <c r="P30" s="49"/>
      <c r="Q30" s="49"/>
      <c r="X30" s="50"/>
      <c r="Y30" s="50"/>
      <c r="Z30" s="50"/>
      <c r="AA30" s="50"/>
    </row>
    <row r="31" spans="1:27" x14ac:dyDescent="0.25">
      <c r="A31" s="44"/>
      <c r="B31" s="127" t="s">
        <v>56</v>
      </c>
      <c r="C31" s="125">
        <v>3190</v>
      </c>
      <c r="D31" s="125">
        <v>8153</v>
      </c>
      <c r="E31" s="125">
        <v>15307</v>
      </c>
      <c r="F31" s="125">
        <v>2027</v>
      </c>
      <c r="G31" s="125">
        <v>25487</v>
      </c>
      <c r="H31" s="125">
        <v>8440</v>
      </c>
      <c r="I31" s="125">
        <v>6843</v>
      </c>
      <c r="J31" s="125">
        <v>15283</v>
      </c>
      <c r="K31" s="48"/>
      <c r="X31" s="50"/>
      <c r="Y31" s="50"/>
      <c r="Z31" s="50"/>
      <c r="AA31" s="50"/>
    </row>
    <row r="32" spans="1:27" x14ac:dyDescent="0.25">
      <c r="A32" s="44"/>
      <c r="B32" s="127" t="s">
        <v>57</v>
      </c>
      <c r="C32" s="125">
        <v>1159</v>
      </c>
      <c r="D32" s="125">
        <v>1642</v>
      </c>
      <c r="E32" s="125">
        <v>15910</v>
      </c>
      <c r="F32" s="125">
        <v>1573</v>
      </c>
      <c r="G32" s="125">
        <v>19125</v>
      </c>
      <c r="H32" s="125">
        <v>2100</v>
      </c>
      <c r="I32" s="125">
        <v>11395</v>
      </c>
      <c r="J32" s="125">
        <v>13495</v>
      </c>
      <c r="K32" s="48"/>
      <c r="L32" s="49"/>
      <c r="M32" s="49"/>
      <c r="N32" s="49"/>
      <c r="O32" s="49"/>
      <c r="P32" s="49"/>
      <c r="Q32" s="49"/>
      <c r="X32" s="50"/>
      <c r="Y32" s="50"/>
      <c r="Z32" s="50"/>
      <c r="AA32" s="50"/>
    </row>
    <row r="33" spans="1:27" x14ac:dyDescent="0.25">
      <c r="A33" s="44"/>
      <c r="B33" s="127" t="s">
        <v>48</v>
      </c>
      <c r="C33" s="125">
        <v>730</v>
      </c>
      <c r="D33" s="125">
        <v>324</v>
      </c>
      <c r="E33" s="125">
        <v>9458</v>
      </c>
      <c r="F33" s="125">
        <v>198</v>
      </c>
      <c r="G33" s="125">
        <v>9980</v>
      </c>
      <c r="H33" s="125">
        <v>12953</v>
      </c>
      <c r="I33" s="125">
        <v>6526</v>
      </c>
      <c r="J33" s="125">
        <v>19479</v>
      </c>
      <c r="K33" s="48"/>
      <c r="M33" s="40" t="s">
        <v>6</v>
      </c>
      <c r="X33" s="50"/>
      <c r="Y33" s="50"/>
      <c r="Z33" s="50"/>
      <c r="AA33" s="50"/>
    </row>
    <row r="34" spans="1:27" x14ac:dyDescent="0.25">
      <c r="A34" s="44"/>
      <c r="B34" s="118"/>
      <c r="C34" s="119"/>
      <c r="D34" s="119"/>
      <c r="E34" s="119"/>
      <c r="F34" s="120"/>
      <c r="G34" s="120"/>
      <c r="H34" s="120"/>
      <c r="I34" s="121"/>
      <c r="J34" s="121"/>
      <c r="K34" s="48"/>
      <c r="X34" s="50"/>
      <c r="Y34" s="50"/>
      <c r="Z34" s="50"/>
      <c r="AA34" s="50"/>
    </row>
    <row r="35" spans="1:27" x14ac:dyDescent="0.25">
      <c r="A35" s="44"/>
      <c r="B35" s="118"/>
      <c r="C35" s="210" t="s">
        <v>160</v>
      </c>
      <c r="D35" s="210"/>
      <c r="E35" s="210"/>
      <c r="F35" s="210"/>
      <c r="G35" s="210"/>
      <c r="H35" s="210"/>
      <c r="I35" s="210"/>
      <c r="J35" s="210"/>
      <c r="K35" s="48"/>
      <c r="X35" s="50"/>
      <c r="Y35" s="50"/>
      <c r="Z35" s="50"/>
      <c r="AA35" s="50"/>
    </row>
    <row r="36" spans="1:27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48"/>
      <c r="X36" s="50"/>
      <c r="Y36" s="50"/>
      <c r="Z36" s="50"/>
      <c r="AA36" s="50"/>
    </row>
    <row r="37" spans="1:27" x14ac:dyDescent="0.25">
      <c r="A37" s="44"/>
      <c r="B37" s="118"/>
      <c r="C37" s="119"/>
      <c r="D37" s="119"/>
      <c r="E37" s="119"/>
      <c r="F37" s="120"/>
      <c r="G37" s="120"/>
      <c r="H37" s="120"/>
      <c r="I37" s="121"/>
      <c r="J37" s="121"/>
      <c r="K37" s="48"/>
      <c r="X37" s="50"/>
      <c r="Y37" s="50"/>
      <c r="Z37" s="50"/>
      <c r="AA37" s="50"/>
    </row>
    <row r="38" spans="1:27" x14ac:dyDescent="0.25">
      <c r="A38" s="44"/>
      <c r="B38" s="118"/>
      <c r="C38" s="119"/>
      <c r="D38" s="119"/>
      <c r="E38" s="119"/>
      <c r="F38" s="120"/>
      <c r="G38" s="120"/>
      <c r="H38" s="120"/>
      <c r="I38" s="121"/>
      <c r="J38" s="121"/>
      <c r="K38" s="48"/>
      <c r="X38" s="50"/>
      <c r="Y38" s="50"/>
      <c r="Z38" s="50"/>
      <c r="AA38" s="50"/>
    </row>
    <row r="39" spans="1:27" x14ac:dyDescent="0.25">
      <c r="A39" s="44"/>
      <c r="B39" s="118"/>
      <c r="C39" s="119"/>
      <c r="D39" s="119"/>
      <c r="E39" s="119"/>
      <c r="F39" s="120"/>
      <c r="G39" s="120"/>
      <c r="H39" s="120"/>
      <c r="I39" s="121"/>
      <c r="J39" s="121"/>
      <c r="K39" s="48"/>
      <c r="X39" s="50"/>
      <c r="Y39" s="50"/>
      <c r="Z39" s="50"/>
      <c r="AA39" s="50"/>
    </row>
    <row r="40" spans="1:27" x14ac:dyDescent="0.25">
      <c r="A40" s="44"/>
      <c r="B40" s="118"/>
      <c r="C40" s="119"/>
      <c r="D40" s="119"/>
      <c r="E40" s="119"/>
      <c r="F40" s="120"/>
      <c r="G40" s="120"/>
      <c r="H40" s="120"/>
      <c r="I40" s="121"/>
      <c r="J40" s="121"/>
      <c r="K40" s="48"/>
      <c r="X40" s="50"/>
      <c r="Y40" s="50"/>
      <c r="Z40" s="50"/>
      <c r="AA40" s="50"/>
    </row>
    <row r="41" spans="1:27" x14ac:dyDescent="0.25">
      <c r="A41" s="44"/>
      <c r="B41" s="118"/>
      <c r="C41" s="119"/>
      <c r="D41" s="119"/>
      <c r="E41" s="119"/>
      <c r="F41" s="120"/>
      <c r="G41" s="120"/>
      <c r="H41" s="120"/>
      <c r="I41" s="121"/>
      <c r="J41" s="121"/>
      <c r="K41" s="48"/>
      <c r="X41" s="50"/>
      <c r="Y41" s="50"/>
      <c r="Z41" s="50"/>
      <c r="AA41" s="50"/>
    </row>
    <row r="42" spans="1:27" x14ac:dyDescent="0.25">
      <c r="A42" s="44"/>
      <c r="B42" s="118"/>
      <c r="C42" s="119"/>
      <c r="D42" s="119"/>
      <c r="E42" s="119"/>
      <c r="F42" s="120"/>
      <c r="G42" s="120"/>
      <c r="H42" s="120"/>
      <c r="I42" s="121"/>
      <c r="J42" s="121"/>
      <c r="K42" s="48"/>
      <c r="X42" s="50"/>
      <c r="Y42" s="50"/>
      <c r="Z42" s="50"/>
      <c r="AA42" s="50"/>
    </row>
    <row r="43" spans="1:27" x14ac:dyDescent="0.25">
      <c r="A43" s="44"/>
      <c r="B43" s="118"/>
      <c r="C43" s="119"/>
      <c r="D43" s="119"/>
      <c r="E43" s="119"/>
      <c r="F43" s="120"/>
      <c r="G43" s="120"/>
      <c r="H43" s="120"/>
      <c r="I43" s="121"/>
      <c r="J43" s="121"/>
      <c r="K43" s="48"/>
      <c r="X43" s="50"/>
      <c r="Y43" s="50"/>
      <c r="Z43" s="50"/>
      <c r="AA43" s="50"/>
    </row>
    <row r="44" spans="1:27" x14ac:dyDescent="0.25">
      <c r="A44" s="44"/>
      <c r="B44" s="118"/>
      <c r="C44" s="119"/>
      <c r="D44" s="119"/>
      <c r="E44" s="119"/>
      <c r="F44" s="120"/>
      <c r="G44" s="120"/>
      <c r="H44" s="120"/>
      <c r="I44" s="121"/>
      <c r="J44" s="121"/>
      <c r="K44" s="48"/>
      <c r="X44" s="50"/>
      <c r="Y44" s="50"/>
      <c r="Z44" s="50"/>
      <c r="AA44" s="50"/>
    </row>
    <row r="45" spans="1:27" x14ac:dyDescent="0.25">
      <c r="A45" s="44"/>
      <c r="B45" s="118"/>
      <c r="C45" s="119"/>
      <c r="D45" s="119"/>
      <c r="E45" s="119"/>
      <c r="F45" s="120"/>
      <c r="G45" s="120"/>
      <c r="H45" s="120"/>
      <c r="I45" s="121"/>
      <c r="J45" s="121"/>
      <c r="K45" s="48"/>
      <c r="X45" s="50"/>
      <c r="Y45" s="50"/>
      <c r="Z45" s="50"/>
      <c r="AA45" s="50"/>
    </row>
    <row r="46" spans="1:27" x14ac:dyDescent="0.25">
      <c r="A46" s="44"/>
      <c r="B46" s="118"/>
      <c r="C46" s="119"/>
      <c r="D46" s="119"/>
      <c r="E46" s="119"/>
      <c r="F46" s="120"/>
      <c r="G46" s="120"/>
      <c r="H46" s="120"/>
      <c r="I46" s="121"/>
      <c r="J46" s="121"/>
      <c r="K46" s="48"/>
      <c r="X46" s="50"/>
      <c r="Y46" s="50"/>
      <c r="Z46" s="50"/>
      <c r="AA46" s="50"/>
    </row>
    <row r="47" spans="1:27" x14ac:dyDescent="0.25">
      <c r="A47" s="44"/>
      <c r="B47" s="118"/>
      <c r="C47" s="119"/>
      <c r="D47" s="119"/>
      <c r="E47" s="119"/>
      <c r="F47" s="120"/>
      <c r="G47" s="120"/>
      <c r="H47" s="120"/>
      <c r="I47" s="121"/>
      <c r="J47" s="121"/>
      <c r="K47" s="48"/>
    </row>
    <row r="48" spans="1:27" x14ac:dyDescent="0.25">
      <c r="A48" s="44"/>
      <c r="B48" s="118"/>
      <c r="C48" s="119"/>
      <c r="D48" s="119"/>
      <c r="E48" s="119"/>
      <c r="F48" s="120"/>
      <c r="G48" s="120"/>
      <c r="H48" s="120"/>
      <c r="I48" s="121"/>
      <c r="J48" s="121"/>
      <c r="K48" s="48"/>
    </row>
    <row r="49" spans="1:12" x14ac:dyDescent="0.25">
      <c r="A49" s="44"/>
      <c r="B49" s="122"/>
      <c r="C49" s="119"/>
      <c r="D49" s="119"/>
      <c r="E49" s="119"/>
      <c r="F49" s="120"/>
      <c r="G49" s="120"/>
      <c r="H49" s="120"/>
      <c r="I49" s="121"/>
      <c r="J49" s="121"/>
      <c r="K49" s="48"/>
    </row>
    <row r="50" spans="1:12" x14ac:dyDescent="0.25">
      <c r="A50" s="44"/>
      <c r="B50" s="122" t="s">
        <v>159</v>
      </c>
      <c r="C50" s="119"/>
      <c r="D50" s="119"/>
      <c r="E50" s="119"/>
      <c r="F50" s="120"/>
      <c r="G50" s="120"/>
      <c r="H50" s="120"/>
      <c r="I50" s="121"/>
      <c r="J50" s="121"/>
      <c r="K50" s="48"/>
    </row>
    <row r="51" spans="1:12" s="40" customFormat="1" x14ac:dyDescent="0.25">
      <c r="A51" s="54"/>
      <c r="B51" s="112" t="s">
        <v>32</v>
      </c>
      <c r="C51" s="123"/>
      <c r="D51" s="123"/>
      <c r="E51" s="123"/>
      <c r="F51" s="123"/>
      <c r="G51" s="123"/>
      <c r="H51" s="123"/>
      <c r="I51" s="123"/>
      <c r="J51" s="123"/>
      <c r="K51" s="55"/>
    </row>
    <row r="52" spans="1:12" s="40" customFormat="1" x14ac:dyDescent="0.25">
      <c r="C52" s="49"/>
      <c r="D52" s="49"/>
      <c r="E52" s="49"/>
      <c r="F52" s="49"/>
      <c r="G52" s="49"/>
      <c r="H52" s="49"/>
    </row>
    <row r="53" spans="1:12" s="40" customFormat="1" x14ac:dyDescent="0.25">
      <c r="A53" s="43"/>
      <c r="C53" s="49"/>
      <c r="D53" s="49"/>
      <c r="E53" s="49"/>
      <c r="F53" s="49"/>
      <c r="G53" s="49"/>
      <c r="H53" s="101"/>
      <c r="I53" s="43"/>
      <c r="J53" s="43"/>
      <c r="K53" s="43"/>
      <c r="L53" s="43"/>
    </row>
    <row r="54" spans="1:12" s="40" customFormat="1" ht="31.5" x14ac:dyDescent="0.25">
      <c r="A54" s="43"/>
      <c r="C54" s="206" t="s">
        <v>100</v>
      </c>
      <c r="D54" s="206" t="str">
        <f>+C10</f>
        <v>Total área culminada</v>
      </c>
      <c r="E54" s="206" t="str">
        <f>+G11</f>
        <v>Total proceso</v>
      </c>
      <c r="F54" s="206" t="str">
        <f>+J11</f>
        <v>Total paralizada</v>
      </c>
      <c r="G54" s="49"/>
      <c r="H54" s="101"/>
      <c r="I54" s="43"/>
      <c r="J54" s="43"/>
      <c r="K54" s="43"/>
      <c r="L54" s="43"/>
    </row>
    <row r="55" spans="1:12" s="40" customFormat="1" x14ac:dyDescent="0.25">
      <c r="A55" s="43"/>
      <c r="B55" s="40" t="str">
        <f t="shared" ref="B55:B74" si="0">+B14</f>
        <v>Usaquén</v>
      </c>
      <c r="C55" s="49">
        <f>+D55+E55+F55</f>
        <v>2257508</v>
      </c>
      <c r="D55" s="49">
        <f>+C14</f>
        <v>291744</v>
      </c>
      <c r="E55" s="49">
        <f>+G14</f>
        <v>1852504</v>
      </c>
      <c r="F55" s="49">
        <f>+J14</f>
        <v>113260</v>
      </c>
      <c r="G55" s="49"/>
      <c r="H55" s="101"/>
      <c r="I55" s="43"/>
      <c r="J55" s="43"/>
      <c r="K55" s="43"/>
      <c r="L55" s="43"/>
    </row>
    <row r="56" spans="1:12" s="40" customFormat="1" x14ac:dyDescent="0.25">
      <c r="A56" s="43"/>
      <c r="B56" s="40" t="str">
        <f t="shared" si="0"/>
        <v>Suba</v>
      </c>
      <c r="C56" s="49">
        <f t="shared" ref="C56:C74" si="1">+D56+E56+F56</f>
        <v>1898600</v>
      </c>
      <c r="D56" s="49">
        <f t="shared" ref="D56:D74" si="2">+C15</f>
        <v>148800</v>
      </c>
      <c r="E56" s="49">
        <f t="shared" ref="E56:E74" si="3">+G15</f>
        <v>1584928</v>
      </c>
      <c r="F56" s="49">
        <f t="shared" ref="F56:F74" si="4">+J15</f>
        <v>164872</v>
      </c>
      <c r="H56" s="43"/>
      <c r="I56" s="43"/>
      <c r="J56" s="43"/>
      <c r="K56" s="43"/>
      <c r="L56" s="43"/>
    </row>
    <row r="57" spans="1:12" s="40" customFormat="1" x14ac:dyDescent="0.25">
      <c r="A57" s="43"/>
      <c r="B57" s="40" t="str">
        <f t="shared" si="0"/>
        <v>Chapinero</v>
      </c>
      <c r="C57" s="49">
        <f t="shared" si="1"/>
        <v>1202663</v>
      </c>
      <c r="D57" s="49">
        <f t="shared" si="2"/>
        <v>124645</v>
      </c>
      <c r="E57" s="49">
        <f t="shared" si="3"/>
        <v>1018820</v>
      </c>
      <c r="F57" s="49">
        <f t="shared" si="4"/>
        <v>59198</v>
      </c>
      <c r="G57" s="49"/>
      <c r="H57" s="101"/>
      <c r="I57" s="43"/>
      <c r="J57" s="43"/>
      <c r="K57" s="43"/>
      <c r="L57" s="43"/>
    </row>
    <row r="58" spans="1:12" s="40" customFormat="1" x14ac:dyDescent="0.25">
      <c r="A58" s="43"/>
      <c r="B58" s="40" t="str">
        <f t="shared" si="0"/>
        <v>Kennedy</v>
      </c>
      <c r="C58" s="49">
        <f t="shared" si="1"/>
        <v>799579</v>
      </c>
      <c r="D58" s="49">
        <f t="shared" si="2"/>
        <v>53497</v>
      </c>
      <c r="E58" s="49">
        <f t="shared" si="3"/>
        <v>663373</v>
      </c>
      <c r="F58" s="49">
        <f t="shared" si="4"/>
        <v>82709</v>
      </c>
      <c r="G58" s="49"/>
      <c r="H58" s="101"/>
      <c r="I58" s="43"/>
      <c r="J58" s="43"/>
      <c r="K58" s="43"/>
      <c r="L58" s="43"/>
    </row>
    <row r="59" spans="1:12" s="40" customFormat="1" x14ac:dyDescent="0.25">
      <c r="A59" s="43"/>
      <c r="B59" s="40" t="str">
        <f t="shared" si="0"/>
        <v>Engativá</v>
      </c>
      <c r="C59" s="49">
        <f t="shared" si="1"/>
        <v>773050</v>
      </c>
      <c r="D59" s="49">
        <f t="shared" si="2"/>
        <v>35716</v>
      </c>
      <c r="E59" s="49">
        <f t="shared" si="3"/>
        <v>657611</v>
      </c>
      <c r="F59" s="49">
        <f t="shared" si="4"/>
        <v>79723</v>
      </c>
      <c r="G59" s="49"/>
      <c r="H59" s="101"/>
      <c r="I59" s="43"/>
      <c r="J59" s="43"/>
      <c r="K59" s="43"/>
      <c r="L59" s="43"/>
    </row>
    <row r="60" spans="1:12" s="40" customFormat="1" x14ac:dyDescent="0.25">
      <c r="A60" s="43"/>
      <c r="B60" s="40" t="str">
        <f t="shared" si="0"/>
        <v>Puente Aranda</v>
      </c>
      <c r="C60" s="49">
        <f t="shared" si="1"/>
        <v>525640</v>
      </c>
      <c r="D60" s="49">
        <f t="shared" si="2"/>
        <v>7109</v>
      </c>
      <c r="E60" s="49">
        <f t="shared" si="3"/>
        <v>488487</v>
      </c>
      <c r="F60" s="49">
        <f t="shared" si="4"/>
        <v>30044</v>
      </c>
      <c r="G60" s="49"/>
      <c r="H60" s="101"/>
      <c r="I60" s="43"/>
      <c r="J60" s="43"/>
      <c r="K60" s="43"/>
      <c r="L60" s="43"/>
    </row>
    <row r="61" spans="1:12" s="40" customFormat="1" x14ac:dyDescent="0.25">
      <c r="A61" s="43"/>
      <c r="B61" s="40" t="str">
        <f t="shared" si="0"/>
        <v>Fontibón</v>
      </c>
      <c r="C61" s="49">
        <f t="shared" si="1"/>
        <v>627898</v>
      </c>
      <c r="D61" s="49">
        <f t="shared" si="2"/>
        <v>146638</v>
      </c>
      <c r="E61" s="49">
        <f t="shared" si="3"/>
        <v>410666</v>
      </c>
      <c r="F61" s="49">
        <f t="shared" si="4"/>
        <v>70594</v>
      </c>
      <c r="H61" s="43"/>
      <c r="I61" s="43"/>
      <c r="J61" s="43"/>
      <c r="K61" s="43"/>
      <c r="L61" s="43"/>
    </row>
    <row r="62" spans="1:12" s="40" customFormat="1" x14ac:dyDescent="0.25">
      <c r="A62" s="43"/>
      <c r="B62" s="40" t="str">
        <f t="shared" si="0"/>
        <v>Teusaquillo</v>
      </c>
      <c r="C62" s="49">
        <f t="shared" si="1"/>
        <v>394379</v>
      </c>
      <c r="D62" s="49">
        <f t="shared" si="2"/>
        <v>27024</v>
      </c>
      <c r="E62" s="49">
        <f t="shared" si="3"/>
        <v>301677</v>
      </c>
      <c r="F62" s="49">
        <f t="shared" si="4"/>
        <v>65678</v>
      </c>
      <c r="H62" s="43"/>
      <c r="I62" s="43"/>
      <c r="J62" s="43"/>
      <c r="K62" s="43"/>
      <c r="L62" s="43"/>
    </row>
    <row r="63" spans="1:12" s="40" customFormat="1" x14ac:dyDescent="0.25">
      <c r="A63" s="43"/>
      <c r="B63" s="40" t="str">
        <f t="shared" si="0"/>
        <v>Ciudad Bolívar</v>
      </c>
      <c r="C63" s="49">
        <f t="shared" si="1"/>
        <v>415129</v>
      </c>
      <c r="D63" s="49">
        <f t="shared" si="2"/>
        <v>83469</v>
      </c>
      <c r="E63" s="49">
        <f t="shared" si="3"/>
        <v>284667</v>
      </c>
      <c r="F63" s="49">
        <f t="shared" si="4"/>
        <v>46993</v>
      </c>
      <c r="H63" s="43"/>
      <c r="I63" s="43"/>
      <c r="J63" s="43"/>
      <c r="K63" s="43"/>
      <c r="L63" s="43"/>
    </row>
    <row r="64" spans="1:12" s="40" customFormat="1" x14ac:dyDescent="0.25">
      <c r="A64" s="43"/>
      <c r="B64" s="40" t="str">
        <f t="shared" si="0"/>
        <v>Santafé</v>
      </c>
      <c r="C64" s="49">
        <f t="shared" si="1"/>
        <v>222054</v>
      </c>
      <c r="D64" s="49">
        <f t="shared" si="2"/>
        <v>72</v>
      </c>
      <c r="E64" s="49">
        <f t="shared" si="3"/>
        <v>212899</v>
      </c>
      <c r="F64" s="49">
        <f t="shared" si="4"/>
        <v>9083</v>
      </c>
      <c r="H64" s="43"/>
      <c r="I64" s="43"/>
      <c r="J64" s="43"/>
      <c r="K64" s="43"/>
      <c r="L64" s="43"/>
    </row>
    <row r="65" spans="1:12" s="40" customFormat="1" x14ac:dyDescent="0.25">
      <c r="A65" s="43"/>
      <c r="B65" s="40" t="str">
        <f t="shared" si="0"/>
        <v>Bosa</v>
      </c>
      <c r="C65" s="49">
        <f t="shared" si="1"/>
        <v>240778</v>
      </c>
      <c r="D65" s="49">
        <f t="shared" si="2"/>
        <v>7561</v>
      </c>
      <c r="E65" s="49">
        <f t="shared" si="3"/>
        <v>184509</v>
      </c>
      <c r="F65" s="49">
        <f t="shared" si="4"/>
        <v>48708</v>
      </c>
      <c r="H65" s="43"/>
      <c r="I65" s="43"/>
      <c r="J65" s="43"/>
      <c r="K65" s="43"/>
      <c r="L65" s="43"/>
    </row>
    <row r="66" spans="1:12" s="40" customFormat="1" x14ac:dyDescent="0.25">
      <c r="A66" s="43"/>
      <c r="B66" s="40" t="str">
        <f t="shared" si="0"/>
        <v>Barrios Unidos</v>
      </c>
      <c r="C66" s="49">
        <f t="shared" si="1"/>
        <v>234300</v>
      </c>
      <c r="D66" s="49">
        <f t="shared" si="2"/>
        <v>29453</v>
      </c>
      <c r="E66" s="49">
        <f t="shared" si="3"/>
        <v>164031</v>
      </c>
      <c r="F66" s="49">
        <f t="shared" si="4"/>
        <v>40816</v>
      </c>
      <c r="H66" s="43"/>
      <c r="I66" s="43"/>
      <c r="J66" s="43"/>
      <c r="K66" s="43"/>
      <c r="L66" s="43"/>
    </row>
    <row r="67" spans="1:12" s="40" customFormat="1" x14ac:dyDescent="0.25">
      <c r="A67" s="43"/>
      <c r="B67" s="40" t="str">
        <f t="shared" si="0"/>
        <v>La Candelaria</v>
      </c>
      <c r="C67" s="49">
        <f t="shared" si="1"/>
        <v>98796</v>
      </c>
      <c r="D67" s="49">
        <f t="shared" si="2"/>
        <v>2387</v>
      </c>
      <c r="E67" s="49">
        <f t="shared" si="3"/>
        <v>95430</v>
      </c>
      <c r="F67" s="49">
        <f t="shared" si="4"/>
        <v>979</v>
      </c>
      <c r="H67" s="43"/>
      <c r="I67" s="43"/>
      <c r="J67" s="43"/>
      <c r="K67" s="43"/>
      <c r="L67" s="43"/>
    </row>
    <row r="68" spans="1:12" s="40" customFormat="1" x14ac:dyDescent="0.25">
      <c r="A68" s="43"/>
      <c r="B68" s="40" t="str">
        <f t="shared" si="0"/>
        <v>Usme</v>
      </c>
      <c r="C68" s="49">
        <f t="shared" si="1"/>
        <v>127213</v>
      </c>
      <c r="D68" s="49">
        <f t="shared" si="2"/>
        <v>25829</v>
      </c>
      <c r="E68" s="49">
        <f t="shared" si="3"/>
        <v>65242</v>
      </c>
      <c r="F68" s="49">
        <f t="shared" si="4"/>
        <v>36142</v>
      </c>
      <c r="H68" s="43"/>
      <c r="I68" s="43"/>
      <c r="J68" s="43"/>
      <c r="K68" s="43"/>
      <c r="L68" s="43"/>
    </row>
    <row r="69" spans="1:12" s="40" customFormat="1" x14ac:dyDescent="0.25">
      <c r="A69" s="43"/>
      <c r="B69" s="40" t="str">
        <f t="shared" si="0"/>
        <v>Rafael Uribe Uribe</v>
      </c>
      <c r="C69" s="49">
        <f t="shared" si="1"/>
        <v>94696</v>
      </c>
      <c r="D69" s="49">
        <f t="shared" si="2"/>
        <v>6489</v>
      </c>
      <c r="E69" s="49">
        <f t="shared" si="3"/>
        <v>58371</v>
      </c>
      <c r="F69" s="49">
        <f t="shared" si="4"/>
        <v>29836</v>
      </c>
      <c r="H69" s="43"/>
      <c r="I69" s="43"/>
      <c r="J69" s="43"/>
      <c r="K69" s="43"/>
      <c r="L69" s="43"/>
    </row>
    <row r="70" spans="1:12" s="40" customFormat="1" x14ac:dyDescent="0.25">
      <c r="A70" s="43"/>
      <c r="B70" s="40" t="str">
        <f t="shared" si="0"/>
        <v>San Cristóbal</v>
      </c>
      <c r="C70" s="49">
        <f t="shared" si="1"/>
        <v>93348</v>
      </c>
      <c r="D70" s="49">
        <f t="shared" si="2"/>
        <v>19479</v>
      </c>
      <c r="E70" s="49">
        <f t="shared" si="3"/>
        <v>35544</v>
      </c>
      <c r="F70" s="49">
        <f t="shared" si="4"/>
        <v>38325</v>
      </c>
      <c r="H70" s="43"/>
      <c r="I70" s="43"/>
      <c r="J70" s="43"/>
      <c r="K70" s="43"/>
      <c r="L70" s="43"/>
    </row>
    <row r="71" spans="1:12" s="40" customFormat="1" x14ac:dyDescent="0.25">
      <c r="A71" s="43"/>
      <c r="B71" s="40" t="str">
        <f t="shared" si="0"/>
        <v>Sin información*</v>
      </c>
      <c r="C71" s="49">
        <f t="shared" si="1"/>
        <v>39597</v>
      </c>
      <c r="D71" s="49">
        <f t="shared" si="2"/>
        <v>3712</v>
      </c>
      <c r="E71" s="49">
        <f t="shared" si="3"/>
        <v>33998</v>
      </c>
      <c r="F71" s="49">
        <f t="shared" si="4"/>
        <v>1887</v>
      </c>
      <c r="H71" s="43"/>
      <c r="I71" s="43"/>
      <c r="J71" s="43"/>
      <c r="K71" s="43"/>
      <c r="L71" s="43"/>
    </row>
    <row r="72" spans="1:12" s="40" customFormat="1" x14ac:dyDescent="0.25">
      <c r="A72" s="43"/>
      <c r="B72" s="40" t="str">
        <f t="shared" si="0"/>
        <v>Los Mártires</v>
      </c>
      <c r="C72" s="49">
        <f t="shared" si="1"/>
        <v>43960</v>
      </c>
      <c r="D72" s="49">
        <f t="shared" si="2"/>
        <v>3190</v>
      </c>
      <c r="E72" s="49">
        <f t="shared" si="3"/>
        <v>25487</v>
      </c>
      <c r="F72" s="49">
        <f t="shared" si="4"/>
        <v>15283</v>
      </c>
      <c r="H72" s="43"/>
      <c r="I72" s="43"/>
      <c r="J72" s="43"/>
      <c r="K72" s="43"/>
      <c r="L72" s="43"/>
    </row>
    <row r="73" spans="1:12" s="40" customFormat="1" x14ac:dyDescent="0.25">
      <c r="A73" s="43"/>
      <c r="B73" s="40" t="str">
        <f t="shared" si="0"/>
        <v>Antonio Nariño</v>
      </c>
      <c r="C73" s="49">
        <f t="shared" si="1"/>
        <v>33779</v>
      </c>
      <c r="D73" s="49">
        <f t="shared" si="2"/>
        <v>1159</v>
      </c>
      <c r="E73" s="49">
        <f t="shared" si="3"/>
        <v>19125</v>
      </c>
      <c r="F73" s="49">
        <f t="shared" si="4"/>
        <v>13495</v>
      </c>
      <c r="H73" s="43"/>
      <c r="I73" s="43"/>
      <c r="J73" s="43"/>
      <c r="K73" s="43"/>
      <c r="L73" s="43"/>
    </row>
    <row r="74" spans="1:12" s="40" customFormat="1" x14ac:dyDescent="0.25">
      <c r="A74" s="43"/>
      <c r="B74" s="40" t="str">
        <f t="shared" si="0"/>
        <v>Tunjuelito</v>
      </c>
      <c r="C74" s="49">
        <f t="shared" si="1"/>
        <v>30189</v>
      </c>
      <c r="D74" s="49">
        <f t="shared" si="2"/>
        <v>730</v>
      </c>
      <c r="E74" s="49">
        <f t="shared" si="3"/>
        <v>9980</v>
      </c>
      <c r="F74" s="49">
        <f t="shared" si="4"/>
        <v>19479</v>
      </c>
      <c r="H74" s="43"/>
      <c r="I74" s="43"/>
      <c r="J74" s="43"/>
      <c r="K74" s="43"/>
      <c r="L74" s="43"/>
    </row>
    <row r="75" spans="1:12" s="40" customFormat="1" x14ac:dyDescent="0.25">
      <c r="A75" s="43"/>
      <c r="H75" s="43"/>
      <c r="I75" s="43"/>
      <c r="J75" s="43"/>
      <c r="K75" s="43"/>
      <c r="L75" s="43"/>
    </row>
    <row r="76" spans="1:12" s="40" customFormat="1" x14ac:dyDescent="0.25">
      <c r="A76" s="43"/>
      <c r="H76" s="43"/>
      <c r="I76" s="43"/>
      <c r="J76" s="43"/>
      <c r="K76" s="43"/>
      <c r="L76" s="43"/>
    </row>
    <row r="77" spans="1:12" s="40" customFormat="1" x14ac:dyDescent="0.25">
      <c r="A77" s="43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</row>
    <row r="78" spans="1:12" s="40" customFormat="1" x14ac:dyDescent="0.25">
      <c r="A78" s="43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</row>
    <row r="79" spans="1:12" s="40" customFormat="1" x14ac:dyDescent="0.25">
      <c r="A79" s="43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</row>
    <row r="80" spans="1:12" s="40" customFormat="1" x14ac:dyDescent="0.25">
      <c r="A80" s="43"/>
      <c r="B80" s="43"/>
      <c r="C80" s="43"/>
      <c r="D80" s="43"/>
      <c r="E80" s="43"/>
      <c r="F80" s="43"/>
      <c r="G80" s="43"/>
      <c r="H80" s="43"/>
      <c r="I80" s="43"/>
      <c r="J80" s="43"/>
      <c r="K80" s="43"/>
      <c r="L80" s="43"/>
    </row>
    <row r="81" spans="1:12" s="40" customFormat="1" x14ac:dyDescent="0.25">
      <c r="A81" s="43"/>
      <c r="B81" s="43"/>
      <c r="C81" s="43"/>
      <c r="D81" s="43"/>
      <c r="E81" s="43"/>
      <c r="F81" s="43"/>
      <c r="G81" s="43"/>
      <c r="H81" s="43"/>
      <c r="I81" s="43"/>
      <c r="J81" s="43"/>
      <c r="K81" s="43"/>
      <c r="L81" s="43"/>
    </row>
    <row r="82" spans="1:12" s="40" customFormat="1" x14ac:dyDescent="0.25">
      <c r="A82" s="43"/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</row>
    <row r="83" spans="1:12" s="40" customFormat="1" x14ac:dyDescent="0.25">
      <c r="A83" s="43"/>
      <c r="B83" s="43"/>
      <c r="C83" s="43"/>
      <c r="D83" s="43"/>
      <c r="E83" s="43"/>
      <c r="F83" s="43"/>
      <c r="G83" s="43"/>
      <c r="H83" s="43"/>
      <c r="I83" s="43"/>
      <c r="J83" s="43"/>
      <c r="K83" s="43"/>
      <c r="L83" s="43"/>
    </row>
    <row r="84" spans="1:12" s="40" customFormat="1" x14ac:dyDescent="0.25">
      <c r="A84" s="43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</row>
    <row r="85" spans="1:12" s="40" customFormat="1" x14ac:dyDescent="0.25">
      <c r="A85" s="43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</row>
    <row r="86" spans="1:12" s="40" customFormat="1" x14ac:dyDescent="0.25">
      <c r="A86" s="43"/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</row>
    <row r="87" spans="1:12" s="40" customFormat="1" x14ac:dyDescent="0.25"/>
    <row r="88" spans="1:12" s="40" customFormat="1" x14ac:dyDescent="0.25"/>
    <row r="89" spans="1:12" s="40" customFormat="1" x14ac:dyDescent="0.25"/>
    <row r="90" spans="1:12" s="40" customFormat="1" x14ac:dyDescent="0.25"/>
    <row r="91" spans="1:12" s="40" customFormat="1" x14ac:dyDescent="0.25"/>
    <row r="92" spans="1:12" s="40" customFormat="1" x14ac:dyDescent="0.25"/>
    <row r="93" spans="1:12" s="40" customFormat="1" x14ac:dyDescent="0.25"/>
    <row r="94" spans="1:12" s="40" customFormat="1" x14ac:dyDescent="0.25"/>
    <row r="95" spans="1:12" s="40" customFormat="1" x14ac:dyDescent="0.25"/>
    <row r="96" spans="1:12" s="40" customFormat="1" x14ac:dyDescent="0.25"/>
    <row r="97" s="40" customFormat="1" x14ac:dyDescent="0.25"/>
    <row r="98" s="40" customFormat="1" x14ac:dyDescent="0.25"/>
    <row r="99" s="40" customFormat="1" x14ac:dyDescent="0.25"/>
    <row r="100" s="40" customFormat="1" x14ac:dyDescent="0.25"/>
    <row r="101" s="40" customFormat="1" x14ac:dyDescent="0.25"/>
    <row r="102" s="40" customFormat="1" x14ac:dyDescent="0.25"/>
    <row r="103" s="40" customFormat="1" x14ac:dyDescent="0.25"/>
    <row r="104" s="40" customFormat="1" x14ac:dyDescent="0.25"/>
    <row r="105" s="40" customFormat="1" x14ac:dyDescent="0.25"/>
    <row r="106" s="40" customFormat="1" x14ac:dyDescent="0.25"/>
    <row r="107" s="40" customFormat="1" x14ac:dyDescent="0.25"/>
    <row r="108" s="40" customFormat="1" x14ac:dyDescent="0.25"/>
    <row r="109" s="40" customFormat="1" x14ac:dyDescent="0.25"/>
    <row r="110" s="40" customFormat="1" x14ac:dyDescent="0.25"/>
    <row r="111" s="40" customFormat="1" x14ac:dyDescent="0.25"/>
    <row r="112" s="40" customFormat="1" x14ac:dyDescent="0.25"/>
    <row r="113" s="40" customFormat="1" x14ac:dyDescent="0.25"/>
    <row r="114" s="40" customFormat="1" x14ac:dyDescent="0.25"/>
    <row r="115" s="40" customFormat="1" x14ac:dyDescent="0.25"/>
    <row r="116" s="40" customFormat="1" x14ac:dyDescent="0.25"/>
    <row r="117" s="40" customFormat="1" x14ac:dyDescent="0.25"/>
    <row r="118" s="40" customFormat="1" x14ac:dyDescent="0.25"/>
    <row r="119" s="40" customFormat="1" x14ac:dyDescent="0.25"/>
    <row r="120" s="40" customFormat="1" x14ac:dyDescent="0.25"/>
    <row r="121" s="40" customFormat="1" x14ac:dyDescent="0.25"/>
    <row r="122" s="40" customFormat="1" x14ac:dyDescent="0.25"/>
    <row r="123" s="40" customFormat="1" x14ac:dyDescent="0.25"/>
    <row r="124" s="40" customFormat="1" x14ac:dyDescent="0.25"/>
    <row r="125" s="40" customFormat="1" x14ac:dyDescent="0.25"/>
    <row r="126" s="40" customFormat="1" x14ac:dyDescent="0.25"/>
    <row r="127" s="40" customFormat="1" x14ac:dyDescent="0.25"/>
    <row r="128" s="40" customFormat="1" x14ac:dyDescent="0.25"/>
    <row r="129" s="40" customFormat="1" x14ac:dyDescent="0.25"/>
    <row r="130" s="40" customFormat="1" x14ac:dyDescent="0.25"/>
    <row r="131" s="40" customFormat="1" x14ac:dyDescent="0.25"/>
    <row r="132" s="40" customFormat="1" x14ac:dyDescent="0.25"/>
    <row r="133" s="40" customFormat="1" x14ac:dyDescent="0.25"/>
    <row r="134" s="40" customFormat="1" x14ac:dyDescent="0.25"/>
    <row r="135" s="40" customFormat="1" x14ac:dyDescent="0.25"/>
    <row r="136" s="40" customFormat="1" x14ac:dyDescent="0.25"/>
    <row r="137" s="40" customFormat="1" x14ac:dyDescent="0.25"/>
    <row r="138" s="40" customFormat="1" x14ac:dyDescent="0.25"/>
    <row r="139" s="40" customFormat="1" x14ac:dyDescent="0.25"/>
    <row r="140" s="40" customFormat="1" x14ac:dyDescent="0.25"/>
    <row r="141" s="40" customFormat="1" x14ac:dyDescent="0.25"/>
    <row r="142" s="40" customFormat="1" x14ac:dyDescent="0.25"/>
    <row r="143" s="40" customFormat="1" x14ac:dyDescent="0.25"/>
    <row r="144" s="40" customFormat="1" x14ac:dyDescent="0.25"/>
    <row r="145" s="40" customFormat="1" x14ac:dyDescent="0.25"/>
    <row r="146" s="40" customFormat="1" x14ac:dyDescent="0.25"/>
    <row r="147" s="40" customFormat="1" x14ac:dyDescent="0.25"/>
  </sheetData>
  <sortState ref="A14:J33">
    <sortCondition descending="1" ref="G14:G33"/>
  </sortState>
  <mergeCells count="6">
    <mergeCell ref="C35:J35"/>
    <mergeCell ref="C10:C11"/>
    <mergeCell ref="D10:G10"/>
    <mergeCell ref="H10:J10"/>
    <mergeCell ref="C7:J7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5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3" customWidth="1"/>
    <col min="2" max="2" width="19.140625" style="3" customWidth="1"/>
    <col min="3" max="8" width="10.42578125" style="3" customWidth="1"/>
    <col min="9" max="9" width="11.28515625" style="3" customWidth="1"/>
    <col min="10" max="10" width="12.140625" style="3" customWidth="1"/>
    <col min="11" max="11" width="11.28515625" style="3" customWidth="1"/>
    <col min="12" max="12" width="1.85546875" style="3" customWidth="1"/>
    <col min="13" max="13" width="11.42578125" style="4"/>
    <col min="14" max="14" width="11.42578125" style="4" hidden="1" customWidth="1"/>
    <col min="15" max="38" width="11.42578125" style="2"/>
    <col min="39" max="16384" width="11.42578125" style="3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  <c r="O1" s="2">
        <v>1000</v>
      </c>
    </row>
    <row r="2" spans="1:20" x14ac:dyDescent="0.25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20" x14ac:dyDescent="0.25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20" x14ac:dyDescent="0.25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20" x14ac:dyDescent="0.25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20" x14ac:dyDescent="0.25">
      <c r="A6" s="9"/>
      <c r="B6" s="131"/>
      <c r="C6" s="131"/>
      <c r="D6" s="131"/>
      <c r="E6" s="131"/>
      <c r="F6" s="131"/>
      <c r="G6" s="131"/>
      <c r="H6" s="131"/>
      <c r="I6" s="131"/>
      <c r="J6" s="131"/>
      <c r="K6" s="131"/>
      <c r="L6" s="11"/>
    </row>
    <row r="7" spans="1:20" x14ac:dyDescent="0.25">
      <c r="A7" s="9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11"/>
    </row>
    <row r="8" spans="1:20" x14ac:dyDescent="0.25">
      <c r="A8" s="9"/>
      <c r="B8" s="131"/>
      <c r="C8" s="217" t="s">
        <v>156</v>
      </c>
      <c r="D8" s="217"/>
      <c r="E8" s="217"/>
      <c r="F8" s="217"/>
      <c r="G8" s="217"/>
      <c r="H8" s="217"/>
      <c r="I8" s="217"/>
      <c r="J8" s="217"/>
      <c r="K8" s="217"/>
      <c r="L8" s="11"/>
      <c r="O8" s="31"/>
    </row>
    <row r="9" spans="1:20" x14ac:dyDescent="0.25">
      <c r="A9" s="9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11"/>
    </row>
    <row r="10" spans="1:20" ht="15.75" customHeight="1" x14ac:dyDescent="0.25">
      <c r="A10" s="9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11"/>
    </row>
    <row r="11" spans="1:20" x14ac:dyDescent="0.25">
      <c r="A11" s="9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11"/>
      <c r="O11" s="28"/>
    </row>
    <row r="12" spans="1:20" ht="12" customHeight="1" x14ac:dyDescent="0.25">
      <c r="A12" s="9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11"/>
    </row>
    <row r="13" spans="1:20" x14ac:dyDescent="0.25">
      <c r="A13" s="9"/>
      <c r="B13" s="126" t="s">
        <v>62</v>
      </c>
      <c r="C13" s="150">
        <v>6093961</v>
      </c>
      <c r="D13" s="150">
        <v>6209547</v>
      </c>
      <c r="E13" s="150">
        <v>6449419</v>
      </c>
      <c r="F13" s="150">
        <v>6351873</v>
      </c>
      <c r="G13" s="150">
        <v>6421179</v>
      </c>
      <c r="H13" s="151">
        <v>8167349</v>
      </c>
      <c r="I13" s="152">
        <v>27.193915634496403</v>
      </c>
      <c r="J13" s="152">
        <v>127.19391563449641</v>
      </c>
      <c r="K13" s="152">
        <v>1.0911112360086461</v>
      </c>
      <c r="L13" s="11"/>
      <c r="M13" s="32"/>
      <c r="N13" s="4">
        <v>1</v>
      </c>
      <c r="O13" s="12">
        <v>6979952</v>
      </c>
      <c r="P13" s="12">
        <v>5941344</v>
      </c>
      <c r="Q13" s="12">
        <v>5810996</v>
      </c>
      <c r="R13" s="12">
        <v>6498148</v>
      </c>
      <c r="S13" s="12">
        <v>6042462</v>
      </c>
      <c r="T13" s="12">
        <v>6916438</v>
      </c>
    </row>
    <row r="14" spans="1:20" x14ac:dyDescent="0.25">
      <c r="A14" s="9"/>
      <c r="B14" s="135" t="s">
        <v>43</v>
      </c>
      <c r="C14" s="153">
        <v>1252792</v>
      </c>
      <c r="D14" s="153">
        <v>1243587</v>
      </c>
      <c r="E14" s="153">
        <v>1373169</v>
      </c>
      <c r="F14" s="153">
        <v>1462998</v>
      </c>
      <c r="G14" s="153">
        <v>1650491</v>
      </c>
      <c r="H14" s="163">
        <v>1852504</v>
      </c>
      <c r="I14" s="154">
        <v>12.239569921920213</v>
      </c>
      <c r="J14" s="154">
        <v>112.23956992192021</v>
      </c>
      <c r="K14" s="154">
        <v>12.81567028799766</v>
      </c>
      <c r="L14" s="11"/>
      <c r="M14" s="32"/>
      <c r="O14" s="226"/>
      <c r="P14" s="12"/>
      <c r="Q14" s="12"/>
      <c r="R14" s="12"/>
      <c r="S14" s="12"/>
      <c r="T14" s="12"/>
    </row>
    <row r="15" spans="1:20" x14ac:dyDescent="0.25">
      <c r="A15" s="9"/>
      <c r="B15" s="135" t="s">
        <v>53</v>
      </c>
      <c r="C15" s="153">
        <v>1503494</v>
      </c>
      <c r="D15" s="153">
        <v>1442422</v>
      </c>
      <c r="E15" s="153">
        <v>1548958</v>
      </c>
      <c r="F15" s="153">
        <v>1278725</v>
      </c>
      <c r="G15" s="153">
        <v>1179849</v>
      </c>
      <c r="H15" s="163">
        <v>1584928</v>
      </c>
      <c r="I15" s="154">
        <v>34.333122289377705</v>
      </c>
      <c r="J15" s="154">
        <v>134.33312228937771</v>
      </c>
      <c r="K15" s="154">
        <v>-7.7323896850378322</v>
      </c>
      <c r="L15" s="11"/>
      <c r="M15" s="32"/>
      <c r="O15" s="226"/>
      <c r="P15" s="12"/>
      <c r="Q15" s="12"/>
      <c r="R15" s="12"/>
      <c r="S15" s="12"/>
      <c r="T15" s="12"/>
    </row>
    <row r="16" spans="1:20" x14ac:dyDescent="0.25">
      <c r="A16" s="9"/>
      <c r="B16" s="135" t="s">
        <v>44</v>
      </c>
      <c r="C16" s="153">
        <v>871272</v>
      </c>
      <c r="D16" s="153">
        <v>897783</v>
      </c>
      <c r="E16" s="153">
        <v>845635</v>
      </c>
      <c r="F16" s="153">
        <v>830760</v>
      </c>
      <c r="G16" s="153">
        <v>966219</v>
      </c>
      <c r="H16" s="163">
        <v>1018820</v>
      </c>
      <c r="I16" s="154">
        <v>5.4440038955971604</v>
      </c>
      <c r="J16" s="154">
        <v>105.44400389559716</v>
      </c>
      <c r="K16" s="154">
        <v>16.305431171457464</v>
      </c>
      <c r="L16" s="11"/>
      <c r="M16" s="32"/>
      <c r="O16" s="226"/>
      <c r="P16" s="12"/>
      <c r="Q16" s="12"/>
      <c r="R16" s="12"/>
      <c r="S16" s="12"/>
      <c r="T16" s="12"/>
    </row>
    <row r="17" spans="1:20" x14ac:dyDescent="0.25">
      <c r="A17" s="9"/>
      <c r="B17" s="135" t="s">
        <v>50</v>
      </c>
      <c r="C17" s="153">
        <v>607457</v>
      </c>
      <c r="D17" s="153">
        <v>769603</v>
      </c>
      <c r="E17" s="153">
        <v>544174</v>
      </c>
      <c r="F17" s="153">
        <v>460913</v>
      </c>
      <c r="G17" s="153">
        <v>329254</v>
      </c>
      <c r="H17" s="163">
        <v>663373</v>
      </c>
      <c r="I17" s="154">
        <v>101.47758265655087</v>
      </c>
      <c r="J17" s="154">
        <v>201.47758265655088</v>
      </c>
      <c r="K17" s="154">
        <v>-28.564826767741415</v>
      </c>
      <c r="L17" s="11"/>
      <c r="M17" s="32"/>
      <c r="O17" s="12"/>
      <c r="P17" s="12"/>
      <c r="Q17" s="12"/>
      <c r="R17" s="12"/>
      <c r="S17" s="12"/>
      <c r="T17" s="12"/>
    </row>
    <row r="18" spans="1:20" x14ac:dyDescent="0.25">
      <c r="A18" s="9"/>
      <c r="B18" s="135" t="s">
        <v>52</v>
      </c>
      <c r="C18" s="153">
        <v>171428</v>
      </c>
      <c r="D18" s="153">
        <v>168772</v>
      </c>
      <c r="E18" s="153">
        <v>185601</v>
      </c>
      <c r="F18" s="153">
        <v>308600</v>
      </c>
      <c r="G18" s="153">
        <v>335559</v>
      </c>
      <c r="H18" s="163">
        <v>657611</v>
      </c>
      <c r="I18" s="154">
        <v>95.974776417857967</v>
      </c>
      <c r="J18" s="154">
        <v>195.97477641785795</v>
      </c>
      <c r="K18" s="154">
        <v>8.7359040829552814</v>
      </c>
      <c r="L18" s="11"/>
      <c r="M18" s="32"/>
      <c r="O18" s="12"/>
      <c r="P18" s="12"/>
      <c r="Q18" s="12"/>
      <c r="R18" s="12"/>
      <c r="S18" s="12"/>
      <c r="T18" s="12"/>
    </row>
    <row r="19" spans="1:20" x14ac:dyDescent="0.25">
      <c r="A19" s="9"/>
      <c r="B19" s="135" t="s">
        <v>58</v>
      </c>
      <c r="C19" s="153">
        <v>42035</v>
      </c>
      <c r="D19" s="153">
        <v>48725</v>
      </c>
      <c r="E19" s="153">
        <v>155998</v>
      </c>
      <c r="F19" s="153">
        <v>222135</v>
      </c>
      <c r="G19" s="153">
        <v>223656</v>
      </c>
      <c r="H19" s="163">
        <v>488487</v>
      </c>
      <c r="I19" s="154">
        <v>118.40996888078119</v>
      </c>
      <c r="J19" s="154">
        <v>218.40996888078118</v>
      </c>
      <c r="K19" s="154">
        <v>0.68471875211020272</v>
      </c>
      <c r="L19" s="11"/>
      <c r="M19" s="32"/>
      <c r="O19" s="12"/>
      <c r="P19" s="12"/>
      <c r="Q19" s="12"/>
      <c r="R19" s="12"/>
      <c r="S19" s="12"/>
      <c r="T19" s="12"/>
    </row>
    <row r="20" spans="1:20" x14ac:dyDescent="0.25">
      <c r="A20" s="9"/>
      <c r="B20" s="135" t="s">
        <v>51</v>
      </c>
      <c r="C20" s="153">
        <v>331964</v>
      </c>
      <c r="D20" s="153">
        <v>613741</v>
      </c>
      <c r="E20" s="153">
        <v>616110</v>
      </c>
      <c r="F20" s="153">
        <v>589337</v>
      </c>
      <c r="G20" s="153">
        <v>522894</v>
      </c>
      <c r="H20" s="163">
        <v>410666</v>
      </c>
      <c r="I20" s="154">
        <v>-21.462858629091176</v>
      </c>
      <c r="J20" s="154">
        <v>78.537141370908827</v>
      </c>
      <c r="K20" s="154">
        <v>-11.27419456100669</v>
      </c>
      <c r="L20" s="11"/>
      <c r="M20" s="32"/>
      <c r="O20" s="12"/>
      <c r="P20" s="12"/>
      <c r="Q20" s="12"/>
      <c r="R20" s="12"/>
      <c r="S20" s="12"/>
      <c r="T20" s="12"/>
    </row>
    <row r="21" spans="1:20" x14ac:dyDescent="0.25">
      <c r="A21" s="9"/>
      <c r="B21" s="135" t="s">
        <v>55</v>
      </c>
      <c r="C21" s="153">
        <v>338002</v>
      </c>
      <c r="D21" s="153">
        <v>272954</v>
      </c>
      <c r="E21" s="153">
        <v>315663</v>
      </c>
      <c r="F21" s="153">
        <v>259102</v>
      </c>
      <c r="G21" s="153">
        <v>242918</v>
      </c>
      <c r="H21" s="163">
        <v>301677</v>
      </c>
      <c r="I21" s="154">
        <v>24.188820918993237</v>
      </c>
      <c r="J21" s="154">
        <v>124.18882091899323</v>
      </c>
      <c r="K21" s="154">
        <v>-6.2461887596390593</v>
      </c>
      <c r="L21" s="11"/>
      <c r="M21" s="32"/>
      <c r="O21" s="12"/>
      <c r="P21" s="12"/>
      <c r="Q21" s="12"/>
      <c r="R21" s="12"/>
      <c r="S21" s="12"/>
      <c r="T21" s="12"/>
    </row>
    <row r="22" spans="1:20" x14ac:dyDescent="0.25">
      <c r="A22" s="9"/>
      <c r="B22" s="135" t="s">
        <v>61</v>
      </c>
      <c r="C22" s="153">
        <v>71269</v>
      </c>
      <c r="D22" s="153">
        <v>56885</v>
      </c>
      <c r="E22" s="153">
        <v>85268</v>
      </c>
      <c r="F22" s="153">
        <v>150139</v>
      </c>
      <c r="G22" s="153">
        <v>160447</v>
      </c>
      <c r="H22" s="163">
        <v>284667</v>
      </c>
      <c r="I22" s="154">
        <v>77.421204509900463</v>
      </c>
      <c r="J22" s="154">
        <v>177.42120450990046</v>
      </c>
      <c r="K22" s="154">
        <v>6.8656378422661701</v>
      </c>
      <c r="L22" s="11"/>
      <c r="M22" s="32"/>
      <c r="O22" s="12"/>
      <c r="P22" s="12"/>
      <c r="Q22" s="12"/>
      <c r="R22" s="12"/>
      <c r="S22" s="12"/>
      <c r="T22" s="12"/>
    </row>
    <row r="23" spans="1:20" x14ac:dyDescent="0.25">
      <c r="A23" s="9"/>
      <c r="B23" s="135" t="s">
        <v>45</v>
      </c>
      <c r="C23" s="153">
        <v>76727</v>
      </c>
      <c r="D23" s="153">
        <v>82428</v>
      </c>
      <c r="E23" s="153">
        <v>90518</v>
      </c>
      <c r="F23" s="153">
        <v>186278</v>
      </c>
      <c r="G23" s="153">
        <v>171836</v>
      </c>
      <c r="H23" s="163">
        <v>212899</v>
      </c>
      <c r="I23" s="154">
        <v>23.896622360855702</v>
      </c>
      <c r="J23" s="154">
        <v>123.8966223608557</v>
      </c>
      <c r="K23" s="154">
        <v>-7.7529284188148857</v>
      </c>
      <c r="L23" s="11"/>
      <c r="M23" s="32"/>
      <c r="O23" s="12"/>
      <c r="P23" s="12"/>
      <c r="Q23" s="12"/>
      <c r="R23" s="12"/>
      <c r="S23" s="12"/>
      <c r="T23" s="12"/>
    </row>
    <row r="24" spans="1:20" x14ac:dyDescent="0.25">
      <c r="A24" s="9"/>
      <c r="B24" s="135" t="s">
        <v>49</v>
      </c>
      <c r="C24" s="153">
        <v>115986</v>
      </c>
      <c r="D24" s="153">
        <v>42025</v>
      </c>
      <c r="E24" s="153">
        <v>124505</v>
      </c>
      <c r="F24" s="153">
        <v>117998</v>
      </c>
      <c r="G24" s="153">
        <v>71825</v>
      </c>
      <c r="H24" s="163">
        <v>184509</v>
      </c>
      <c r="I24" s="154">
        <v>156.88687782805428</v>
      </c>
      <c r="J24" s="154">
        <v>256.88687782805431</v>
      </c>
      <c r="K24" s="154">
        <v>-39.130324242783779</v>
      </c>
      <c r="L24" s="11"/>
      <c r="M24" s="32"/>
      <c r="O24" s="12"/>
      <c r="P24" s="12"/>
      <c r="Q24" s="12"/>
      <c r="R24" s="12"/>
      <c r="S24" s="12"/>
      <c r="T24" s="12"/>
    </row>
    <row r="25" spans="1:20" x14ac:dyDescent="0.25">
      <c r="A25" s="9"/>
      <c r="B25" s="135" t="s">
        <v>54</v>
      </c>
      <c r="C25" s="153">
        <v>155198</v>
      </c>
      <c r="D25" s="153">
        <v>101501</v>
      </c>
      <c r="E25" s="153">
        <v>139582</v>
      </c>
      <c r="F25" s="153">
        <v>147975</v>
      </c>
      <c r="G25" s="153">
        <v>140097</v>
      </c>
      <c r="H25" s="163">
        <v>164031</v>
      </c>
      <c r="I25" s="154">
        <v>17.083877599092069</v>
      </c>
      <c r="J25" s="154">
        <v>117.08387759909206</v>
      </c>
      <c r="K25" s="154">
        <v>-5.3238722757222519</v>
      </c>
      <c r="L25" s="11"/>
      <c r="M25" s="32"/>
      <c r="O25" s="12"/>
      <c r="P25" s="12"/>
      <c r="Q25" s="12"/>
      <c r="R25" s="12"/>
      <c r="S25" s="12"/>
      <c r="T25" s="12"/>
    </row>
    <row r="26" spans="1:20" x14ac:dyDescent="0.25">
      <c r="A26" s="9"/>
      <c r="B26" s="135" t="s">
        <v>59</v>
      </c>
      <c r="C26" s="153">
        <v>680</v>
      </c>
      <c r="D26" s="153">
        <v>19700</v>
      </c>
      <c r="E26" s="153">
        <v>19700</v>
      </c>
      <c r="F26" s="153">
        <v>5519</v>
      </c>
      <c r="G26" s="153">
        <v>80948</v>
      </c>
      <c r="H26" s="163">
        <v>95430</v>
      </c>
      <c r="I26" s="154">
        <v>17.890497603399712</v>
      </c>
      <c r="J26" s="154">
        <v>117.89049760339971</v>
      </c>
      <c r="K26" s="154">
        <v>1366.7149845986592</v>
      </c>
      <c r="L26" s="11"/>
      <c r="M26" s="32"/>
      <c r="O26" s="12"/>
      <c r="P26" s="12"/>
      <c r="Q26" s="12"/>
      <c r="R26" s="12"/>
      <c r="S26" s="12"/>
      <c r="T26" s="12"/>
    </row>
    <row r="27" spans="1:20" x14ac:dyDescent="0.25">
      <c r="A27" s="9"/>
      <c r="B27" s="135" t="s">
        <v>47</v>
      </c>
      <c r="C27" s="153">
        <v>44314</v>
      </c>
      <c r="D27" s="153">
        <v>75670</v>
      </c>
      <c r="E27" s="153">
        <v>106592</v>
      </c>
      <c r="F27" s="153">
        <v>111858</v>
      </c>
      <c r="G27" s="153">
        <v>126034</v>
      </c>
      <c r="H27" s="163">
        <v>65242</v>
      </c>
      <c r="I27" s="154">
        <v>-48.234603360997831</v>
      </c>
      <c r="J27" s="154">
        <v>51.765396639002169</v>
      </c>
      <c r="K27" s="154">
        <v>12.673210677823675</v>
      </c>
      <c r="L27" s="11"/>
      <c r="M27" s="32"/>
      <c r="O27" s="12"/>
      <c r="P27" s="12"/>
      <c r="Q27" s="12"/>
      <c r="R27" s="12"/>
      <c r="S27" s="12"/>
      <c r="T27" s="12"/>
    </row>
    <row r="28" spans="1:20" x14ac:dyDescent="0.25">
      <c r="A28" s="9"/>
      <c r="B28" s="135" t="s">
        <v>60</v>
      </c>
      <c r="C28" s="153">
        <v>280553</v>
      </c>
      <c r="D28" s="153">
        <v>76825</v>
      </c>
      <c r="E28" s="153">
        <v>56226</v>
      </c>
      <c r="F28" s="153">
        <v>81809</v>
      </c>
      <c r="G28" s="153">
        <v>60673</v>
      </c>
      <c r="H28" s="163">
        <v>58371</v>
      </c>
      <c r="I28" s="154">
        <v>-3.7941094061608949</v>
      </c>
      <c r="J28" s="154">
        <v>96.205890593839101</v>
      </c>
      <c r="K28" s="154">
        <v>-25.835788238457869</v>
      </c>
      <c r="L28" s="11"/>
      <c r="M28" s="32"/>
      <c r="O28" s="12"/>
      <c r="P28" s="12"/>
      <c r="Q28" s="12"/>
      <c r="R28" s="12"/>
      <c r="S28" s="12"/>
      <c r="T28" s="12"/>
    </row>
    <row r="29" spans="1:20" x14ac:dyDescent="0.25">
      <c r="A29" s="9"/>
      <c r="B29" s="135" t="s">
        <v>46</v>
      </c>
      <c r="C29" s="153">
        <v>45239</v>
      </c>
      <c r="D29" s="153">
        <v>66483</v>
      </c>
      <c r="E29" s="153">
        <v>61997</v>
      </c>
      <c r="F29" s="153">
        <v>70005</v>
      </c>
      <c r="G29" s="153">
        <v>75917</v>
      </c>
      <c r="H29" s="163">
        <v>35544</v>
      </c>
      <c r="I29" s="154">
        <v>-53.180447067191807</v>
      </c>
      <c r="J29" s="154">
        <v>46.8195529328082</v>
      </c>
      <c r="K29" s="154">
        <v>8.4451110634954585</v>
      </c>
      <c r="L29" s="11"/>
      <c r="M29" s="32"/>
      <c r="O29" s="12"/>
      <c r="P29" s="12"/>
      <c r="Q29" s="12"/>
      <c r="R29" s="12"/>
      <c r="S29" s="12"/>
      <c r="T29" s="12"/>
    </row>
    <row r="30" spans="1:20" x14ac:dyDescent="0.25">
      <c r="A30" s="9"/>
      <c r="B30" s="135" t="s">
        <v>158</v>
      </c>
      <c r="C30" s="153">
        <v>0</v>
      </c>
      <c r="D30" s="153">
        <v>0</v>
      </c>
      <c r="E30" s="153">
        <v>0</v>
      </c>
      <c r="F30" s="153">
        <v>0</v>
      </c>
      <c r="G30" s="153">
        <v>4722</v>
      </c>
      <c r="H30" s="163">
        <v>33998</v>
      </c>
      <c r="I30" s="154">
        <v>619.99152901313005</v>
      </c>
      <c r="J30" s="154"/>
      <c r="K30" s="154"/>
      <c r="L30" s="11"/>
      <c r="M30" s="32"/>
      <c r="O30" s="12"/>
      <c r="P30" s="12"/>
      <c r="Q30" s="12"/>
      <c r="R30" s="12"/>
      <c r="S30" s="12"/>
      <c r="T30" s="12"/>
    </row>
    <row r="31" spans="1:20" x14ac:dyDescent="0.25">
      <c r="A31" s="9"/>
      <c r="B31" s="135" t="s">
        <v>56</v>
      </c>
      <c r="C31" s="153">
        <v>171567</v>
      </c>
      <c r="D31" s="153">
        <v>136563</v>
      </c>
      <c r="E31" s="153">
        <v>150216</v>
      </c>
      <c r="F31" s="153">
        <v>25206</v>
      </c>
      <c r="G31" s="153">
        <v>38574</v>
      </c>
      <c r="H31" s="163">
        <v>25487</v>
      </c>
      <c r="I31" s="154">
        <v>-33.926997459428634</v>
      </c>
      <c r="J31" s="154">
        <v>66.073002540571366</v>
      </c>
      <c r="K31" s="154">
        <v>53.034991668650314</v>
      </c>
      <c r="L31" s="11"/>
      <c r="M31" s="32"/>
      <c r="O31" s="12"/>
      <c r="P31" s="12"/>
      <c r="Q31" s="12"/>
      <c r="R31" s="12"/>
      <c r="S31" s="12"/>
      <c r="T31" s="12"/>
    </row>
    <row r="32" spans="1:20" ht="17.25" customHeight="1" x14ac:dyDescent="0.25">
      <c r="A32" s="9"/>
      <c r="B32" s="135" t="s">
        <v>57</v>
      </c>
      <c r="C32" s="153">
        <v>9995</v>
      </c>
      <c r="D32" s="153">
        <v>30537</v>
      </c>
      <c r="E32" s="153">
        <v>19704</v>
      </c>
      <c r="F32" s="153">
        <v>24283</v>
      </c>
      <c r="G32" s="153">
        <v>26648</v>
      </c>
      <c r="H32" s="163">
        <v>19125</v>
      </c>
      <c r="I32" s="154">
        <v>-28.231011708195741</v>
      </c>
      <c r="J32" s="154">
        <v>71.768988291804263</v>
      </c>
      <c r="K32" s="154">
        <v>9.7393238067783994</v>
      </c>
      <c r="L32" s="11"/>
      <c r="N32" s="4">
        <v>1</v>
      </c>
      <c r="O32" s="12">
        <v>6279817</v>
      </c>
      <c r="P32" s="12">
        <v>6145529</v>
      </c>
      <c r="Q32" s="12">
        <v>6231878</v>
      </c>
      <c r="R32" s="12">
        <v>6281878</v>
      </c>
      <c r="S32" s="12">
        <v>6095116</v>
      </c>
    </row>
    <row r="33" spans="1:38" ht="17.25" customHeight="1" x14ac:dyDescent="0.25">
      <c r="A33" s="9"/>
      <c r="B33" s="135" t="s">
        <v>48</v>
      </c>
      <c r="C33" s="153">
        <v>3989</v>
      </c>
      <c r="D33" s="153">
        <v>63343</v>
      </c>
      <c r="E33" s="153">
        <v>9803</v>
      </c>
      <c r="F33" s="153">
        <v>18233</v>
      </c>
      <c r="G33" s="153">
        <v>12618</v>
      </c>
      <c r="H33" s="163">
        <v>9980</v>
      </c>
      <c r="I33" s="154">
        <v>-20.906641306070696</v>
      </c>
      <c r="J33" s="154">
        <v>79.093358693929304</v>
      </c>
      <c r="K33" s="154">
        <v>-30.795809795425878</v>
      </c>
      <c r="L33" s="78"/>
    </row>
    <row r="34" spans="1:38" ht="18.75" customHeight="1" x14ac:dyDescent="0.25">
      <c r="A34" s="9"/>
      <c r="B34" s="155"/>
      <c r="C34" s="156"/>
      <c r="D34" s="156"/>
      <c r="E34" s="156"/>
      <c r="F34" s="156"/>
      <c r="G34" s="156"/>
      <c r="H34" s="157"/>
      <c r="I34" s="158"/>
      <c r="J34" s="158"/>
      <c r="K34" s="158"/>
      <c r="L34" s="11"/>
    </row>
    <row r="35" spans="1:38" ht="16.5" customHeight="1" x14ac:dyDescent="0.25">
      <c r="A35" s="9"/>
      <c r="B35" s="147" t="s">
        <v>3</v>
      </c>
      <c r="C35" s="159"/>
      <c r="D35" s="160">
        <f>+(D13/C13-1)*100</f>
        <v>1.8967302219361049</v>
      </c>
      <c r="E35" s="152">
        <f t="shared" ref="E35:H35" si="0">+(E13/D13-1)*100</f>
        <v>3.8629548983202699</v>
      </c>
      <c r="F35" s="152">
        <f t="shared" si="0"/>
        <v>-1.512477325476913</v>
      </c>
      <c r="G35" s="152">
        <f t="shared" si="0"/>
        <v>1.0911112360086461</v>
      </c>
      <c r="H35" s="161">
        <f t="shared" si="0"/>
        <v>27.193915634496403</v>
      </c>
      <c r="I35" s="162"/>
      <c r="J35" s="162"/>
      <c r="K35" s="162"/>
      <c r="L35" s="11"/>
    </row>
    <row r="36" spans="1:38" ht="14.25" customHeight="1" x14ac:dyDescent="0.25">
      <c r="A36" s="9"/>
      <c r="B36" s="140"/>
      <c r="C36" s="141"/>
      <c r="D36" s="141"/>
      <c r="E36" s="141"/>
      <c r="F36" s="141"/>
      <c r="G36" s="141"/>
      <c r="H36" s="137"/>
      <c r="I36" s="138"/>
      <c r="J36" s="138"/>
      <c r="K36" s="138"/>
      <c r="L36" s="11"/>
      <c r="M36" s="57"/>
    </row>
    <row r="37" spans="1:38" s="70" customFormat="1" ht="14.25" customHeight="1" x14ac:dyDescent="0.25">
      <c r="A37" s="76"/>
      <c r="B37" s="140"/>
      <c r="C37" s="215" t="s">
        <v>161</v>
      </c>
      <c r="D37" s="215"/>
      <c r="E37" s="215"/>
      <c r="F37" s="215"/>
      <c r="G37" s="215"/>
      <c r="H37" s="215"/>
      <c r="I37" s="215"/>
      <c r="J37" s="215"/>
      <c r="K37" s="215"/>
      <c r="L37" s="78"/>
      <c r="M37" s="57"/>
      <c r="N37" s="71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</row>
    <row r="38" spans="1:38" s="70" customFormat="1" ht="14.25" customHeight="1" x14ac:dyDescent="0.25">
      <c r="A38" s="76"/>
      <c r="B38" s="140"/>
      <c r="C38" s="141"/>
      <c r="D38" s="141"/>
      <c r="E38" s="141"/>
      <c r="F38" s="141"/>
      <c r="G38" s="141"/>
      <c r="H38" s="137"/>
      <c r="I38" s="138"/>
      <c r="J38" s="138"/>
      <c r="K38" s="138"/>
      <c r="L38" s="78"/>
      <c r="M38" s="57"/>
      <c r="N38" s="71"/>
      <c r="O38" s="69"/>
      <c r="P38" s="69"/>
      <c r="Q38" s="69"/>
      <c r="R38" s="69"/>
      <c r="S38" s="69"/>
      <c r="T38" s="69"/>
      <c r="U38" s="69"/>
      <c r="V38" s="69"/>
      <c r="W38" s="69"/>
      <c r="X38" s="69"/>
      <c r="Y38" s="69"/>
      <c r="Z38" s="69"/>
      <c r="AA38" s="69"/>
      <c r="AB38" s="69"/>
      <c r="AC38" s="69"/>
      <c r="AD38" s="69"/>
      <c r="AE38" s="69"/>
      <c r="AF38" s="69"/>
      <c r="AG38" s="69"/>
      <c r="AH38" s="69"/>
      <c r="AI38" s="69"/>
      <c r="AJ38" s="69"/>
      <c r="AK38" s="69"/>
      <c r="AL38" s="69"/>
    </row>
    <row r="39" spans="1:38" s="43" customFormat="1" x14ac:dyDescent="0.25">
      <c r="A39" s="44"/>
      <c r="B39" s="118"/>
      <c r="C39" s="214"/>
      <c r="D39" s="214"/>
      <c r="E39" s="214"/>
      <c r="F39" s="214"/>
      <c r="G39" s="214"/>
      <c r="H39" s="214"/>
      <c r="I39" s="214"/>
      <c r="J39" s="214"/>
      <c r="K39" s="214"/>
      <c r="L39" s="78"/>
      <c r="M39" s="58" t="s">
        <v>6</v>
      </c>
      <c r="N39" s="40"/>
      <c r="O39" s="40"/>
      <c r="P39" s="40"/>
      <c r="Q39" s="40"/>
      <c r="R39" s="41"/>
      <c r="S39" s="41"/>
      <c r="T39" s="41"/>
      <c r="U39" s="41"/>
      <c r="V39" s="42"/>
      <c r="W39" s="42"/>
      <c r="X39" s="50"/>
      <c r="Y39" s="50"/>
      <c r="Z39" s="50"/>
      <c r="AA39" s="50"/>
    </row>
    <row r="40" spans="1:38" s="43" customFormat="1" x14ac:dyDescent="0.25">
      <c r="A40" s="44"/>
      <c r="B40" s="118"/>
      <c r="C40" s="142"/>
      <c r="D40" s="142"/>
      <c r="E40" s="142"/>
      <c r="F40" s="142"/>
      <c r="G40" s="142"/>
      <c r="H40" s="142"/>
      <c r="I40" s="142"/>
      <c r="J40" s="142"/>
      <c r="K40" s="142"/>
      <c r="L40" s="78"/>
      <c r="M40" s="58"/>
      <c r="N40" s="40"/>
      <c r="O40" s="40"/>
      <c r="P40" s="40"/>
      <c r="Q40" s="40"/>
      <c r="R40" s="41"/>
      <c r="S40" s="41"/>
      <c r="T40" s="41"/>
      <c r="U40" s="41"/>
      <c r="V40" s="42"/>
      <c r="W40" s="42"/>
      <c r="X40" s="50"/>
      <c r="Y40" s="50"/>
      <c r="Z40" s="50"/>
      <c r="AA40" s="50"/>
    </row>
    <row r="41" spans="1:38" s="43" customFormat="1" x14ac:dyDescent="0.25">
      <c r="A41" s="44"/>
      <c r="B41" s="118"/>
      <c r="C41" s="119"/>
      <c r="D41" s="119"/>
      <c r="E41" s="119"/>
      <c r="F41" s="120"/>
      <c r="G41" s="120"/>
      <c r="H41" s="120"/>
      <c r="I41" s="121"/>
      <c r="J41" s="121"/>
      <c r="K41" s="118"/>
      <c r="L41" s="63"/>
      <c r="M41" s="58"/>
      <c r="N41" s="40"/>
      <c r="O41" s="40"/>
      <c r="P41" s="40"/>
      <c r="Q41" s="40"/>
      <c r="R41" s="41"/>
      <c r="S41" s="41"/>
      <c r="T41" s="41"/>
      <c r="U41" s="41"/>
      <c r="V41" s="42"/>
      <c r="W41" s="42"/>
      <c r="X41" s="50"/>
      <c r="Y41" s="50"/>
      <c r="Z41" s="50"/>
      <c r="AA41" s="50"/>
    </row>
    <row r="42" spans="1:38" s="43" customFormat="1" x14ac:dyDescent="0.25">
      <c r="A42" s="44"/>
      <c r="B42" s="118"/>
      <c r="C42" s="119"/>
      <c r="D42" s="119"/>
      <c r="E42" s="119"/>
      <c r="F42" s="120"/>
      <c r="G42" s="120"/>
      <c r="H42" s="120"/>
      <c r="I42" s="121"/>
      <c r="J42" s="121"/>
      <c r="K42" s="118"/>
      <c r="L42" s="63"/>
      <c r="M42" s="58"/>
      <c r="N42" s="40"/>
      <c r="O42" s="40"/>
      <c r="P42" s="40"/>
      <c r="Q42" s="40"/>
      <c r="R42" s="41"/>
      <c r="S42" s="41"/>
      <c r="T42" s="41"/>
      <c r="U42" s="41"/>
      <c r="V42" s="42"/>
      <c r="W42" s="42"/>
      <c r="X42" s="50"/>
      <c r="Y42" s="50"/>
      <c r="Z42" s="50"/>
      <c r="AA42" s="50"/>
    </row>
    <row r="43" spans="1:38" s="43" customFormat="1" x14ac:dyDescent="0.25">
      <c r="A43" s="44"/>
      <c r="B43" s="118"/>
      <c r="C43" s="119"/>
      <c r="D43" s="119"/>
      <c r="E43" s="119"/>
      <c r="F43" s="120"/>
      <c r="G43" s="120"/>
      <c r="H43" s="120"/>
      <c r="I43" s="121"/>
      <c r="J43" s="121"/>
      <c r="K43" s="118"/>
      <c r="L43" s="63"/>
      <c r="M43" s="58"/>
      <c r="N43" s="40"/>
      <c r="O43" s="40"/>
      <c r="P43" s="40"/>
      <c r="Q43" s="40"/>
      <c r="R43" s="41"/>
      <c r="S43" s="41"/>
      <c r="T43" s="41"/>
      <c r="U43" s="41"/>
      <c r="V43" s="42"/>
      <c r="W43" s="42"/>
      <c r="X43" s="50"/>
      <c r="Y43" s="50"/>
      <c r="Z43" s="50"/>
      <c r="AA43" s="50"/>
    </row>
    <row r="44" spans="1:38" s="43" customFormat="1" x14ac:dyDescent="0.25">
      <c r="A44" s="44"/>
      <c r="B44" s="118"/>
      <c r="C44" s="119"/>
      <c r="D44" s="119"/>
      <c r="E44" s="119"/>
      <c r="F44" s="120"/>
      <c r="G44" s="120"/>
      <c r="H44" s="120"/>
      <c r="I44" s="121"/>
      <c r="J44" s="121"/>
      <c r="K44" s="118"/>
      <c r="L44" s="63"/>
      <c r="M44" s="58"/>
      <c r="N44" s="40"/>
      <c r="O44" s="40"/>
      <c r="P44" s="40"/>
      <c r="Q44" s="40"/>
      <c r="R44" s="41"/>
      <c r="S44" s="41"/>
      <c r="T44" s="41"/>
      <c r="U44" s="41"/>
      <c r="V44" s="42"/>
      <c r="W44" s="42"/>
      <c r="X44" s="50"/>
      <c r="Y44" s="50"/>
      <c r="Z44" s="50"/>
      <c r="AA44" s="50"/>
    </row>
    <row r="45" spans="1:38" s="43" customFormat="1" x14ac:dyDescent="0.25">
      <c r="A45" s="44"/>
      <c r="B45" s="118"/>
      <c r="C45" s="119"/>
      <c r="D45" s="119"/>
      <c r="E45" s="119"/>
      <c r="F45" s="120"/>
      <c r="G45" s="120"/>
      <c r="H45" s="120"/>
      <c r="I45" s="121"/>
      <c r="J45" s="121"/>
      <c r="K45" s="118"/>
      <c r="L45" s="63"/>
      <c r="M45" s="58"/>
      <c r="N45" s="40"/>
      <c r="O45" s="40"/>
      <c r="P45" s="40"/>
      <c r="Q45" s="40"/>
      <c r="R45" s="41"/>
      <c r="S45" s="41"/>
      <c r="T45" s="41"/>
      <c r="U45" s="41"/>
      <c r="V45" s="42"/>
      <c r="W45" s="42"/>
      <c r="X45" s="50"/>
      <c r="Y45" s="50"/>
      <c r="Z45" s="50"/>
      <c r="AA45" s="50"/>
    </row>
    <row r="46" spans="1:38" s="43" customFormat="1" x14ac:dyDescent="0.25">
      <c r="A46" s="44"/>
      <c r="B46" s="118"/>
      <c r="C46" s="119"/>
      <c r="D46" s="119"/>
      <c r="E46" s="119"/>
      <c r="F46" s="120"/>
      <c r="G46" s="120"/>
      <c r="H46" s="120"/>
      <c r="I46" s="121"/>
      <c r="J46" s="121"/>
      <c r="K46" s="118"/>
      <c r="L46" s="63"/>
      <c r="M46" s="58"/>
      <c r="N46" s="40"/>
      <c r="O46" s="40"/>
      <c r="P46" s="40"/>
      <c r="Q46" s="40"/>
      <c r="R46" s="41"/>
      <c r="S46" s="41"/>
      <c r="T46" s="41"/>
      <c r="U46" s="41"/>
      <c r="V46" s="42"/>
      <c r="W46" s="42"/>
      <c r="X46" s="50"/>
      <c r="Y46" s="50"/>
      <c r="Z46" s="50"/>
      <c r="AA46" s="50"/>
    </row>
    <row r="47" spans="1:38" s="43" customFormat="1" x14ac:dyDescent="0.25">
      <c r="A47" s="44"/>
      <c r="B47" s="118"/>
      <c r="C47" s="119"/>
      <c r="D47" s="119"/>
      <c r="E47" s="119"/>
      <c r="F47" s="120"/>
      <c r="G47" s="120"/>
      <c r="H47" s="120"/>
      <c r="I47" s="121"/>
      <c r="J47" s="121"/>
      <c r="K47" s="118"/>
      <c r="L47" s="63"/>
      <c r="M47" s="58"/>
      <c r="N47" s="40"/>
      <c r="O47" s="40"/>
      <c r="P47" s="40"/>
      <c r="Q47" s="40"/>
      <c r="R47" s="41"/>
      <c r="S47" s="41"/>
      <c r="T47" s="41"/>
      <c r="U47" s="41"/>
      <c r="V47" s="42"/>
      <c r="W47" s="42"/>
      <c r="X47" s="50"/>
      <c r="Y47" s="50"/>
      <c r="Z47" s="50"/>
      <c r="AA47" s="50"/>
    </row>
    <row r="48" spans="1:38" s="43" customFormat="1" x14ac:dyDescent="0.25">
      <c r="A48" s="44"/>
      <c r="B48" s="118"/>
      <c r="C48" s="119"/>
      <c r="D48" s="119"/>
      <c r="E48" s="119"/>
      <c r="F48" s="120"/>
      <c r="G48" s="120"/>
      <c r="H48" s="120"/>
      <c r="I48" s="121"/>
      <c r="J48" s="121"/>
      <c r="K48" s="118"/>
      <c r="L48" s="63"/>
      <c r="M48" s="58"/>
      <c r="N48" s="40"/>
      <c r="O48" s="40"/>
      <c r="P48" s="40"/>
      <c r="Q48" s="40"/>
      <c r="R48" s="41"/>
      <c r="S48" s="41"/>
      <c r="T48" s="41"/>
      <c r="U48" s="41"/>
      <c r="V48" s="42"/>
      <c r="W48" s="42"/>
      <c r="X48" s="50"/>
      <c r="Y48" s="50"/>
      <c r="Z48" s="50"/>
      <c r="AA48" s="50"/>
    </row>
    <row r="49" spans="1:27" s="43" customFormat="1" x14ac:dyDescent="0.25">
      <c r="A49" s="44"/>
      <c r="B49" s="118"/>
      <c r="C49" s="119"/>
      <c r="D49" s="119"/>
      <c r="E49" s="119"/>
      <c r="F49" s="120"/>
      <c r="G49" s="120"/>
      <c r="H49" s="120"/>
      <c r="I49" s="121"/>
      <c r="J49" s="121"/>
      <c r="K49" s="118"/>
      <c r="L49" s="63"/>
      <c r="M49" s="58"/>
      <c r="N49" s="40"/>
      <c r="O49" s="40"/>
      <c r="P49" s="40"/>
      <c r="Q49" s="40"/>
      <c r="R49" s="41"/>
      <c r="S49" s="41"/>
      <c r="T49" s="41"/>
      <c r="U49" s="41"/>
      <c r="V49" s="42"/>
      <c r="W49" s="42"/>
      <c r="X49" s="50"/>
      <c r="Y49" s="50"/>
      <c r="Z49" s="50"/>
      <c r="AA49" s="50"/>
    </row>
    <row r="50" spans="1:27" s="43" customFormat="1" x14ac:dyDescent="0.25">
      <c r="A50" s="44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44"/>
      <c r="B51" s="118"/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44"/>
      <c r="B52" s="118"/>
      <c r="C52" s="119"/>
      <c r="D52" s="119"/>
      <c r="E52" s="119"/>
      <c r="F52" s="120"/>
      <c r="G52" s="120"/>
      <c r="H52" s="120"/>
      <c r="I52" s="121"/>
      <c r="J52" s="121"/>
      <c r="K52" s="118"/>
      <c r="L52" s="63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3" customFormat="1" x14ac:dyDescent="0.25">
      <c r="A53" s="44"/>
      <c r="B53" s="113" t="s">
        <v>159</v>
      </c>
      <c r="C53" s="119"/>
      <c r="D53" s="119"/>
      <c r="E53" s="119"/>
      <c r="F53" s="120"/>
      <c r="G53" s="120"/>
      <c r="H53" s="120"/>
      <c r="I53" s="121"/>
      <c r="J53" s="121"/>
      <c r="K53" s="118"/>
      <c r="L53" s="63"/>
      <c r="M53" s="58"/>
      <c r="N53" s="40"/>
      <c r="O53" s="40"/>
      <c r="P53" s="40"/>
      <c r="Q53" s="40"/>
      <c r="R53" s="41"/>
      <c r="S53" s="41"/>
      <c r="T53" s="41"/>
      <c r="U53" s="41"/>
      <c r="V53" s="42"/>
      <c r="W53" s="42"/>
      <c r="X53" s="50"/>
      <c r="Y53" s="50"/>
      <c r="Z53" s="50"/>
      <c r="AA53" s="50"/>
    </row>
    <row r="54" spans="1:27" s="43" customFormat="1" x14ac:dyDescent="0.25">
      <c r="A54" s="54"/>
      <c r="B54" s="112" t="s">
        <v>32</v>
      </c>
      <c r="C54" s="143"/>
      <c r="D54" s="143"/>
      <c r="E54" s="143"/>
      <c r="F54" s="144"/>
      <c r="G54" s="144"/>
      <c r="H54" s="144"/>
      <c r="I54" s="145"/>
      <c r="J54" s="145"/>
      <c r="K54" s="123"/>
      <c r="L54" s="64"/>
      <c r="M54" s="58"/>
      <c r="N54" s="40"/>
      <c r="O54" s="40"/>
      <c r="P54" s="40"/>
      <c r="Q54" s="40"/>
      <c r="R54" s="41"/>
      <c r="S54" s="41"/>
      <c r="T54" s="41"/>
      <c r="U54" s="41"/>
      <c r="V54" s="42"/>
      <c r="W54" s="42"/>
      <c r="X54" s="50"/>
      <c r="Y54" s="50"/>
      <c r="Z54" s="50"/>
      <c r="AA54" s="50"/>
    </row>
    <row r="55" spans="1:27" s="40" customFormat="1" x14ac:dyDescent="0.25">
      <c r="A55" s="59"/>
      <c r="B55" s="58"/>
      <c r="C55" s="51"/>
      <c r="D55" s="51"/>
      <c r="E55" s="51"/>
      <c r="F55" s="52"/>
      <c r="G55" s="52"/>
      <c r="H55" s="52"/>
      <c r="I55" s="53"/>
      <c r="J55" s="53"/>
      <c r="K55" s="46"/>
      <c r="L55" s="58"/>
      <c r="M55" s="58"/>
    </row>
    <row r="56" spans="1:27" s="40" customFormat="1" x14ac:dyDescent="0.25">
      <c r="A56" s="59"/>
      <c r="B56" s="49" t="str">
        <f>+B14</f>
        <v>Usaquén</v>
      </c>
      <c r="C56" s="49" t="str">
        <f>+B15</f>
        <v>Suba</v>
      </c>
      <c r="D56" s="49" t="str">
        <f>+B16</f>
        <v>Chapinero</v>
      </c>
      <c r="E56" s="49" t="str">
        <f>+B17</f>
        <v>Kennedy</v>
      </c>
      <c r="F56" s="49" t="str">
        <f>+B18</f>
        <v>Engativá</v>
      </c>
      <c r="G56" s="49" t="str">
        <f>+B19</f>
        <v>Puente Aranda</v>
      </c>
      <c r="H56" s="49" t="str">
        <f>+B20</f>
        <v>Fontibón</v>
      </c>
      <c r="I56" s="49" t="str">
        <f>+B21</f>
        <v>Teusaquillo</v>
      </c>
      <c r="J56" s="49" t="str">
        <f>+B22</f>
        <v>Ciudad Bolívar</v>
      </c>
      <c r="K56" s="49" t="str">
        <f>+B23</f>
        <v>Santafé</v>
      </c>
      <c r="L56" s="49" t="str">
        <f>+B24</f>
        <v>Bosa</v>
      </c>
      <c r="M56" s="49" t="str">
        <f>+B25</f>
        <v>Barrios Unidos</v>
      </c>
      <c r="N56" s="49">
        <f t="shared" ref="N56" si="1">+N14</f>
        <v>0</v>
      </c>
      <c r="O56" s="49" t="str">
        <f>+B26</f>
        <v>La Candelaria</v>
      </c>
      <c r="P56" s="49" t="str">
        <f>+B27</f>
        <v>Usme</v>
      </c>
      <c r="Q56" s="49" t="str">
        <f>+B28</f>
        <v>Rafael Uribe Uribe</v>
      </c>
      <c r="R56" s="49" t="str">
        <f>+B29</f>
        <v>San Cristóbal</v>
      </c>
      <c r="S56" s="49" t="str">
        <f>+B30</f>
        <v>Sin información*</v>
      </c>
      <c r="T56" s="49" t="str">
        <f>+B31</f>
        <v>Los Mártires</v>
      </c>
      <c r="U56" s="40" t="str">
        <f>+B32</f>
        <v>Antonio Nariño</v>
      </c>
      <c r="V56" s="40" t="str">
        <f>+B33</f>
        <v>Tunjuelito</v>
      </c>
    </row>
    <row r="57" spans="1:27" s="40" customFormat="1" x14ac:dyDescent="0.25">
      <c r="B57" s="39">
        <f>+I14</f>
        <v>12.239569921920213</v>
      </c>
      <c r="C57" s="39">
        <f>+I15</f>
        <v>34.333122289377705</v>
      </c>
      <c r="D57" s="39">
        <f>+I16</f>
        <v>5.4440038955971604</v>
      </c>
      <c r="E57" s="39">
        <f>+I17</f>
        <v>101.47758265655087</v>
      </c>
      <c r="F57" s="39">
        <f>+I18</f>
        <v>95.974776417857967</v>
      </c>
      <c r="G57" s="39">
        <f>+I19</f>
        <v>118.40996888078119</v>
      </c>
      <c r="H57" s="39">
        <f>+I20</f>
        <v>-21.462858629091176</v>
      </c>
      <c r="I57" s="39">
        <f>+I21</f>
        <v>24.188820918993237</v>
      </c>
      <c r="J57" s="39">
        <f>+I22</f>
        <v>77.421204509900463</v>
      </c>
      <c r="K57" s="39">
        <f>+I23</f>
        <v>23.896622360855702</v>
      </c>
      <c r="L57" s="39">
        <f>+I24</f>
        <v>156.88687782805428</v>
      </c>
      <c r="M57" s="39">
        <f>+I25</f>
        <v>17.083877599092069</v>
      </c>
      <c r="N57" s="39">
        <f>+I26</f>
        <v>17.890497603399712</v>
      </c>
      <c r="O57" s="39">
        <f>+N15</f>
        <v>0</v>
      </c>
      <c r="P57" s="39">
        <f>+I27</f>
        <v>-48.234603360997831</v>
      </c>
      <c r="Q57" s="39">
        <f>+I28</f>
        <v>-3.7941094061608949</v>
      </c>
      <c r="R57" s="39">
        <f>+I29</f>
        <v>-53.180447067191807</v>
      </c>
      <c r="S57" s="39">
        <f>+I30</f>
        <v>619.99152901313005</v>
      </c>
      <c r="T57" s="39">
        <f>+I31</f>
        <v>-33.926997459428634</v>
      </c>
      <c r="U57" s="39">
        <f>+I32</f>
        <v>-28.231011708195741</v>
      </c>
      <c r="V57" s="39">
        <f>+I33</f>
        <v>-20.906641306070696</v>
      </c>
      <c r="W57" s="39"/>
    </row>
    <row r="58" spans="1:27" s="43" customFormat="1" x14ac:dyDescent="0.25"/>
    <row r="59" spans="1:27" s="43" customFormat="1" x14ac:dyDescent="0.25">
      <c r="C59" s="40"/>
      <c r="D59" s="40"/>
      <c r="E59" s="40"/>
      <c r="F59" s="40"/>
      <c r="G59" s="40"/>
      <c r="H59" s="40"/>
      <c r="I59" s="40"/>
      <c r="J59" s="40"/>
      <c r="K59" s="40"/>
      <c r="L59" s="40"/>
    </row>
    <row r="60" spans="1:27" s="41" customFormat="1" x14ac:dyDescent="0.25">
      <c r="C60" s="56"/>
      <c r="D60" s="56"/>
      <c r="E60" s="56"/>
      <c r="F60" s="56"/>
      <c r="G60" s="56"/>
      <c r="H60" s="56"/>
    </row>
    <row r="61" spans="1:27" s="41" customFormat="1" x14ac:dyDescent="0.25">
      <c r="C61" s="56"/>
      <c r="D61" s="56"/>
      <c r="E61" s="56"/>
      <c r="F61" s="56"/>
      <c r="G61" s="56"/>
      <c r="H61" s="56"/>
    </row>
    <row r="62" spans="1:27" s="2" customFormat="1" x14ac:dyDescent="0.25">
      <c r="B62" s="30">
        <v>7389400</v>
      </c>
      <c r="C62" s="34" t="s">
        <v>12</v>
      </c>
      <c r="D62" s="33">
        <v>6805.8512499999997</v>
      </c>
    </row>
    <row r="63" spans="1:27" s="2" customFormat="1" x14ac:dyDescent="0.25">
      <c r="B63" s="30">
        <v>7405125</v>
      </c>
      <c r="C63" s="34" t="s">
        <v>13</v>
      </c>
      <c r="D63" s="33">
        <v>7093.1805000000004</v>
      </c>
    </row>
    <row r="64" spans="1:27" s="2" customFormat="1" x14ac:dyDescent="0.25">
      <c r="B64" s="30">
        <v>7299121</v>
      </c>
      <c r="C64" s="34" t="s">
        <v>14</v>
      </c>
      <c r="D64" s="33">
        <v>7273.4759999999997</v>
      </c>
    </row>
    <row r="65" spans="2:5" s="2" customFormat="1" x14ac:dyDescent="0.25">
      <c r="B65" s="30">
        <v>6832984</v>
      </c>
      <c r="C65" s="34" t="s">
        <v>15</v>
      </c>
      <c r="D65" s="33">
        <v>7231.6575000000003</v>
      </c>
    </row>
    <row r="66" spans="2:5" s="2" customFormat="1" x14ac:dyDescent="0.25">
      <c r="B66" s="30">
        <v>6979952</v>
      </c>
      <c r="C66" s="34" t="s">
        <v>16</v>
      </c>
      <c r="D66" s="33">
        <v>7129.2955000000002</v>
      </c>
    </row>
    <row r="67" spans="2:5" s="2" customFormat="1" x14ac:dyDescent="0.25">
      <c r="B67" s="30">
        <v>6279817</v>
      </c>
      <c r="C67" s="34" t="s">
        <v>17</v>
      </c>
      <c r="D67" s="33">
        <v>6847.9684999999999</v>
      </c>
    </row>
    <row r="68" spans="2:5" s="2" customFormat="1" x14ac:dyDescent="0.25">
      <c r="B68" s="30">
        <v>6093961</v>
      </c>
      <c r="C68" s="34" t="s">
        <v>18</v>
      </c>
      <c r="D68" s="33">
        <v>6546.6785</v>
      </c>
    </row>
    <row r="69" spans="2:5" s="2" customFormat="1" x14ac:dyDescent="0.25">
      <c r="B69" s="30">
        <v>5469988</v>
      </c>
      <c r="C69" s="34" t="s">
        <v>19</v>
      </c>
      <c r="D69" s="33">
        <v>6205.9295000000002</v>
      </c>
      <c r="E69" s="27"/>
    </row>
    <row r="70" spans="2:5" s="2" customFormat="1" x14ac:dyDescent="0.25">
      <c r="B70" s="30">
        <v>5941344</v>
      </c>
      <c r="C70" s="34" t="s">
        <v>20</v>
      </c>
      <c r="D70" s="33">
        <v>5946.2775000000001</v>
      </c>
      <c r="E70" s="27"/>
    </row>
    <row r="71" spans="2:5" s="2" customFormat="1" x14ac:dyDescent="0.25">
      <c r="B71" s="30">
        <v>6145529</v>
      </c>
      <c r="C71" s="34" t="s">
        <v>21</v>
      </c>
      <c r="D71" s="33">
        <v>5912.7055</v>
      </c>
      <c r="E71" s="27"/>
    </row>
    <row r="72" spans="2:5" s="2" customFormat="1" x14ac:dyDescent="0.25">
      <c r="B72" s="30">
        <v>6209547</v>
      </c>
      <c r="C72" s="34" t="s">
        <v>22</v>
      </c>
      <c r="D72" s="33">
        <v>5941.6019999999999</v>
      </c>
      <c r="E72" s="27"/>
    </row>
    <row r="73" spans="2:5" s="2" customFormat="1" x14ac:dyDescent="0.25">
      <c r="B73" s="30">
        <v>5987990</v>
      </c>
      <c r="C73" s="34" t="s">
        <v>23</v>
      </c>
      <c r="D73" s="33">
        <v>6071.1025</v>
      </c>
      <c r="E73" s="27"/>
    </row>
    <row r="74" spans="2:5" s="2" customFormat="1" x14ac:dyDescent="0.25">
      <c r="B74" s="30">
        <v>5810996</v>
      </c>
      <c r="C74" s="34" t="s">
        <v>24</v>
      </c>
      <c r="D74" s="33">
        <v>6038.5155000000004</v>
      </c>
      <c r="E74" s="27"/>
    </row>
    <row r="75" spans="2:5" s="2" customFormat="1" x14ac:dyDescent="0.25">
      <c r="B75" s="30">
        <v>6231878</v>
      </c>
      <c r="C75" s="34" t="s">
        <v>25</v>
      </c>
      <c r="D75" s="33">
        <v>6060.10275</v>
      </c>
      <c r="E75" s="27"/>
    </row>
    <row r="76" spans="2:5" s="2" customFormat="1" x14ac:dyDescent="0.25">
      <c r="B76" s="30">
        <v>6449419</v>
      </c>
      <c r="C76" s="34" t="s">
        <v>26</v>
      </c>
      <c r="D76" s="33">
        <v>6120.0707499999999</v>
      </c>
      <c r="E76" s="27"/>
    </row>
    <row r="77" spans="2:5" s="2" customFormat="1" x14ac:dyDescent="0.25">
      <c r="B77" s="30">
        <v>6199402</v>
      </c>
      <c r="C77" s="34" t="s">
        <v>27</v>
      </c>
      <c r="D77" s="33">
        <v>6172.9237499999999</v>
      </c>
      <c r="E77" s="27"/>
    </row>
    <row r="78" spans="2:5" s="2" customFormat="1" x14ac:dyDescent="0.25">
      <c r="B78" s="30">
        <v>6498148</v>
      </c>
      <c r="C78" s="34" t="s">
        <v>28</v>
      </c>
      <c r="D78" s="33">
        <v>6344.7117500000004</v>
      </c>
      <c r="E78" s="27"/>
    </row>
    <row r="79" spans="2:5" s="2" customFormat="1" x14ac:dyDescent="0.25">
      <c r="B79" s="30">
        <v>6281878</v>
      </c>
      <c r="C79" s="34" t="s">
        <v>29</v>
      </c>
      <c r="D79" s="33">
        <v>6357.2117500000004</v>
      </c>
      <c r="E79" s="27"/>
    </row>
    <row r="80" spans="2:5" s="2" customFormat="1" x14ac:dyDescent="0.25">
      <c r="B80" s="30">
        <v>6351873</v>
      </c>
      <c r="C80" s="34" t="s">
        <v>30</v>
      </c>
      <c r="D80" s="33">
        <v>6332.8252499999999</v>
      </c>
      <c r="E80" s="27"/>
    </row>
    <row r="81" spans="2:5" s="2" customFormat="1" x14ac:dyDescent="0.25">
      <c r="B81" s="30">
        <v>6348056</v>
      </c>
      <c r="C81" s="34" t="s">
        <v>33</v>
      </c>
      <c r="D81" s="33">
        <v>6369.9887500000004</v>
      </c>
      <c r="E81" s="27"/>
    </row>
    <row r="82" spans="2:5" s="2" customFormat="1" x14ac:dyDescent="0.25">
      <c r="B82" s="30">
        <v>6042462</v>
      </c>
      <c r="C82" s="34" t="s">
        <v>35</v>
      </c>
      <c r="D82" s="33">
        <v>6256.0672500000001</v>
      </c>
      <c r="E82" s="27"/>
    </row>
    <row r="83" spans="2:5" s="2" customFormat="1" x14ac:dyDescent="0.25">
      <c r="B83" s="30">
        <v>6095116</v>
      </c>
      <c r="C83" s="34" t="s">
        <v>37</v>
      </c>
      <c r="D83" s="33">
        <v>6209.3767500000004</v>
      </c>
      <c r="E83" s="27"/>
    </row>
    <row r="84" spans="2:5" s="2" customFormat="1" x14ac:dyDescent="0.25">
      <c r="B84" s="30">
        <v>6413962</v>
      </c>
      <c r="C84" s="34" t="s">
        <v>38</v>
      </c>
      <c r="D84" s="33">
        <v>6224.8990000000003</v>
      </c>
      <c r="E84" s="27"/>
    </row>
    <row r="85" spans="2:5" s="2" customFormat="1" x14ac:dyDescent="0.25">
      <c r="B85" s="30">
        <v>6196253</v>
      </c>
      <c r="C85" s="34" t="s">
        <v>39</v>
      </c>
      <c r="D85" s="33">
        <v>6186.9482500000004</v>
      </c>
      <c r="E85" s="27"/>
    </row>
    <row r="86" spans="2:5" s="2" customFormat="1" x14ac:dyDescent="0.25">
      <c r="B86" s="30">
        <v>6916438</v>
      </c>
      <c r="C86" s="34" t="s">
        <v>42</v>
      </c>
      <c r="D86" s="33">
        <v>6405.4422500000001</v>
      </c>
      <c r="E86" s="27"/>
    </row>
    <row r="87" spans="2:5" s="2" customFormat="1" x14ac:dyDescent="0.25">
      <c r="B87" s="33"/>
      <c r="C87" s="34"/>
      <c r="D87" s="33"/>
      <c r="E87" s="27"/>
    </row>
    <row r="88" spans="2:5" s="2" customFormat="1" x14ac:dyDescent="0.25">
      <c r="B88" s="33"/>
      <c r="C88" s="34"/>
      <c r="D88" s="33"/>
      <c r="E88" s="27"/>
    </row>
    <row r="89" spans="2:5" s="2" customFormat="1" x14ac:dyDescent="0.25">
      <c r="B89" s="33"/>
      <c r="C89" s="34"/>
      <c r="D89" s="33"/>
      <c r="E89" s="27"/>
    </row>
    <row r="90" spans="2:5" s="2" customFormat="1" x14ac:dyDescent="0.25">
      <c r="B90" s="12"/>
      <c r="D90" s="29"/>
      <c r="E90" s="27"/>
    </row>
    <row r="91" spans="2:5" s="2" customFormat="1" x14ac:dyDescent="0.25">
      <c r="B91" s="12"/>
      <c r="D91" s="29"/>
      <c r="E91" s="27"/>
    </row>
    <row r="92" spans="2:5" s="2" customFormat="1" x14ac:dyDescent="0.25">
      <c r="B92" s="12"/>
      <c r="D92" s="29"/>
      <c r="E92" s="27"/>
    </row>
    <row r="93" spans="2:5" s="2" customFormat="1" x14ac:dyDescent="0.25">
      <c r="B93" s="12"/>
      <c r="D93" s="29"/>
      <c r="E93" s="27"/>
    </row>
    <row r="94" spans="2:5" s="2" customFormat="1" x14ac:dyDescent="0.25">
      <c r="B94" s="12"/>
      <c r="D94" s="29"/>
      <c r="E94" s="27"/>
    </row>
    <row r="95" spans="2:5" s="2" customFormat="1" x14ac:dyDescent="0.25">
      <c r="B95" s="12"/>
      <c r="D95" s="29"/>
      <c r="E95" s="27"/>
    </row>
    <row r="96" spans="2:5" s="2" customFormat="1" x14ac:dyDescent="0.25">
      <c r="B96" s="12"/>
      <c r="D96" s="29"/>
      <c r="E96" s="27"/>
    </row>
    <row r="97" spans="2:5" s="2" customFormat="1" x14ac:dyDescent="0.25">
      <c r="B97" s="12"/>
      <c r="D97" s="29"/>
      <c r="E97" s="27"/>
    </row>
    <row r="98" spans="2:5" s="2" customFormat="1" x14ac:dyDescent="0.25">
      <c r="B98" s="12"/>
      <c r="D98" s="29"/>
      <c r="E98" s="27"/>
    </row>
    <row r="99" spans="2:5" s="2" customFormat="1" x14ac:dyDescent="0.25">
      <c r="B99" s="12"/>
      <c r="D99" s="29"/>
      <c r="E99" s="27"/>
    </row>
    <row r="100" spans="2:5" s="2" customFormat="1" x14ac:dyDescent="0.25">
      <c r="B100" s="12"/>
      <c r="D100" s="29"/>
      <c r="E100" s="27"/>
    </row>
    <row r="101" spans="2:5" s="2" customFormat="1" x14ac:dyDescent="0.25">
      <c r="B101" s="12"/>
      <c r="D101" s="29"/>
      <c r="E101" s="27"/>
    </row>
    <row r="102" spans="2:5" s="2" customFormat="1" x14ac:dyDescent="0.25">
      <c r="B102" s="12"/>
      <c r="D102" s="29"/>
      <c r="E102" s="27"/>
    </row>
    <row r="103" spans="2:5" s="2" customFormat="1" x14ac:dyDescent="0.25">
      <c r="B103" s="12"/>
      <c r="D103" s="29"/>
      <c r="E103" s="27"/>
    </row>
    <row r="104" spans="2:5" s="2" customFormat="1" x14ac:dyDescent="0.25">
      <c r="B104" s="12"/>
      <c r="D104" s="29"/>
      <c r="E104" s="27"/>
    </row>
    <row r="105" spans="2:5" s="2" customFormat="1" x14ac:dyDescent="0.25">
      <c r="B105" s="12"/>
      <c r="D105" s="29"/>
      <c r="E105" s="27"/>
    </row>
    <row r="106" spans="2:5" s="2" customFormat="1" x14ac:dyDescent="0.25">
      <c r="B106" s="12"/>
      <c r="D106" s="29"/>
      <c r="E106" s="27"/>
    </row>
    <row r="107" spans="2:5" s="2" customFormat="1" x14ac:dyDescent="0.25">
      <c r="B107" s="12"/>
      <c r="D107" s="29"/>
      <c r="E107" s="27"/>
    </row>
    <row r="108" spans="2:5" s="2" customFormat="1" x14ac:dyDescent="0.25">
      <c r="B108" s="12"/>
      <c r="D108" s="29"/>
      <c r="E108" s="27"/>
    </row>
    <row r="109" spans="2:5" s="2" customFormat="1" x14ac:dyDescent="0.25">
      <c r="B109" s="12"/>
      <c r="D109" s="29"/>
      <c r="E109" s="27"/>
    </row>
    <row r="110" spans="2:5" s="2" customFormat="1" x14ac:dyDescent="0.25">
      <c r="B110" s="12"/>
      <c r="D110" s="29"/>
      <c r="E110" s="27"/>
    </row>
    <row r="111" spans="2:5" s="2" customFormat="1" x14ac:dyDescent="0.25">
      <c r="B111" s="12"/>
      <c r="D111" s="29"/>
      <c r="E111" s="27"/>
    </row>
    <row r="112" spans="2:5" s="2" customFormat="1" x14ac:dyDescent="0.25">
      <c r="B112" s="12"/>
      <c r="D112" s="29"/>
      <c r="E112" s="27"/>
    </row>
    <row r="113" spans="2:5" s="2" customFormat="1" x14ac:dyDescent="0.25">
      <c r="B113" s="12"/>
      <c r="D113" s="29"/>
      <c r="E113" s="27"/>
    </row>
    <row r="114" spans="2:5" s="2" customFormat="1" x14ac:dyDescent="0.25">
      <c r="B114" s="12"/>
      <c r="D114" s="29"/>
      <c r="E114" s="27"/>
    </row>
    <row r="115" spans="2:5" s="2" customFormat="1" x14ac:dyDescent="0.25">
      <c r="B115" s="12"/>
      <c r="D115" s="29"/>
      <c r="E115" s="27"/>
    </row>
    <row r="116" spans="2:5" s="2" customFormat="1" x14ac:dyDescent="0.25">
      <c r="B116" s="12"/>
      <c r="D116" s="29"/>
      <c r="E116" s="27"/>
    </row>
    <row r="117" spans="2:5" s="2" customFormat="1" x14ac:dyDescent="0.25">
      <c r="B117" s="12"/>
      <c r="D117" s="29"/>
      <c r="E117" s="27"/>
    </row>
    <row r="118" spans="2:5" s="2" customFormat="1" x14ac:dyDescent="0.25">
      <c r="B118" s="12"/>
      <c r="D118" s="29"/>
      <c r="E118" s="27"/>
    </row>
    <row r="119" spans="2:5" s="2" customFormat="1" x14ac:dyDescent="0.25">
      <c r="B119" s="12"/>
      <c r="D119" s="29"/>
      <c r="E119" s="27"/>
    </row>
    <row r="120" spans="2:5" s="2" customFormat="1" x14ac:dyDescent="0.25">
      <c r="B120" s="12"/>
      <c r="D120" s="29"/>
      <c r="E120" s="27"/>
    </row>
    <row r="121" spans="2:5" s="2" customFormat="1" x14ac:dyDescent="0.25">
      <c r="B121" s="12"/>
      <c r="D121" s="29"/>
      <c r="E121" s="27"/>
    </row>
    <row r="122" spans="2:5" s="2" customFormat="1" x14ac:dyDescent="0.25">
      <c r="B122" s="12"/>
      <c r="D122" s="29"/>
      <c r="E122" s="27"/>
    </row>
    <row r="123" spans="2:5" s="2" customFormat="1" x14ac:dyDescent="0.25">
      <c r="B123" s="12"/>
      <c r="D123" s="29"/>
      <c r="E123" s="27"/>
    </row>
    <row r="124" spans="2:5" s="2" customFormat="1" x14ac:dyDescent="0.25">
      <c r="B124" s="12"/>
      <c r="D124" s="29"/>
      <c r="E124" s="27"/>
    </row>
    <row r="125" spans="2:5" s="2" customFormat="1" x14ac:dyDescent="0.25">
      <c r="B125" s="12"/>
      <c r="D125" s="29"/>
      <c r="E125" s="27"/>
    </row>
    <row r="126" spans="2:5" s="2" customFormat="1" x14ac:dyDescent="0.25">
      <c r="B126" s="12"/>
      <c r="D126" s="29"/>
      <c r="E126" s="27"/>
    </row>
    <row r="127" spans="2:5" s="2" customFormat="1" x14ac:dyDescent="0.25">
      <c r="B127" s="12"/>
      <c r="D127" s="29"/>
      <c r="E127" s="27"/>
    </row>
    <row r="128" spans="2:5" s="2" customFormat="1" x14ac:dyDescent="0.25">
      <c r="B128" s="12"/>
      <c r="D128" s="29"/>
      <c r="E128" s="27"/>
    </row>
    <row r="129" spans="2:38" s="2" customFormat="1" x14ac:dyDescent="0.25">
      <c r="B129" s="12"/>
      <c r="D129" s="29"/>
      <c r="E129" s="27"/>
    </row>
    <row r="130" spans="2:38" s="2" customFormat="1" x14ac:dyDescent="0.25">
      <c r="B130" s="12"/>
      <c r="D130" s="29"/>
      <c r="E130" s="27"/>
    </row>
    <row r="131" spans="2:38" s="2" customFormat="1" x14ac:dyDescent="0.25">
      <c r="B131" s="12"/>
      <c r="D131" s="29"/>
      <c r="E131" s="27"/>
    </row>
    <row r="132" spans="2:38" s="2" customFormat="1" x14ac:dyDescent="0.25">
      <c r="B132" s="12"/>
      <c r="D132" s="29"/>
      <c r="E132" s="27"/>
    </row>
    <row r="133" spans="2:38" s="2" customFormat="1" x14ac:dyDescent="0.25">
      <c r="B133" s="12"/>
      <c r="D133" s="29"/>
      <c r="E133" s="27"/>
    </row>
    <row r="134" spans="2:38" s="2" customFormat="1" x14ac:dyDescent="0.25">
      <c r="B134" s="12"/>
      <c r="D134" s="29"/>
      <c r="E134" s="27"/>
    </row>
    <row r="135" spans="2:38" s="2" customFormat="1" x14ac:dyDescent="0.25">
      <c r="B135" s="12"/>
      <c r="D135" s="29"/>
      <c r="E135" s="27"/>
    </row>
    <row r="136" spans="2:38" s="2" customFormat="1" x14ac:dyDescent="0.25">
      <c r="B136" s="12"/>
      <c r="D136" s="29"/>
      <c r="E136" s="27"/>
    </row>
    <row r="137" spans="2:38" s="22" customFormat="1" x14ac:dyDescent="0.25">
      <c r="B137" s="23"/>
      <c r="D137" s="24"/>
      <c r="E137" s="25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</row>
    <row r="138" spans="2:38" s="22" customFormat="1" x14ac:dyDescent="0.25">
      <c r="B138" s="23"/>
      <c r="D138" s="24"/>
      <c r="E138" s="25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</row>
    <row r="139" spans="2:38" s="22" customFormat="1" x14ac:dyDescent="0.25">
      <c r="D139" s="24"/>
      <c r="E139" s="25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</row>
    <row r="140" spans="2:38" s="22" customFormat="1" x14ac:dyDescent="0.25">
      <c r="D140" s="24"/>
      <c r="E140" s="25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</row>
    <row r="141" spans="2:38" s="22" customFormat="1" x14ac:dyDescent="0.25">
      <c r="D141" s="24"/>
      <c r="E141" s="25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</row>
    <row r="142" spans="2:38" s="22" customFormat="1" x14ac:dyDescent="0.25">
      <c r="D142" s="24"/>
      <c r="E142" s="25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</row>
    <row r="143" spans="2:38" s="22" customFormat="1" x14ac:dyDescent="0.25">
      <c r="D143" s="24"/>
      <c r="E143" s="25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</row>
    <row r="144" spans="2:38" s="22" customFormat="1" x14ac:dyDescent="0.25">
      <c r="D144" s="24"/>
      <c r="E144" s="25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</row>
    <row r="145" spans="4:38" s="22" customFormat="1" x14ac:dyDescent="0.25">
      <c r="D145" s="24"/>
      <c r="E145" s="25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</row>
    <row r="146" spans="4:38" s="22" customFormat="1" x14ac:dyDescent="0.25">
      <c r="D146" s="24"/>
      <c r="E146" s="25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</row>
    <row r="147" spans="4:38" s="22" customFormat="1" x14ac:dyDescent="0.25">
      <c r="D147" s="24"/>
      <c r="E147" s="25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</row>
    <row r="148" spans="4:38" s="22" customFormat="1" x14ac:dyDescent="0.25"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</row>
    <row r="149" spans="4:38" s="22" customFormat="1" x14ac:dyDescent="0.25"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</row>
    <row r="150" spans="4:38" s="2" customFormat="1" x14ac:dyDescent="0.25"/>
    <row r="151" spans="4:38" s="2" customFormat="1" x14ac:dyDescent="0.25"/>
    <row r="152" spans="4:38" s="2" customFormat="1" x14ac:dyDescent="0.25"/>
    <row r="153" spans="4:38" s="2" customFormat="1" x14ac:dyDescent="0.25"/>
    <row r="154" spans="4:38" s="4" customFormat="1" x14ac:dyDescent="0.25"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</row>
    <row r="155" spans="4:38" s="4" customFormat="1" x14ac:dyDescent="0.25"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</row>
    <row r="156" spans="4:38" s="4" customFormat="1" x14ac:dyDescent="0.25"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</row>
    <row r="157" spans="4:38" s="4" customFormat="1" x14ac:dyDescent="0.25"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</row>
    <row r="158" spans="4:38" s="4" customFormat="1" x14ac:dyDescent="0.25"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</row>
    <row r="159" spans="4:38" s="4" customFormat="1" x14ac:dyDescent="0.25"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</row>
    <row r="160" spans="4:38" s="4" customFormat="1" x14ac:dyDescent="0.25"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</row>
    <row r="161" spans="15:38" s="4" customFormat="1" x14ac:dyDescent="0.25"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</row>
    <row r="162" spans="15:38" s="4" customFormat="1" x14ac:dyDescent="0.25"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</row>
    <row r="163" spans="15:38" s="4" customFormat="1" x14ac:dyDescent="0.25"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</row>
    <row r="164" spans="15:38" s="4" customFormat="1" x14ac:dyDescent="0.25"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</row>
    <row r="165" spans="15:38" s="4" customFormat="1" x14ac:dyDescent="0.25"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</row>
  </sheetData>
  <sortState ref="B14:K33">
    <sortCondition descending="1" ref="H14:H33"/>
  </sortState>
  <mergeCells count="8">
    <mergeCell ref="C39:K39"/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6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3" customWidth="1"/>
    <col min="2" max="2" width="18.28515625" style="3" customWidth="1"/>
    <col min="3" max="8" width="10.42578125" style="3" customWidth="1"/>
    <col min="9" max="9" width="12" style="3" customWidth="1"/>
    <col min="10" max="10" width="11.7109375" style="3" customWidth="1"/>
    <col min="11" max="11" width="12" style="3" customWidth="1"/>
    <col min="12" max="12" width="3.140625" style="3" customWidth="1"/>
    <col min="13" max="13" width="11.42578125" style="4"/>
    <col min="14" max="14" width="11.42578125" style="4" hidden="1" customWidth="1"/>
    <col min="15" max="38" width="11.42578125" style="2"/>
    <col min="39" max="16384" width="11.42578125" style="3"/>
  </cols>
  <sheetData>
    <row r="1" spans="1:23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23" x14ac:dyDescent="0.25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23" x14ac:dyDescent="0.25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23" x14ac:dyDescent="0.25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23" x14ac:dyDescent="0.25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23" x14ac:dyDescent="0.25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23" x14ac:dyDescent="0.25">
      <c r="A7" s="9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164"/>
    </row>
    <row r="8" spans="1:23" x14ac:dyDescent="0.25">
      <c r="A8" s="9"/>
      <c r="B8" s="131"/>
      <c r="C8" s="217" t="s">
        <v>162</v>
      </c>
      <c r="D8" s="217"/>
      <c r="E8" s="217"/>
      <c r="F8" s="217"/>
      <c r="G8" s="217"/>
      <c r="H8" s="217"/>
      <c r="I8" s="217"/>
      <c r="J8" s="217"/>
      <c r="K8" s="217"/>
      <c r="L8" s="164"/>
      <c r="O8" s="31"/>
    </row>
    <row r="9" spans="1:23" x14ac:dyDescent="0.25">
      <c r="A9" s="9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164"/>
    </row>
    <row r="10" spans="1:23" ht="15.75" customHeight="1" x14ac:dyDescent="0.25">
      <c r="A10" s="9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164"/>
    </row>
    <row r="11" spans="1:23" x14ac:dyDescent="0.25">
      <c r="A11" s="9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164"/>
      <c r="M11" s="69"/>
      <c r="N11" s="69"/>
      <c r="O11" s="92"/>
      <c r="P11" s="69"/>
      <c r="Q11" s="69"/>
      <c r="R11" s="69"/>
      <c r="S11" s="69"/>
      <c r="T11" s="69"/>
      <c r="U11" s="69"/>
      <c r="V11" s="67"/>
      <c r="W11" s="67"/>
    </row>
    <row r="12" spans="1:23" ht="12" customHeight="1" x14ac:dyDescent="0.25">
      <c r="A12" s="9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164"/>
      <c r="M12" s="69"/>
      <c r="N12" s="69"/>
      <c r="O12" s="103" t="s">
        <v>83</v>
      </c>
      <c r="P12" s="69"/>
      <c r="Q12" s="69"/>
      <c r="R12" s="69"/>
      <c r="S12" s="69"/>
      <c r="T12" s="69"/>
      <c r="U12" s="69"/>
      <c r="V12" s="67"/>
      <c r="W12" s="67"/>
    </row>
    <row r="13" spans="1:23" x14ac:dyDescent="0.25">
      <c r="A13" s="9"/>
      <c r="B13" s="126" t="s">
        <v>62</v>
      </c>
      <c r="C13" s="150">
        <v>4044143</v>
      </c>
      <c r="D13" s="150">
        <v>4250130</v>
      </c>
      <c r="E13" s="150">
        <v>4610260</v>
      </c>
      <c r="F13" s="150">
        <v>4848261</v>
      </c>
      <c r="G13" s="150">
        <v>4301579</v>
      </c>
      <c r="H13" s="151">
        <v>5062213</v>
      </c>
      <c r="I13" s="152">
        <v>17.682669549948994</v>
      </c>
      <c r="J13" s="152">
        <v>117.682669549949</v>
      </c>
      <c r="K13" s="152">
        <v>-11.275836841292165</v>
      </c>
      <c r="L13" s="164"/>
      <c r="M13" s="99"/>
      <c r="N13" s="69">
        <v>1</v>
      </c>
      <c r="O13" s="79"/>
      <c r="P13" s="79"/>
      <c r="Q13" s="79"/>
      <c r="R13" s="79"/>
      <c r="S13" s="79"/>
      <c r="T13" s="79"/>
      <c r="U13" s="69"/>
      <c r="V13" s="67"/>
      <c r="W13" s="67"/>
    </row>
    <row r="14" spans="1:23" x14ac:dyDescent="0.25">
      <c r="A14" s="9"/>
      <c r="B14" s="173" t="s">
        <v>43</v>
      </c>
      <c r="C14" s="172">
        <v>886720</v>
      </c>
      <c r="D14" s="172">
        <v>934417</v>
      </c>
      <c r="E14" s="172">
        <v>1164038</v>
      </c>
      <c r="F14" s="172">
        <v>1298411</v>
      </c>
      <c r="G14" s="172">
        <v>1261380</v>
      </c>
      <c r="H14" s="151">
        <v>1357939</v>
      </c>
      <c r="I14" s="154">
        <v>7.655028619448534</v>
      </c>
      <c r="J14" s="154">
        <v>107.65502861944853</v>
      </c>
      <c r="K14" s="154">
        <v>-2.8520245130393973</v>
      </c>
      <c r="L14" s="164"/>
      <c r="M14" s="99"/>
      <c r="N14" s="69"/>
      <c r="O14" s="226"/>
      <c r="P14" s="79"/>
      <c r="Q14" s="79"/>
      <c r="R14" s="79"/>
      <c r="S14" s="79"/>
      <c r="T14" s="79"/>
      <c r="U14" s="69"/>
      <c r="V14" s="67"/>
      <c r="W14" s="67"/>
    </row>
    <row r="15" spans="1:23" x14ac:dyDescent="0.25">
      <c r="A15" s="9"/>
      <c r="B15" s="171" t="s">
        <v>53</v>
      </c>
      <c r="C15" s="172">
        <v>1320912</v>
      </c>
      <c r="D15" s="172">
        <v>1071516</v>
      </c>
      <c r="E15" s="172">
        <v>1254508</v>
      </c>
      <c r="F15" s="172">
        <v>1119112</v>
      </c>
      <c r="G15" s="172">
        <v>931064</v>
      </c>
      <c r="H15" s="151">
        <v>996810</v>
      </c>
      <c r="I15" s="154">
        <v>7.0613835353960708</v>
      </c>
      <c r="J15" s="154">
        <v>107.06138353539608</v>
      </c>
      <c r="K15" s="154">
        <v>-16.803322634374396</v>
      </c>
      <c r="L15" s="164"/>
      <c r="M15" s="99"/>
      <c r="N15" s="69"/>
      <c r="O15" s="79">
        <f t="shared" ref="O15:O33" si="0">+H15/$H$13*100</f>
        <v>19.691190394398657</v>
      </c>
      <c r="P15" s="79"/>
      <c r="Q15" s="79"/>
      <c r="R15" s="79"/>
      <c r="S15" s="79"/>
      <c r="T15" s="79"/>
      <c r="U15" s="69"/>
      <c r="V15" s="67"/>
      <c r="W15" s="67"/>
    </row>
    <row r="16" spans="1:23" x14ac:dyDescent="0.25">
      <c r="A16" s="9"/>
      <c r="B16" s="171" t="s">
        <v>44</v>
      </c>
      <c r="C16" s="172">
        <v>402549</v>
      </c>
      <c r="D16" s="172">
        <v>471174</v>
      </c>
      <c r="E16" s="172">
        <v>421699</v>
      </c>
      <c r="F16" s="172">
        <v>492815</v>
      </c>
      <c r="G16" s="172">
        <v>516850</v>
      </c>
      <c r="H16" s="151">
        <v>597918</v>
      </c>
      <c r="I16" s="154">
        <v>15.685014994679314</v>
      </c>
      <c r="J16" s="154">
        <v>115.68501499467931</v>
      </c>
      <c r="K16" s="154">
        <v>4.8770836926635752</v>
      </c>
      <c r="L16" s="164"/>
      <c r="M16" s="99"/>
      <c r="N16" s="69"/>
      <c r="O16" s="79">
        <f t="shared" si="0"/>
        <v>11.811395529978688</v>
      </c>
      <c r="P16" s="79"/>
      <c r="Q16" s="79"/>
      <c r="R16" s="79"/>
      <c r="S16" s="79"/>
      <c r="T16" s="79"/>
      <c r="U16" s="69"/>
      <c r="V16" s="67"/>
      <c r="W16" s="67"/>
    </row>
    <row r="17" spans="1:23" x14ac:dyDescent="0.25">
      <c r="A17" s="9"/>
      <c r="B17" s="171" t="s">
        <v>50</v>
      </c>
      <c r="C17" s="172">
        <v>517457</v>
      </c>
      <c r="D17" s="172">
        <v>700662</v>
      </c>
      <c r="E17" s="172">
        <v>499294</v>
      </c>
      <c r="F17" s="172">
        <v>391818</v>
      </c>
      <c r="G17" s="172">
        <v>263287</v>
      </c>
      <c r="H17" s="151">
        <v>556861</v>
      </c>
      <c r="I17" s="154">
        <v>111.50341642390242</v>
      </c>
      <c r="J17" s="154">
        <v>211.50341642390242</v>
      </c>
      <c r="K17" s="154">
        <v>-32.803750720998018</v>
      </c>
      <c r="L17" s="164"/>
      <c r="M17" s="99"/>
      <c r="N17" s="69"/>
      <c r="O17" s="79">
        <f t="shared" si="0"/>
        <v>11.000347081404911</v>
      </c>
      <c r="P17" s="79"/>
      <c r="Q17" s="79"/>
      <c r="R17" s="79"/>
      <c r="S17" s="79"/>
      <c r="T17" s="79"/>
      <c r="U17" s="69"/>
      <c r="V17" s="67"/>
      <c r="W17" s="67"/>
    </row>
    <row r="18" spans="1:23" x14ac:dyDescent="0.25">
      <c r="A18" s="9"/>
      <c r="B18" s="171" t="s">
        <v>52</v>
      </c>
      <c r="C18" s="172">
        <v>149850</v>
      </c>
      <c r="D18" s="172">
        <v>135233</v>
      </c>
      <c r="E18" s="172">
        <v>168975</v>
      </c>
      <c r="F18" s="172">
        <v>193782</v>
      </c>
      <c r="G18" s="172">
        <v>187532</v>
      </c>
      <c r="H18" s="151">
        <v>317032</v>
      </c>
      <c r="I18" s="154">
        <v>69.054881300258103</v>
      </c>
      <c r="J18" s="154">
        <v>169.0548813002581</v>
      </c>
      <c r="K18" s="154">
        <v>-3.2252737612368576</v>
      </c>
      <c r="L18" s="164"/>
      <c r="M18" s="99"/>
      <c r="N18" s="69"/>
      <c r="O18" s="79">
        <f t="shared" si="0"/>
        <v>6.2627155356758006</v>
      </c>
      <c r="P18" s="79"/>
      <c r="Q18" s="79"/>
      <c r="R18" s="79"/>
      <c r="S18" s="79"/>
      <c r="T18" s="79"/>
      <c r="U18" s="69"/>
      <c r="V18" s="67"/>
      <c r="W18" s="67"/>
    </row>
    <row r="19" spans="1:23" x14ac:dyDescent="0.25">
      <c r="A19" s="9"/>
      <c r="B19" s="171" t="s">
        <v>61</v>
      </c>
      <c r="C19" s="172">
        <v>56725</v>
      </c>
      <c r="D19" s="172">
        <v>37047</v>
      </c>
      <c r="E19" s="172">
        <v>63840</v>
      </c>
      <c r="F19" s="172">
        <v>138752</v>
      </c>
      <c r="G19" s="172">
        <v>128434</v>
      </c>
      <c r="H19" s="151">
        <v>237125</v>
      </c>
      <c r="I19" s="154">
        <v>84.627902268869605</v>
      </c>
      <c r="J19" s="154">
        <v>184.6279022688696</v>
      </c>
      <c r="K19" s="154">
        <v>-7.4362892066420656</v>
      </c>
      <c r="L19" s="164"/>
      <c r="M19" s="99"/>
      <c r="N19" s="69"/>
      <c r="O19" s="79">
        <f t="shared" si="0"/>
        <v>4.6842161718600144</v>
      </c>
      <c r="P19" s="79"/>
      <c r="Q19" s="79"/>
      <c r="R19" s="79"/>
      <c r="S19" s="79"/>
      <c r="T19" s="79"/>
      <c r="U19" s="69"/>
      <c r="V19" s="67"/>
      <c r="W19" s="67"/>
    </row>
    <row r="20" spans="1:23" x14ac:dyDescent="0.25">
      <c r="A20" s="9"/>
      <c r="B20" s="171" t="s">
        <v>51</v>
      </c>
      <c r="C20" s="172">
        <v>172878</v>
      </c>
      <c r="D20" s="172">
        <v>443696</v>
      </c>
      <c r="E20" s="172">
        <v>467404</v>
      </c>
      <c r="F20" s="172">
        <v>514698</v>
      </c>
      <c r="G20" s="172">
        <v>346250</v>
      </c>
      <c r="H20" s="151">
        <v>231266</v>
      </c>
      <c r="I20" s="154">
        <v>-33.208375451263535</v>
      </c>
      <c r="J20" s="154">
        <v>66.791624548736465</v>
      </c>
      <c r="K20" s="154">
        <v>-32.72754119891664</v>
      </c>
      <c r="L20" s="164"/>
      <c r="M20" s="99"/>
      <c r="N20" s="69"/>
      <c r="O20" s="79">
        <f t="shared" si="0"/>
        <v>4.5684762770748684</v>
      </c>
      <c r="P20" s="79"/>
      <c r="Q20" s="79"/>
      <c r="R20" s="79"/>
      <c r="S20" s="79"/>
      <c r="T20" s="79"/>
      <c r="U20" s="69"/>
      <c r="V20" s="67"/>
      <c r="W20" s="67"/>
    </row>
    <row r="21" spans="1:23" x14ac:dyDescent="0.25">
      <c r="A21" s="9"/>
      <c r="B21" s="171" t="s">
        <v>49</v>
      </c>
      <c r="C21" s="172">
        <v>111766</v>
      </c>
      <c r="D21" s="172">
        <v>33744</v>
      </c>
      <c r="E21" s="172">
        <v>104488</v>
      </c>
      <c r="F21" s="172">
        <v>113420</v>
      </c>
      <c r="G21" s="172">
        <v>64917</v>
      </c>
      <c r="H21" s="151">
        <v>175491</v>
      </c>
      <c r="I21" s="154">
        <v>170.33134618050744</v>
      </c>
      <c r="J21" s="154">
        <v>270.33134618050741</v>
      </c>
      <c r="K21" s="154">
        <v>-42.7640627755246</v>
      </c>
      <c r="L21" s="164"/>
      <c r="M21" s="99"/>
      <c r="N21" s="69"/>
      <c r="O21" s="79">
        <f t="shared" si="0"/>
        <v>3.4666854199931931</v>
      </c>
      <c r="P21" s="79"/>
      <c r="Q21" s="79"/>
      <c r="R21" s="79"/>
      <c r="S21" s="79"/>
      <c r="T21" s="79"/>
      <c r="U21" s="69"/>
      <c r="V21" s="67"/>
      <c r="W21" s="67"/>
    </row>
    <row r="22" spans="1:23" x14ac:dyDescent="0.25">
      <c r="A22" s="9"/>
      <c r="B22" s="171" t="s">
        <v>55</v>
      </c>
      <c r="C22" s="172">
        <v>152005</v>
      </c>
      <c r="D22" s="172">
        <v>78295</v>
      </c>
      <c r="E22" s="172">
        <v>124234</v>
      </c>
      <c r="F22" s="172">
        <v>118092</v>
      </c>
      <c r="G22" s="172">
        <v>126945</v>
      </c>
      <c r="H22" s="151">
        <v>125627</v>
      </c>
      <c r="I22" s="154">
        <v>-1.0382449092126489</v>
      </c>
      <c r="J22" s="154">
        <v>98.961755090787349</v>
      </c>
      <c r="K22" s="154">
        <v>7.4966974900924743</v>
      </c>
      <c r="L22" s="164"/>
      <c r="M22" s="99"/>
      <c r="N22" s="69"/>
      <c r="O22" s="79">
        <f t="shared" si="0"/>
        <v>2.4816616764249155</v>
      </c>
      <c r="P22" s="79"/>
      <c r="Q22" s="79"/>
      <c r="R22" s="79"/>
      <c r="S22" s="79"/>
      <c r="T22" s="79"/>
      <c r="U22" s="69"/>
      <c r="V22" s="67"/>
      <c r="W22" s="67"/>
    </row>
    <row r="23" spans="1:23" x14ac:dyDescent="0.25">
      <c r="A23" s="9"/>
      <c r="B23" s="171" t="s">
        <v>45</v>
      </c>
      <c r="C23" s="172">
        <v>29606</v>
      </c>
      <c r="D23" s="172">
        <v>28189</v>
      </c>
      <c r="E23" s="172">
        <v>31195</v>
      </c>
      <c r="F23" s="172">
        <v>103490</v>
      </c>
      <c r="G23" s="172">
        <v>88304</v>
      </c>
      <c r="H23" s="151">
        <v>113920</v>
      </c>
      <c r="I23" s="154">
        <v>29.008878420003615</v>
      </c>
      <c r="J23" s="154">
        <v>129.00887842000361</v>
      </c>
      <c r="K23" s="154">
        <v>-14.673881534447775</v>
      </c>
      <c r="L23" s="164"/>
      <c r="M23" s="99"/>
      <c r="N23" s="69"/>
      <c r="O23" s="79">
        <f t="shared" si="0"/>
        <v>2.2503991831240606</v>
      </c>
      <c r="P23" s="79"/>
      <c r="Q23" s="79"/>
      <c r="R23" s="79"/>
      <c r="S23" s="79"/>
      <c r="T23" s="79"/>
      <c r="U23" s="69"/>
      <c r="V23" s="67"/>
      <c r="W23" s="67"/>
    </row>
    <row r="24" spans="1:23" x14ac:dyDescent="0.25">
      <c r="A24" s="9"/>
      <c r="B24" s="173" t="s">
        <v>58</v>
      </c>
      <c r="C24" s="172">
        <v>19181</v>
      </c>
      <c r="D24" s="172">
        <v>21908</v>
      </c>
      <c r="E24" s="172">
        <v>25921</v>
      </c>
      <c r="F24" s="172">
        <v>67719</v>
      </c>
      <c r="G24" s="172">
        <v>51051</v>
      </c>
      <c r="H24" s="151">
        <v>89226</v>
      </c>
      <c r="I24" s="154">
        <v>74.778163013457117</v>
      </c>
      <c r="J24" s="154">
        <v>174.77816301345712</v>
      </c>
      <c r="K24" s="154">
        <v>-24.613476276968061</v>
      </c>
      <c r="L24" s="164"/>
      <c r="M24" s="99"/>
      <c r="N24" s="69"/>
      <c r="O24" s="79">
        <f t="shared" si="0"/>
        <v>1.7625888124423055</v>
      </c>
      <c r="P24" s="79"/>
      <c r="Q24" s="79"/>
      <c r="R24" s="79"/>
      <c r="S24" s="79"/>
      <c r="T24" s="79"/>
      <c r="U24" s="69"/>
      <c r="V24" s="67"/>
      <c r="W24" s="67"/>
    </row>
    <row r="25" spans="1:23" x14ac:dyDescent="0.25">
      <c r="A25" s="9"/>
      <c r="B25" s="171" t="s">
        <v>54</v>
      </c>
      <c r="C25" s="172">
        <v>94061</v>
      </c>
      <c r="D25" s="172">
        <v>65324</v>
      </c>
      <c r="E25" s="172">
        <v>54673</v>
      </c>
      <c r="F25" s="172">
        <v>57868</v>
      </c>
      <c r="G25" s="172">
        <v>66241</v>
      </c>
      <c r="H25" s="151">
        <v>72821</v>
      </c>
      <c r="I25" s="154">
        <v>9.9334249181020731</v>
      </c>
      <c r="J25" s="154">
        <v>109.93342491810208</v>
      </c>
      <c r="K25" s="154">
        <v>14.469136655837422</v>
      </c>
      <c r="L25" s="164"/>
      <c r="M25" s="99"/>
      <c r="N25" s="69"/>
      <c r="O25" s="79">
        <f t="shared" si="0"/>
        <v>1.4385210578851582</v>
      </c>
      <c r="P25" s="79"/>
      <c r="Q25" s="79"/>
      <c r="R25" s="79"/>
      <c r="S25" s="79"/>
      <c r="T25" s="79"/>
      <c r="U25" s="69"/>
      <c r="V25" s="67"/>
      <c r="W25" s="67"/>
    </row>
    <row r="26" spans="1:23" x14ac:dyDescent="0.25">
      <c r="A26" s="9"/>
      <c r="B26" s="174" t="s">
        <v>47</v>
      </c>
      <c r="C26" s="172">
        <v>32665</v>
      </c>
      <c r="D26" s="172">
        <v>71185</v>
      </c>
      <c r="E26" s="172">
        <v>103500</v>
      </c>
      <c r="F26" s="172">
        <v>82934</v>
      </c>
      <c r="G26" s="172">
        <v>111299</v>
      </c>
      <c r="H26" s="151">
        <v>56506</v>
      </c>
      <c r="I26" s="154">
        <v>-49.230451306840131</v>
      </c>
      <c r="J26" s="154">
        <v>50.769548693159869</v>
      </c>
      <c r="K26" s="154">
        <v>34.201895483155283</v>
      </c>
      <c r="L26" s="164"/>
      <c r="M26" s="99"/>
      <c r="N26" s="69"/>
      <c r="O26" s="79">
        <f t="shared" si="0"/>
        <v>1.116231181896139</v>
      </c>
      <c r="P26" s="79"/>
      <c r="Q26" s="79"/>
      <c r="R26" s="79"/>
      <c r="S26" s="79"/>
      <c r="T26" s="79"/>
      <c r="U26" s="69"/>
      <c r="V26" s="67"/>
      <c r="W26" s="67"/>
    </row>
    <row r="27" spans="1:23" x14ac:dyDescent="0.25">
      <c r="A27" s="9"/>
      <c r="B27" s="171" t="s">
        <v>46</v>
      </c>
      <c r="C27" s="172">
        <v>25471</v>
      </c>
      <c r="D27" s="172">
        <v>33144</v>
      </c>
      <c r="E27" s="172">
        <v>51529</v>
      </c>
      <c r="F27" s="172">
        <v>61397</v>
      </c>
      <c r="G27" s="172">
        <v>66950</v>
      </c>
      <c r="H27" s="151">
        <v>33278</v>
      </c>
      <c r="I27" s="154">
        <v>-50.294249439880502</v>
      </c>
      <c r="J27" s="154">
        <v>49.70575056011949</v>
      </c>
      <c r="K27" s="154">
        <v>9.0444158509373374</v>
      </c>
      <c r="L27" s="164"/>
      <c r="M27" s="99"/>
      <c r="N27" s="69"/>
      <c r="O27" s="79">
        <f t="shared" si="0"/>
        <v>0.65738047766856111</v>
      </c>
      <c r="P27" s="79"/>
      <c r="Q27" s="79"/>
      <c r="R27" s="79"/>
      <c r="S27" s="79"/>
      <c r="T27" s="79"/>
      <c r="U27" s="69"/>
      <c r="V27" s="67"/>
      <c r="W27" s="67"/>
    </row>
    <row r="28" spans="1:23" x14ac:dyDescent="0.25">
      <c r="A28" s="9"/>
      <c r="B28" s="171" t="s">
        <v>158</v>
      </c>
      <c r="C28" s="172"/>
      <c r="D28" s="172"/>
      <c r="E28" s="172"/>
      <c r="F28" s="172"/>
      <c r="G28" s="172">
        <v>4722</v>
      </c>
      <c r="H28" s="151">
        <v>32054</v>
      </c>
      <c r="I28" s="154"/>
      <c r="J28" s="154"/>
      <c r="K28" s="154"/>
      <c r="L28" s="164"/>
      <c r="M28" s="99"/>
      <c r="N28" s="69"/>
      <c r="O28" s="79">
        <f t="shared" si="0"/>
        <v>0.63320132914201754</v>
      </c>
      <c r="P28" s="79"/>
      <c r="Q28" s="79"/>
      <c r="R28" s="79"/>
      <c r="S28" s="79"/>
      <c r="T28" s="79"/>
      <c r="U28" s="69"/>
      <c r="V28" s="67"/>
      <c r="W28" s="67"/>
    </row>
    <row r="29" spans="1:23" x14ac:dyDescent="0.25">
      <c r="A29" s="9"/>
      <c r="B29" s="173" t="s">
        <v>60</v>
      </c>
      <c r="C29" s="172">
        <v>62345</v>
      </c>
      <c r="D29" s="172">
        <v>56009</v>
      </c>
      <c r="E29" s="172">
        <v>49770</v>
      </c>
      <c r="F29" s="172">
        <v>66504</v>
      </c>
      <c r="G29" s="172">
        <v>48644</v>
      </c>
      <c r="H29" s="151">
        <v>22928</v>
      </c>
      <c r="I29" s="154">
        <v>-52.86571827974673</v>
      </c>
      <c r="J29" s="154">
        <v>47.13428172025327</v>
      </c>
      <c r="K29" s="154">
        <v>-26.855527487068443</v>
      </c>
      <c r="L29" s="164"/>
      <c r="M29" s="99"/>
      <c r="N29" s="69"/>
      <c r="O29" s="79">
        <f t="shared" si="0"/>
        <v>0.45292444233381729</v>
      </c>
      <c r="P29" s="79"/>
      <c r="Q29" s="79"/>
      <c r="R29" s="79"/>
      <c r="S29" s="79"/>
      <c r="T29" s="79"/>
      <c r="U29" s="69"/>
      <c r="V29" s="67"/>
      <c r="W29" s="67"/>
    </row>
    <row r="30" spans="1:23" x14ac:dyDescent="0.25">
      <c r="A30" s="9"/>
      <c r="B30" s="171" t="s">
        <v>59</v>
      </c>
      <c r="C30" s="172">
        <v>0</v>
      </c>
      <c r="D30" s="172">
        <v>0</v>
      </c>
      <c r="E30" s="172">
        <v>0</v>
      </c>
      <c r="F30" s="172">
        <v>3961</v>
      </c>
      <c r="G30" s="172">
        <v>4301</v>
      </c>
      <c r="H30" s="151">
        <v>19362</v>
      </c>
      <c r="I30" s="154">
        <v>350.17437805161586</v>
      </c>
      <c r="J30" s="154">
        <v>450.17437805161586</v>
      </c>
      <c r="K30" s="154">
        <v>8.5836909871244593</v>
      </c>
      <c r="L30" s="164"/>
      <c r="M30" s="99"/>
      <c r="N30" s="69"/>
      <c r="O30" s="79">
        <f t="shared" si="0"/>
        <v>0.38248094262331511</v>
      </c>
      <c r="P30" s="79"/>
      <c r="Q30" s="79"/>
      <c r="R30" s="79"/>
      <c r="S30" s="79"/>
      <c r="T30" s="79"/>
      <c r="U30" s="69"/>
      <c r="V30" s="67"/>
      <c r="W30" s="67"/>
    </row>
    <row r="31" spans="1:23" x14ac:dyDescent="0.25">
      <c r="A31" s="9"/>
      <c r="B31" s="171" t="s">
        <v>57</v>
      </c>
      <c r="C31" s="172">
        <v>5109</v>
      </c>
      <c r="D31" s="172">
        <v>9077</v>
      </c>
      <c r="E31" s="172">
        <v>8821</v>
      </c>
      <c r="F31" s="172">
        <v>13747</v>
      </c>
      <c r="G31" s="172">
        <v>11649</v>
      </c>
      <c r="H31" s="151">
        <v>13984</v>
      </c>
      <c r="I31" s="154">
        <v>20.044639024808998</v>
      </c>
      <c r="J31" s="154">
        <v>120.044639024809</v>
      </c>
      <c r="K31" s="154">
        <v>-15.261511602531463</v>
      </c>
      <c r="L31" s="164"/>
      <c r="M31" s="99"/>
      <c r="N31" s="69"/>
      <c r="O31" s="79">
        <f t="shared" si="0"/>
        <v>0.27624282107449843</v>
      </c>
      <c r="P31" s="79"/>
      <c r="Q31" s="79"/>
      <c r="R31" s="79"/>
      <c r="S31" s="79"/>
      <c r="T31" s="79"/>
      <c r="U31" s="69"/>
    </row>
    <row r="32" spans="1:23" x14ac:dyDescent="0.25">
      <c r="A32" s="9"/>
      <c r="B32" s="171" t="s">
        <v>56</v>
      </c>
      <c r="C32" s="172">
        <v>3328</v>
      </c>
      <c r="D32" s="172">
        <v>1375</v>
      </c>
      <c r="E32" s="172">
        <v>11209</v>
      </c>
      <c r="F32" s="172">
        <v>4714</v>
      </c>
      <c r="G32" s="172">
        <v>14687</v>
      </c>
      <c r="H32" s="151">
        <v>8035</v>
      </c>
      <c r="I32" s="154">
        <v>-45.291754612922993</v>
      </c>
      <c r="J32" s="154">
        <v>54.708245387077007</v>
      </c>
      <c r="K32" s="154">
        <v>211.56130674586339</v>
      </c>
      <c r="L32" s="164"/>
      <c r="M32" s="69"/>
      <c r="N32" s="69">
        <v>1</v>
      </c>
      <c r="O32" s="79">
        <f t="shared" si="0"/>
        <v>0.15872504772122389</v>
      </c>
      <c r="P32" s="79">
        <v>6145529</v>
      </c>
      <c r="Q32" s="79">
        <v>6231878</v>
      </c>
      <c r="R32" s="79">
        <v>6281878</v>
      </c>
      <c r="S32" s="79">
        <v>6095116</v>
      </c>
      <c r="T32" s="69"/>
      <c r="U32" s="69"/>
    </row>
    <row r="33" spans="1:38" ht="19.5" customHeight="1" x14ac:dyDescent="0.25">
      <c r="A33" s="9"/>
      <c r="B33" s="171" t="s">
        <v>48</v>
      </c>
      <c r="C33" s="172">
        <v>1515</v>
      </c>
      <c r="D33" s="172">
        <v>58135</v>
      </c>
      <c r="E33" s="172">
        <v>5162</v>
      </c>
      <c r="F33" s="172">
        <v>5027</v>
      </c>
      <c r="G33" s="172">
        <v>7072</v>
      </c>
      <c r="H33" s="151">
        <v>4030</v>
      </c>
      <c r="I33" s="154">
        <v>-43.014705882352942</v>
      </c>
      <c r="J33" s="154">
        <v>56.985294117647058</v>
      </c>
      <c r="K33" s="154">
        <v>40.6803262383131</v>
      </c>
      <c r="L33" s="164"/>
      <c r="M33" s="69"/>
      <c r="N33" s="69"/>
      <c r="O33" s="79">
        <f t="shared" si="0"/>
        <v>7.9609451439518655E-2</v>
      </c>
      <c r="P33" s="69"/>
      <c r="Q33" s="69"/>
      <c r="R33" s="69"/>
      <c r="S33" s="69"/>
      <c r="T33" s="69"/>
      <c r="U33" s="69"/>
    </row>
    <row r="34" spans="1:38" s="70" customFormat="1" ht="12" customHeight="1" x14ac:dyDescent="0.25">
      <c r="A34" s="76"/>
      <c r="B34" s="174"/>
      <c r="C34" s="156"/>
      <c r="D34" s="156"/>
      <c r="E34" s="156"/>
      <c r="F34" s="156"/>
      <c r="G34" s="156"/>
      <c r="H34" s="157"/>
      <c r="I34" s="158"/>
      <c r="J34" s="158"/>
      <c r="K34" s="158"/>
      <c r="L34" s="164"/>
      <c r="M34" s="69"/>
      <c r="N34" s="69"/>
      <c r="O34" s="69"/>
      <c r="P34" s="69"/>
      <c r="Q34" s="69"/>
      <c r="R34" s="69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69"/>
      <c r="AJ34" s="69"/>
      <c r="AK34" s="69"/>
      <c r="AL34" s="69"/>
    </row>
    <row r="35" spans="1:38" ht="18.75" customHeight="1" x14ac:dyDescent="0.25">
      <c r="A35" s="9"/>
      <c r="B35" s="147" t="s">
        <v>3</v>
      </c>
      <c r="C35" s="152"/>
      <c r="D35" s="152">
        <f>(D13/C13-1)*100</f>
        <v>5.0934647958788881</v>
      </c>
      <c r="E35" s="152">
        <f t="shared" ref="E35:H35" si="1">(E13/D13-1)*100</f>
        <v>8.4733878728415313</v>
      </c>
      <c r="F35" s="152">
        <f t="shared" si="1"/>
        <v>5.1624203407183211</v>
      </c>
      <c r="G35" s="152">
        <f t="shared" si="1"/>
        <v>-11.275836841292165</v>
      </c>
      <c r="H35" s="152">
        <f t="shared" si="1"/>
        <v>17.682669549948994</v>
      </c>
      <c r="I35" s="162"/>
      <c r="J35" s="162"/>
      <c r="K35" s="162"/>
      <c r="L35" s="164"/>
      <c r="M35" s="69"/>
      <c r="N35" s="69"/>
      <c r="O35" s="69"/>
      <c r="P35" s="69"/>
      <c r="Q35" s="69"/>
      <c r="R35" s="69"/>
      <c r="S35" s="69"/>
      <c r="T35" s="69"/>
      <c r="U35" s="69"/>
    </row>
    <row r="36" spans="1:38" s="70" customFormat="1" ht="18.75" customHeight="1" x14ac:dyDescent="0.25">
      <c r="A36" s="76"/>
      <c r="B36" s="134"/>
      <c r="C36" s="165"/>
      <c r="D36" s="165"/>
      <c r="E36" s="165"/>
      <c r="F36" s="165"/>
      <c r="G36" s="165"/>
      <c r="H36" s="165"/>
      <c r="I36" s="139"/>
      <c r="J36" s="139"/>
      <c r="K36" s="139"/>
      <c r="L36" s="164"/>
      <c r="M36" s="69"/>
      <c r="N36" s="69"/>
      <c r="O36" s="69"/>
      <c r="P36" s="69"/>
      <c r="Q36" s="69"/>
      <c r="R36" s="69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69"/>
      <c r="AG36" s="69"/>
      <c r="AH36" s="69"/>
      <c r="AI36" s="69"/>
      <c r="AJ36" s="69"/>
      <c r="AK36" s="69"/>
      <c r="AL36" s="69"/>
    </row>
    <row r="37" spans="1:38" s="70" customFormat="1" ht="9.75" customHeight="1" x14ac:dyDescent="0.25">
      <c r="A37" s="76"/>
      <c r="B37" s="134"/>
      <c r="C37" s="165"/>
      <c r="D37" s="136"/>
      <c r="E37" s="136"/>
      <c r="F37" s="136"/>
      <c r="G37" s="136"/>
      <c r="H37" s="136"/>
      <c r="I37" s="136"/>
      <c r="J37" s="139"/>
      <c r="K37" s="139"/>
      <c r="L37" s="164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</row>
    <row r="38" spans="1:38" ht="47.25" customHeight="1" x14ac:dyDescent="0.25">
      <c r="A38" s="9"/>
      <c r="B38" s="133"/>
      <c r="C38" s="141"/>
      <c r="D38" s="220" t="s">
        <v>189</v>
      </c>
      <c r="E38" s="221"/>
      <c r="F38" s="221"/>
      <c r="G38" s="221"/>
      <c r="H38" s="221"/>
      <c r="I38" s="221"/>
      <c r="J38" s="138"/>
      <c r="K38" s="138"/>
      <c r="L38" s="164"/>
      <c r="M38" s="69"/>
      <c r="N38" s="69"/>
      <c r="O38" s="69"/>
      <c r="P38" s="69"/>
      <c r="Q38" s="69"/>
      <c r="R38" s="69"/>
      <c r="S38" s="69"/>
      <c r="T38" s="69"/>
      <c r="U38" s="69"/>
    </row>
    <row r="39" spans="1:38" ht="14.25" customHeight="1" x14ac:dyDescent="0.25">
      <c r="A39" s="9"/>
      <c r="B39" s="140"/>
      <c r="C39" s="166"/>
      <c r="D39" s="166"/>
      <c r="E39" s="166"/>
      <c r="F39" s="167"/>
      <c r="G39" s="168"/>
      <c r="H39" s="166"/>
      <c r="I39" s="138"/>
      <c r="J39" s="138"/>
      <c r="K39" s="138"/>
      <c r="L39" s="164"/>
      <c r="M39" s="57"/>
    </row>
    <row r="40" spans="1:38" s="43" customFormat="1" x14ac:dyDescent="0.25">
      <c r="A40" s="44"/>
      <c r="B40" s="118"/>
      <c r="C40" s="119"/>
      <c r="D40" s="119"/>
      <c r="E40" s="119"/>
      <c r="F40" s="120"/>
      <c r="G40" s="120"/>
      <c r="H40" s="120"/>
      <c r="I40" s="121"/>
      <c r="J40" s="121"/>
      <c r="K40" s="118"/>
      <c r="L40" s="169"/>
      <c r="M40" s="58" t="s">
        <v>6</v>
      </c>
      <c r="N40" s="40"/>
      <c r="O40" s="40"/>
      <c r="P40" s="40"/>
      <c r="Q40" s="40"/>
      <c r="R40" s="41"/>
      <c r="S40" s="41"/>
      <c r="T40" s="41"/>
      <c r="U40" s="41"/>
      <c r="V40" s="42"/>
      <c r="W40" s="42"/>
      <c r="X40" s="50"/>
      <c r="Y40" s="50"/>
      <c r="Z40" s="50"/>
      <c r="AA40" s="50"/>
    </row>
    <row r="41" spans="1:38" s="43" customFormat="1" x14ac:dyDescent="0.25">
      <c r="A41" s="44"/>
      <c r="B41" s="118"/>
      <c r="C41" s="119"/>
      <c r="D41" s="119"/>
      <c r="E41" s="119"/>
      <c r="F41" s="120"/>
      <c r="G41" s="120"/>
      <c r="H41" s="120"/>
      <c r="I41" s="121"/>
      <c r="J41" s="121"/>
      <c r="K41" s="118"/>
      <c r="L41" s="169"/>
      <c r="M41" s="58"/>
      <c r="N41" s="40"/>
      <c r="O41" s="40"/>
      <c r="P41" s="40"/>
      <c r="Q41" s="40"/>
      <c r="R41" s="41"/>
      <c r="S41" s="41"/>
      <c r="T41" s="41"/>
      <c r="U41" s="41"/>
      <c r="V41" s="42"/>
      <c r="W41" s="42"/>
      <c r="X41" s="50"/>
      <c r="Y41" s="50"/>
      <c r="Z41" s="50"/>
      <c r="AA41" s="50"/>
    </row>
    <row r="42" spans="1:38" s="43" customFormat="1" x14ac:dyDescent="0.25">
      <c r="A42" s="44"/>
      <c r="B42" s="118"/>
      <c r="C42" s="119"/>
      <c r="D42" s="119"/>
      <c r="E42" s="119"/>
      <c r="F42" s="120"/>
      <c r="G42" s="120"/>
      <c r="H42" s="120"/>
      <c r="I42" s="121"/>
      <c r="J42" s="121"/>
      <c r="K42" s="118"/>
      <c r="L42" s="169"/>
      <c r="M42" s="58"/>
      <c r="N42" s="40"/>
      <c r="O42" s="40"/>
      <c r="P42" s="40"/>
      <c r="Q42" s="40"/>
      <c r="R42" s="41"/>
      <c r="S42" s="41"/>
      <c r="T42" s="41"/>
      <c r="U42" s="41"/>
      <c r="V42" s="42"/>
      <c r="W42" s="42"/>
      <c r="X42" s="50"/>
      <c r="Y42" s="50"/>
      <c r="Z42" s="50"/>
      <c r="AA42" s="50"/>
    </row>
    <row r="43" spans="1:38" s="43" customFormat="1" x14ac:dyDescent="0.25">
      <c r="A43" s="44"/>
      <c r="B43" s="118"/>
      <c r="C43" s="119"/>
      <c r="D43" s="119"/>
      <c r="E43" s="119"/>
      <c r="F43" s="120"/>
      <c r="G43" s="120"/>
      <c r="H43" s="120"/>
      <c r="I43" s="121"/>
      <c r="J43" s="121"/>
      <c r="K43" s="118"/>
      <c r="L43" s="169"/>
      <c r="M43" s="58"/>
      <c r="N43" s="40"/>
      <c r="O43" s="40"/>
      <c r="P43" s="40"/>
      <c r="Q43" s="40"/>
      <c r="R43" s="41"/>
      <c r="S43" s="41"/>
      <c r="T43" s="41"/>
      <c r="U43" s="41"/>
      <c r="V43" s="42"/>
      <c r="W43" s="42"/>
      <c r="X43" s="50"/>
      <c r="Y43" s="50"/>
      <c r="Z43" s="50"/>
      <c r="AA43" s="50"/>
    </row>
    <row r="44" spans="1:38" s="43" customFormat="1" x14ac:dyDescent="0.25">
      <c r="A44" s="44"/>
      <c r="B44" s="118"/>
      <c r="C44" s="119"/>
      <c r="D44" s="119"/>
      <c r="E44" s="119"/>
      <c r="F44" s="120"/>
      <c r="G44" s="120"/>
      <c r="H44" s="120"/>
      <c r="I44" s="121"/>
      <c r="J44" s="121"/>
      <c r="K44" s="118"/>
      <c r="L44" s="169"/>
      <c r="M44" s="58"/>
      <c r="N44" s="40"/>
      <c r="O44" s="40"/>
      <c r="P44" s="40"/>
      <c r="Q44" s="40"/>
      <c r="R44" s="41"/>
      <c r="S44" s="41"/>
      <c r="T44" s="41"/>
      <c r="U44" s="41"/>
      <c r="V44" s="42"/>
      <c r="W44" s="42"/>
      <c r="X44" s="50"/>
      <c r="Y44" s="50"/>
      <c r="Z44" s="50"/>
      <c r="AA44" s="50"/>
    </row>
    <row r="45" spans="1:38" s="43" customFormat="1" x14ac:dyDescent="0.25">
      <c r="A45" s="44"/>
      <c r="B45" s="118"/>
      <c r="C45" s="119"/>
      <c r="D45" s="119"/>
      <c r="E45" s="119"/>
      <c r="F45" s="120"/>
      <c r="G45" s="120"/>
      <c r="H45" s="120"/>
      <c r="I45" s="121"/>
      <c r="J45" s="121"/>
      <c r="K45" s="118"/>
      <c r="L45" s="169"/>
      <c r="M45" s="58"/>
      <c r="N45" s="40"/>
      <c r="O45" s="40"/>
      <c r="P45" s="40"/>
      <c r="Q45" s="40"/>
      <c r="R45" s="41"/>
      <c r="S45" s="41"/>
      <c r="T45" s="41"/>
      <c r="U45" s="41"/>
      <c r="V45" s="42"/>
      <c r="W45" s="42"/>
      <c r="X45" s="50"/>
      <c r="Y45" s="50"/>
      <c r="Z45" s="50"/>
      <c r="AA45" s="50"/>
    </row>
    <row r="46" spans="1:38" s="43" customFormat="1" x14ac:dyDescent="0.25">
      <c r="A46" s="44"/>
      <c r="B46" s="118"/>
      <c r="C46" s="119"/>
      <c r="D46" s="119"/>
      <c r="E46" s="119"/>
      <c r="F46" s="120"/>
      <c r="G46" s="120"/>
      <c r="H46" s="120"/>
      <c r="I46" s="121"/>
      <c r="J46" s="121"/>
      <c r="K46" s="118"/>
      <c r="L46" s="169"/>
      <c r="M46" s="58"/>
      <c r="N46" s="40"/>
      <c r="O46" s="40"/>
      <c r="P46" s="40"/>
      <c r="Q46" s="40"/>
      <c r="R46" s="41"/>
      <c r="S46" s="41"/>
      <c r="T46" s="41"/>
      <c r="U46" s="41"/>
      <c r="V46" s="42"/>
      <c r="W46" s="42"/>
      <c r="X46" s="50"/>
      <c r="Y46" s="50"/>
      <c r="Z46" s="50"/>
      <c r="AA46" s="50"/>
    </row>
    <row r="47" spans="1:38" s="43" customFormat="1" x14ac:dyDescent="0.25">
      <c r="A47" s="44"/>
      <c r="B47" s="118"/>
      <c r="C47" s="119"/>
      <c r="D47" s="119"/>
      <c r="E47" s="119"/>
      <c r="F47" s="120"/>
      <c r="G47" s="120"/>
      <c r="H47" s="120"/>
      <c r="I47" s="121"/>
      <c r="J47" s="121"/>
      <c r="K47" s="118"/>
      <c r="L47" s="169"/>
      <c r="M47" s="58"/>
      <c r="N47" s="40"/>
      <c r="O47" s="40"/>
      <c r="P47" s="40"/>
      <c r="Q47" s="40"/>
      <c r="R47" s="41"/>
      <c r="S47" s="41"/>
      <c r="T47" s="41"/>
      <c r="U47" s="41"/>
      <c r="V47" s="42"/>
      <c r="W47" s="42"/>
      <c r="X47" s="50"/>
      <c r="Y47" s="50"/>
      <c r="Z47" s="50"/>
      <c r="AA47" s="50"/>
    </row>
    <row r="48" spans="1:38" s="43" customFormat="1" x14ac:dyDescent="0.25">
      <c r="A48" s="44"/>
      <c r="B48" s="118"/>
      <c r="C48" s="119"/>
      <c r="D48" s="119"/>
      <c r="E48" s="119"/>
      <c r="F48" s="120"/>
      <c r="G48" s="120"/>
      <c r="H48" s="120"/>
      <c r="I48" s="121"/>
      <c r="J48" s="121"/>
      <c r="K48" s="118"/>
      <c r="L48" s="169"/>
      <c r="M48" s="58"/>
      <c r="N48" s="40"/>
      <c r="O48" s="40"/>
      <c r="P48" s="40"/>
      <c r="Q48" s="40"/>
      <c r="R48" s="41"/>
      <c r="S48" s="41"/>
      <c r="T48" s="41"/>
      <c r="U48" s="41"/>
      <c r="V48" s="42"/>
      <c r="W48" s="42"/>
      <c r="X48" s="50"/>
      <c r="Y48" s="50"/>
      <c r="Z48" s="50"/>
      <c r="AA48" s="50"/>
    </row>
    <row r="49" spans="1:27" s="43" customFormat="1" x14ac:dyDescent="0.25">
      <c r="A49" s="44"/>
      <c r="B49" s="118"/>
      <c r="C49" s="119"/>
      <c r="D49" s="119"/>
      <c r="E49" s="119"/>
      <c r="F49" s="120"/>
      <c r="G49" s="120"/>
      <c r="H49" s="120"/>
      <c r="I49" s="121"/>
      <c r="J49" s="121"/>
      <c r="K49" s="118"/>
      <c r="L49" s="169"/>
      <c r="M49" s="58"/>
      <c r="N49" s="40"/>
      <c r="O49" s="40"/>
      <c r="P49" s="40"/>
      <c r="Q49" s="40"/>
      <c r="R49" s="41"/>
      <c r="S49" s="41"/>
      <c r="T49" s="41"/>
      <c r="U49" s="41"/>
      <c r="V49" s="42"/>
      <c r="W49" s="42"/>
      <c r="X49" s="50"/>
      <c r="Y49" s="50"/>
      <c r="Z49" s="50"/>
      <c r="AA49" s="50"/>
    </row>
    <row r="50" spans="1:27" s="43" customFormat="1" x14ac:dyDescent="0.25">
      <c r="A50" s="44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169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44"/>
      <c r="B51" s="118"/>
      <c r="C51" s="119"/>
      <c r="D51" s="119"/>
      <c r="E51" s="119"/>
      <c r="F51" s="120"/>
      <c r="G51" s="120"/>
      <c r="H51" s="120"/>
      <c r="I51" s="121"/>
      <c r="J51" s="121"/>
      <c r="K51" s="118"/>
      <c r="L51" s="169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44"/>
      <c r="B52" s="118"/>
      <c r="C52" s="119"/>
      <c r="D52" s="119"/>
      <c r="E52" s="119"/>
      <c r="F52" s="120"/>
      <c r="G52" s="120"/>
      <c r="H52" s="120"/>
      <c r="I52" s="121"/>
      <c r="J52" s="121"/>
      <c r="K52" s="118"/>
      <c r="L52" s="169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3" customFormat="1" x14ac:dyDescent="0.25">
      <c r="A53" s="44"/>
      <c r="B53" s="118"/>
      <c r="C53" s="119"/>
      <c r="D53" s="119"/>
      <c r="E53" s="119"/>
      <c r="F53" s="120"/>
      <c r="G53" s="120"/>
      <c r="H53" s="120"/>
      <c r="I53" s="121"/>
      <c r="J53" s="121"/>
      <c r="K53" s="118"/>
      <c r="L53" s="169"/>
      <c r="M53" s="58"/>
      <c r="N53" s="40"/>
      <c r="O53" s="40"/>
      <c r="P53" s="40"/>
      <c r="Q53" s="40"/>
      <c r="R53" s="41"/>
      <c r="S53" s="41"/>
      <c r="T53" s="41"/>
      <c r="U53" s="41"/>
      <c r="V53" s="42"/>
      <c r="W53" s="42"/>
      <c r="X53" s="50"/>
      <c r="Y53" s="50"/>
      <c r="Z53" s="50"/>
      <c r="AA53" s="50"/>
    </row>
    <row r="54" spans="1:27" s="43" customFormat="1" x14ac:dyDescent="0.25">
      <c r="A54" s="44"/>
      <c r="B54" s="118"/>
      <c r="C54" s="119"/>
      <c r="D54" s="119"/>
      <c r="E54" s="119"/>
      <c r="F54" s="120"/>
      <c r="G54" s="120"/>
      <c r="H54" s="120"/>
      <c r="I54" s="121"/>
      <c r="J54" s="121"/>
      <c r="K54" s="118"/>
      <c r="L54" s="169"/>
      <c r="M54" s="58"/>
      <c r="N54" s="40"/>
      <c r="O54" s="40"/>
      <c r="P54" s="40"/>
      <c r="Q54" s="40"/>
      <c r="R54" s="41"/>
      <c r="S54" s="41"/>
      <c r="T54" s="41"/>
      <c r="U54" s="41"/>
      <c r="V54" s="42"/>
      <c r="W54" s="42"/>
      <c r="X54" s="50"/>
      <c r="Y54" s="50"/>
      <c r="Z54" s="50"/>
      <c r="AA54" s="50"/>
    </row>
    <row r="55" spans="1:27" s="43" customFormat="1" x14ac:dyDescent="0.25">
      <c r="A55" s="44"/>
      <c r="B55" s="113" t="s">
        <v>163</v>
      </c>
      <c r="C55" s="119"/>
      <c r="D55" s="119"/>
      <c r="E55" s="119"/>
      <c r="F55" s="120"/>
      <c r="G55" s="120"/>
      <c r="H55" s="120"/>
      <c r="I55" s="121"/>
      <c r="J55" s="121"/>
      <c r="K55" s="118"/>
      <c r="L55" s="169"/>
      <c r="M55" s="58"/>
      <c r="N55" s="40"/>
      <c r="O55" s="40"/>
      <c r="P55" s="40"/>
      <c r="Q55" s="40"/>
      <c r="R55" s="41"/>
      <c r="S55" s="41"/>
      <c r="T55" s="41"/>
      <c r="U55" s="41"/>
      <c r="V55" s="42"/>
      <c r="W55" s="42"/>
      <c r="X55" s="50"/>
      <c r="Y55" s="50"/>
      <c r="Z55" s="50"/>
      <c r="AA55" s="50"/>
    </row>
    <row r="56" spans="1:27" s="43" customFormat="1" x14ac:dyDescent="0.25">
      <c r="A56" s="54"/>
      <c r="B56" s="112" t="s">
        <v>32</v>
      </c>
      <c r="C56" s="143"/>
      <c r="D56" s="143"/>
      <c r="E56" s="143"/>
      <c r="F56" s="144"/>
      <c r="G56" s="144"/>
      <c r="H56" s="144"/>
      <c r="I56" s="145"/>
      <c r="J56" s="145"/>
      <c r="K56" s="123"/>
      <c r="L56" s="170"/>
      <c r="M56" s="58"/>
      <c r="N56" s="40"/>
      <c r="O56" s="40"/>
      <c r="P56" s="40"/>
      <c r="Q56" s="40"/>
      <c r="R56" s="41"/>
      <c r="S56" s="41"/>
      <c r="T56" s="41"/>
      <c r="U56" s="41"/>
      <c r="V56" s="42"/>
      <c r="W56" s="42"/>
      <c r="X56" s="50"/>
      <c r="Y56" s="50"/>
      <c r="Z56" s="50"/>
      <c r="AA56" s="50"/>
    </row>
    <row r="57" spans="1:27" s="40" customFormat="1" x14ac:dyDescent="0.25">
      <c r="A57" s="59"/>
      <c r="B57" s="46"/>
      <c r="C57" s="51"/>
      <c r="D57" s="51"/>
      <c r="E57" s="51"/>
      <c r="F57" s="52"/>
      <c r="G57" s="52"/>
      <c r="H57" s="52"/>
      <c r="I57" s="53"/>
      <c r="J57" s="53"/>
      <c r="K57" s="46"/>
      <c r="L57" s="46"/>
      <c r="M57" s="46"/>
      <c r="N57" s="43"/>
      <c r="O57" s="43"/>
      <c r="P57" s="43"/>
      <c r="Q57" s="43"/>
      <c r="R57" s="43"/>
      <c r="S57" s="43"/>
      <c r="T57" s="43"/>
      <c r="U57" s="43"/>
      <c r="V57" s="43"/>
      <c r="W57" s="43"/>
    </row>
    <row r="58" spans="1:27" s="40" customFormat="1" x14ac:dyDescent="0.25">
      <c r="A58" s="59"/>
      <c r="B58" s="101"/>
      <c r="C58" s="101"/>
      <c r="D58" s="101"/>
      <c r="E58" s="101"/>
      <c r="F58" s="101"/>
      <c r="G58" s="101"/>
      <c r="H58" s="101"/>
      <c r="I58" s="101"/>
      <c r="J58" s="101"/>
      <c r="K58" s="101"/>
      <c r="L58" s="101"/>
      <c r="M58" s="101"/>
      <c r="N58" s="101"/>
      <c r="O58" s="101"/>
      <c r="P58" s="101"/>
      <c r="Q58" s="101"/>
      <c r="R58" s="101"/>
      <c r="S58" s="101"/>
      <c r="T58" s="43"/>
      <c r="U58" s="43"/>
      <c r="V58" s="43"/>
      <c r="W58" s="43"/>
      <c r="X58" s="43"/>
    </row>
    <row r="59" spans="1:27" s="40" customFormat="1" x14ac:dyDescent="0.25">
      <c r="B59" s="231" t="s">
        <v>43</v>
      </c>
      <c r="C59" s="49">
        <v>1357939</v>
      </c>
      <c r="D59" s="101"/>
      <c r="E59" s="101"/>
      <c r="F59" s="101"/>
      <c r="G59" s="101"/>
      <c r="H59" s="101"/>
      <c r="I59" s="101"/>
      <c r="J59" s="101"/>
      <c r="K59" s="101"/>
      <c r="L59" s="101"/>
      <c r="M59" s="101"/>
      <c r="N59" s="43"/>
      <c r="O59" s="101"/>
      <c r="P59" s="101"/>
      <c r="Q59" s="101"/>
      <c r="R59" s="101"/>
      <c r="S59" s="101"/>
      <c r="T59" s="101"/>
      <c r="U59" s="101"/>
      <c r="V59" s="101"/>
      <c r="W59" s="102"/>
    </row>
    <row r="60" spans="1:27" s="40" customFormat="1" x14ac:dyDescent="0.25">
      <c r="B60" s="230" t="s">
        <v>53</v>
      </c>
      <c r="C60" s="40">
        <v>996810</v>
      </c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43"/>
      <c r="W60" s="43"/>
    </row>
    <row r="61" spans="1:27" s="40" customFormat="1" x14ac:dyDescent="0.25">
      <c r="B61" s="230" t="s">
        <v>44</v>
      </c>
      <c r="C61" s="40">
        <v>597918</v>
      </c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  <c r="Q61" s="43"/>
      <c r="R61" s="43"/>
      <c r="S61" s="43"/>
      <c r="T61" s="43"/>
      <c r="U61" s="43"/>
      <c r="V61" s="43"/>
      <c r="W61" s="43"/>
    </row>
    <row r="62" spans="1:27" s="40" customFormat="1" x14ac:dyDescent="0.25">
      <c r="B62" s="230" t="s">
        <v>50</v>
      </c>
      <c r="C62" s="49">
        <v>556861</v>
      </c>
      <c r="D62" s="101"/>
      <c r="E62" s="101"/>
      <c r="F62" s="49"/>
      <c r="G62" s="49"/>
      <c r="H62" s="49"/>
      <c r="L62" s="43"/>
      <c r="M62" s="43"/>
      <c r="N62" s="43"/>
      <c r="O62" s="43"/>
      <c r="P62" s="43"/>
      <c r="Q62" s="43"/>
      <c r="R62" s="43"/>
      <c r="S62" s="43"/>
      <c r="T62" s="43"/>
      <c r="U62" s="43"/>
      <c r="V62" s="43"/>
      <c r="W62" s="43"/>
    </row>
    <row r="63" spans="1:27" s="41" customFormat="1" x14ac:dyDescent="0.25">
      <c r="A63" s="40"/>
      <c r="B63" s="230" t="s">
        <v>52</v>
      </c>
      <c r="C63" s="49">
        <v>317032</v>
      </c>
      <c r="D63" s="101"/>
      <c r="E63" s="101"/>
      <c r="F63" s="49"/>
      <c r="G63" s="49"/>
      <c r="H63" s="49"/>
      <c r="I63" s="40"/>
      <c r="J63" s="40"/>
      <c r="K63" s="40"/>
      <c r="L63" s="43"/>
      <c r="M63" s="43"/>
      <c r="N63" s="43"/>
      <c r="O63" s="43"/>
      <c r="P63" s="43"/>
      <c r="Q63" s="43"/>
      <c r="R63" s="43"/>
      <c r="S63" s="43"/>
      <c r="T63" s="43"/>
      <c r="U63" s="43"/>
      <c r="V63" s="43"/>
      <c r="W63" s="43"/>
    </row>
    <row r="64" spans="1:27" s="2" customFormat="1" x14ac:dyDescent="0.25">
      <c r="A64" s="69"/>
      <c r="B64" s="230" t="s">
        <v>61</v>
      </c>
      <c r="C64" s="69">
        <v>237125</v>
      </c>
      <c r="E64" s="67"/>
      <c r="F64" s="69"/>
      <c r="G64" s="94">
        <v>7389400</v>
      </c>
      <c r="H64" s="98" t="s">
        <v>12</v>
      </c>
      <c r="I64" s="97">
        <v>6805.8512499999997</v>
      </c>
      <c r="J64" s="69"/>
      <c r="K64" s="69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</row>
    <row r="65" spans="1:23" s="2" customFormat="1" x14ac:dyDescent="0.25">
      <c r="A65" s="69"/>
      <c r="B65" s="230" t="s">
        <v>51</v>
      </c>
      <c r="C65" s="98">
        <v>231266</v>
      </c>
      <c r="D65" s="97">
        <v>7093.1805000000004</v>
      </c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</row>
    <row r="66" spans="1:23" s="2" customFormat="1" x14ac:dyDescent="0.25">
      <c r="A66" s="69"/>
      <c r="B66" s="230" t="s">
        <v>49</v>
      </c>
      <c r="C66" s="98">
        <v>175491</v>
      </c>
      <c r="D66" s="97">
        <v>7273.4759999999997</v>
      </c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69"/>
      <c r="R66" s="69"/>
      <c r="S66" s="69"/>
      <c r="T66" s="69"/>
      <c r="U66" s="69"/>
      <c r="V66" s="69"/>
      <c r="W66" s="69"/>
    </row>
    <row r="67" spans="1:23" s="2" customFormat="1" x14ac:dyDescent="0.25">
      <c r="A67" s="69"/>
      <c r="B67" s="230" t="s">
        <v>55</v>
      </c>
      <c r="C67" s="98">
        <v>125627</v>
      </c>
      <c r="D67" s="97">
        <v>7231.6575000000003</v>
      </c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69"/>
      <c r="R67" s="69"/>
      <c r="S67" s="69"/>
      <c r="T67" s="69"/>
      <c r="U67" s="69"/>
      <c r="V67" s="69"/>
      <c r="W67" s="69"/>
    </row>
    <row r="68" spans="1:23" s="2" customFormat="1" x14ac:dyDescent="0.25">
      <c r="B68" s="230" t="s">
        <v>45</v>
      </c>
      <c r="C68" s="98">
        <v>113920</v>
      </c>
      <c r="D68" s="33">
        <v>7129.2955000000002</v>
      </c>
      <c r="E68" s="69"/>
      <c r="F68" s="69"/>
      <c r="G68" s="69"/>
      <c r="H68" s="69"/>
      <c r="I68" s="69"/>
      <c r="J68" s="69"/>
      <c r="K68" s="69"/>
    </row>
    <row r="69" spans="1:23" s="2" customFormat="1" x14ac:dyDescent="0.25">
      <c r="B69" s="231" t="s">
        <v>58</v>
      </c>
      <c r="C69" s="98">
        <v>89226</v>
      </c>
      <c r="D69" s="33">
        <v>6847.9684999999999</v>
      </c>
      <c r="E69" s="69"/>
      <c r="F69" s="69"/>
      <c r="G69" s="69"/>
      <c r="H69" s="69"/>
      <c r="I69" s="69"/>
      <c r="J69" s="69"/>
      <c r="K69" s="69"/>
    </row>
    <row r="70" spans="1:23" s="2" customFormat="1" x14ac:dyDescent="0.25">
      <c r="B70" s="230" t="s">
        <v>54</v>
      </c>
      <c r="C70" s="98">
        <v>72821</v>
      </c>
      <c r="D70" s="33">
        <v>6546.6785</v>
      </c>
      <c r="E70" s="69"/>
      <c r="F70" s="69"/>
      <c r="G70" s="69"/>
      <c r="H70" s="69"/>
      <c r="I70" s="69"/>
      <c r="J70" s="69"/>
      <c r="K70" s="69"/>
    </row>
    <row r="71" spans="1:23" s="2" customFormat="1" x14ac:dyDescent="0.25">
      <c r="B71" s="234" t="s">
        <v>47</v>
      </c>
      <c r="C71" s="98">
        <v>56506</v>
      </c>
      <c r="D71" s="33">
        <v>6205.9295000000002</v>
      </c>
      <c r="E71" s="91"/>
      <c r="F71" s="69"/>
      <c r="G71" s="69"/>
      <c r="H71" s="69"/>
      <c r="I71" s="69"/>
      <c r="J71" s="69"/>
      <c r="K71" s="69"/>
    </row>
    <row r="72" spans="1:23" s="2" customFormat="1" x14ac:dyDescent="0.25">
      <c r="B72" s="230" t="s">
        <v>46</v>
      </c>
      <c r="C72" s="98">
        <v>33278</v>
      </c>
      <c r="D72" s="33">
        <v>5946.2775000000001</v>
      </c>
      <c r="E72" s="91"/>
      <c r="F72" s="69"/>
      <c r="G72" s="69"/>
      <c r="H72" s="69"/>
      <c r="I72" s="69"/>
      <c r="J72" s="69"/>
      <c r="K72" s="69"/>
    </row>
    <row r="73" spans="1:23" s="2" customFormat="1" x14ac:dyDescent="0.25">
      <c r="B73" s="231" t="s">
        <v>60</v>
      </c>
      <c r="C73" s="98">
        <v>22928</v>
      </c>
      <c r="D73" s="33">
        <v>5941.6019999999999</v>
      </c>
      <c r="E73" s="91"/>
      <c r="F73" s="69"/>
      <c r="G73" s="69"/>
      <c r="H73" s="69"/>
      <c r="I73" s="69"/>
      <c r="J73" s="69"/>
      <c r="K73" s="69"/>
    </row>
    <row r="74" spans="1:23" s="2" customFormat="1" x14ac:dyDescent="0.25">
      <c r="B74" s="230" t="s">
        <v>59</v>
      </c>
      <c r="C74" s="98">
        <v>19362</v>
      </c>
      <c r="D74" s="33">
        <v>6071.1025</v>
      </c>
      <c r="E74" s="91"/>
      <c r="F74" s="69"/>
      <c r="G74" s="69"/>
      <c r="H74" s="69"/>
      <c r="I74" s="69"/>
      <c r="J74" s="69"/>
      <c r="K74" s="69"/>
    </row>
    <row r="75" spans="1:23" s="2" customFormat="1" x14ac:dyDescent="0.25">
      <c r="B75" s="230" t="s">
        <v>57</v>
      </c>
      <c r="C75" s="98">
        <v>13984</v>
      </c>
      <c r="D75" s="33">
        <v>6038.5155000000004</v>
      </c>
      <c r="E75" s="91"/>
      <c r="F75" s="69"/>
      <c r="G75" s="69"/>
      <c r="H75" s="69"/>
      <c r="I75" s="69"/>
      <c r="J75" s="69"/>
      <c r="K75" s="69"/>
    </row>
    <row r="76" spans="1:23" s="2" customFormat="1" x14ac:dyDescent="0.25">
      <c r="B76" s="230" t="s">
        <v>56</v>
      </c>
      <c r="C76" s="98">
        <v>8035</v>
      </c>
      <c r="D76" s="33">
        <v>6060.10275</v>
      </c>
      <c r="E76" s="91"/>
      <c r="F76" s="69"/>
      <c r="G76" s="69"/>
      <c r="H76" s="69"/>
      <c r="I76" s="69"/>
      <c r="J76" s="69"/>
      <c r="K76" s="69"/>
    </row>
    <row r="77" spans="1:23" s="2" customFormat="1" x14ac:dyDescent="0.25">
      <c r="B77" s="230" t="s">
        <v>48</v>
      </c>
      <c r="C77" s="98">
        <v>4030</v>
      </c>
      <c r="D77" s="33">
        <v>6120.0707499999999</v>
      </c>
      <c r="E77" s="27"/>
    </row>
    <row r="78" spans="1:23" s="2" customFormat="1" x14ac:dyDescent="0.25">
      <c r="B78" s="30">
        <v>6199402</v>
      </c>
      <c r="C78" s="34" t="s">
        <v>27</v>
      </c>
      <c r="D78" s="33">
        <v>6172.9237499999999</v>
      </c>
      <c r="E78" s="27"/>
    </row>
    <row r="79" spans="1:23" s="2" customFormat="1" x14ac:dyDescent="0.25">
      <c r="B79" s="30">
        <v>6498148</v>
      </c>
      <c r="C79" s="34" t="s">
        <v>28</v>
      </c>
      <c r="D79" s="33">
        <v>6344.7117500000004</v>
      </c>
      <c r="E79" s="27"/>
    </row>
    <row r="80" spans="1:23" s="2" customFormat="1" x14ac:dyDescent="0.25">
      <c r="B80" s="30">
        <v>6281878</v>
      </c>
      <c r="C80" s="34" t="s">
        <v>29</v>
      </c>
      <c r="D80" s="33">
        <v>6357.2117500000004</v>
      </c>
      <c r="E80" s="27"/>
    </row>
    <row r="81" spans="2:5" s="2" customFormat="1" x14ac:dyDescent="0.25">
      <c r="B81" s="30">
        <v>6351873</v>
      </c>
      <c r="C81" s="34" t="s">
        <v>30</v>
      </c>
      <c r="D81" s="33">
        <v>6332.8252499999999</v>
      </c>
      <c r="E81" s="27"/>
    </row>
    <row r="82" spans="2:5" s="2" customFormat="1" x14ac:dyDescent="0.25">
      <c r="B82" s="30">
        <v>6348056</v>
      </c>
      <c r="C82" s="34" t="s">
        <v>33</v>
      </c>
      <c r="D82" s="33">
        <v>6369.9887500000004</v>
      </c>
      <c r="E82" s="27"/>
    </row>
    <row r="83" spans="2:5" s="2" customFormat="1" x14ac:dyDescent="0.25">
      <c r="B83" s="30">
        <v>6042462</v>
      </c>
      <c r="C83" s="34" t="s">
        <v>35</v>
      </c>
      <c r="D83" s="33">
        <v>6256.0672500000001</v>
      </c>
      <c r="E83" s="27"/>
    </row>
    <row r="84" spans="2:5" s="2" customFormat="1" x14ac:dyDescent="0.25">
      <c r="B84" s="30">
        <v>6095116</v>
      </c>
      <c r="C84" s="34" t="s">
        <v>37</v>
      </c>
      <c r="D84" s="33">
        <v>6209.3767500000004</v>
      </c>
      <c r="E84" s="27"/>
    </row>
    <row r="85" spans="2:5" s="2" customFormat="1" x14ac:dyDescent="0.25">
      <c r="B85" s="30">
        <v>6413962</v>
      </c>
      <c r="C85" s="34" t="s">
        <v>38</v>
      </c>
      <c r="D85" s="33">
        <v>6224.8990000000003</v>
      </c>
      <c r="E85" s="27"/>
    </row>
    <row r="86" spans="2:5" s="2" customFormat="1" x14ac:dyDescent="0.25">
      <c r="B86" s="30">
        <v>6196253</v>
      </c>
      <c r="C86" s="34" t="s">
        <v>39</v>
      </c>
      <c r="D86" s="33">
        <v>6186.9482500000004</v>
      </c>
      <c r="E86" s="27"/>
    </row>
    <row r="87" spans="2:5" s="2" customFormat="1" x14ac:dyDescent="0.25">
      <c r="B87" s="30">
        <v>6916438</v>
      </c>
      <c r="C87" s="34" t="s">
        <v>42</v>
      </c>
      <c r="D87" s="33">
        <v>6405.4422500000001</v>
      </c>
      <c r="E87" s="27"/>
    </row>
    <row r="88" spans="2:5" s="2" customFormat="1" x14ac:dyDescent="0.25">
      <c r="B88" s="33"/>
      <c r="C88" s="34"/>
      <c r="D88" s="33"/>
      <c r="E88" s="27"/>
    </row>
    <row r="89" spans="2:5" s="2" customFormat="1" x14ac:dyDescent="0.25">
      <c r="B89" s="33"/>
      <c r="C89" s="34"/>
      <c r="D89" s="33"/>
      <c r="E89" s="27"/>
    </row>
    <row r="90" spans="2:5" s="2" customFormat="1" x14ac:dyDescent="0.25">
      <c r="B90" s="33"/>
      <c r="C90" s="34"/>
      <c r="D90" s="33"/>
      <c r="E90" s="27"/>
    </row>
    <row r="91" spans="2:5" s="2" customFormat="1" x14ac:dyDescent="0.25">
      <c r="B91" s="12"/>
      <c r="D91" s="29"/>
      <c r="E91" s="27"/>
    </row>
    <row r="92" spans="2:5" s="2" customFormat="1" x14ac:dyDescent="0.25">
      <c r="B92" s="12"/>
      <c r="D92" s="29"/>
      <c r="E92" s="27"/>
    </row>
    <row r="93" spans="2:5" s="2" customFormat="1" x14ac:dyDescent="0.25">
      <c r="B93" s="12"/>
      <c r="D93" s="29"/>
      <c r="E93" s="27"/>
    </row>
    <row r="94" spans="2:5" s="2" customFormat="1" x14ac:dyDescent="0.25">
      <c r="B94" s="12"/>
      <c r="D94" s="29"/>
      <c r="E94" s="27"/>
    </row>
    <row r="95" spans="2:5" s="2" customFormat="1" x14ac:dyDescent="0.25">
      <c r="B95" s="12"/>
      <c r="D95" s="29"/>
      <c r="E95" s="27"/>
    </row>
    <row r="96" spans="2:5" s="2" customFormat="1" x14ac:dyDescent="0.25">
      <c r="B96" s="12"/>
      <c r="D96" s="29"/>
      <c r="E96" s="27"/>
    </row>
    <row r="97" spans="2:5" s="2" customFormat="1" x14ac:dyDescent="0.25">
      <c r="B97" s="12"/>
      <c r="D97" s="29"/>
      <c r="E97" s="27"/>
    </row>
    <row r="98" spans="2:5" s="2" customFormat="1" x14ac:dyDescent="0.25">
      <c r="B98" s="12"/>
      <c r="D98" s="29"/>
      <c r="E98" s="27"/>
    </row>
    <row r="99" spans="2:5" s="2" customFormat="1" x14ac:dyDescent="0.25">
      <c r="B99" s="12"/>
      <c r="D99" s="29"/>
      <c r="E99" s="27"/>
    </row>
    <row r="100" spans="2:5" s="2" customFormat="1" x14ac:dyDescent="0.25">
      <c r="B100" s="12"/>
      <c r="D100" s="29"/>
      <c r="E100" s="27"/>
    </row>
    <row r="101" spans="2:5" s="2" customFormat="1" x14ac:dyDescent="0.25">
      <c r="B101" s="12"/>
      <c r="D101" s="29"/>
      <c r="E101" s="27"/>
    </row>
    <row r="102" spans="2:5" s="2" customFormat="1" x14ac:dyDescent="0.25">
      <c r="B102" s="12"/>
      <c r="D102" s="29"/>
      <c r="E102" s="27"/>
    </row>
    <row r="103" spans="2:5" s="2" customFormat="1" x14ac:dyDescent="0.25">
      <c r="B103" s="12"/>
      <c r="D103" s="29"/>
      <c r="E103" s="27"/>
    </row>
    <row r="104" spans="2:5" s="2" customFormat="1" x14ac:dyDescent="0.25">
      <c r="B104" s="12"/>
      <c r="D104" s="29"/>
      <c r="E104" s="27"/>
    </row>
    <row r="105" spans="2:5" s="2" customFormat="1" x14ac:dyDescent="0.25">
      <c r="B105" s="12"/>
      <c r="D105" s="29"/>
      <c r="E105" s="27"/>
    </row>
    <row r="106" spans="2:5" s="2" customFormat="1" x14ac:dyDescent="0.25">
      <c r="B106" s="12"/>
      <c r="D106" s="29"/>
      <c r="E106" s="27"/>
    </row>
    <row r="107" spans="2:5" s="2" customFormat="1" x14ac:dyDescent="0.25">
      <c r="B107" s="12"/>
      <c r="D107" s="29"/>
      <c r="E107" s="27"/>
    </row>
    <row r="108" spans="2:5" s="2" customFormat="1" x14ac:dyDescent="0.25">
      <c r="B108" s="12"/>
      <c r="D108" s="29"/>
      <c r="E108" s="27"/>
    </row>
    <row r="109" spans="2:5" s="2" customFormat="1" x14ac:dyDescent="0.25">
      <c r="B109" s="12"/>
      <c r="D109" s="29"/>
      <c r="E109" s="27"/>
    </row>
    <row r="110" spans="2:5" s="2" customFormat="1" x14ac:dyDescent="0.25">
      <c r="B110" s="12"/>
      <c r="D110" s="29"/>
      <c r="E110" s="27"/>
    </row>
    <row r="111" spans="2:5" s="2" customFormat="1" x14ac:dyDescent="0.25">
      <c r="B111" s="12"/>
      <c r="D111" s="29"/>
      <c r="E111" s="27"/>
    </row>
    <row r="112" spans="2:5" s="2" customFormat="1" x14ac:dyDescent="0.25">
      <c r="B112" s="12"/>
      <c r="D112" s="29"/>
      <c r="E112" s="27"/>
    </row>
    <row r="113" spans="2:5" s="2" customFormat="1" x14ac:dyDescent="0.25">
      <c r="B113" s="12"/>
      <c r="D113" s="29"/>
      <c r="E113" s="27"/>
    </row>
    <row r="114" spans="2:5" s="2" customFormat="1" x14ac:dyDescent="0.25">
      <c r="B114" s="12"/>
      <c r="D114" s="29"/>
      <c r="E114" s="27"/>
    </row>
    <row r="115" spans="2:5" s="2" customFormat="1" x14ac:dyDescent="0.25">
      <c r="B115" s="12"/>
      <c r="D115" s="29"/>
      <c r="E115" s="27"/>
    </row>
    <row r="116" spans="2:5" s="2" customFormat="1" x14ac:dyDescent="0.25">
      <c r="B116" s="12"/>
      <c r="D116" s="29"/>
      <c r="E116" s="27"/>
    </row>
    <row r="117" spans="2:5" s="2" customFormat="1" x14ac:dyDescent="0.25">
      <c r="B117" s="12"/>
      <c r="D117" s="29"/>
      <c r="E117" s="27"/>
    </row>
    <row r="118" spans="2:5" s="2" customFormat="1" x14ac:dyDescent="0.25">
      <c r="B118" s="12"/>
      <c r="D118" s="29"/>
      <c r="E118" s="27"/>
    </row>
    <row r="119" spans="2:5" s="2" customFormat="1" x14ac:dyDescent="0.25">
      <c r="B119" s="12"/>
      <c r="D119" s="29"/>
      <c r="E119" s="27"/>
    </row>
    <row r="120" spans="2:5" s="2" customFormat="1" x14ac:dyDescent="0.25">
      <c r="B120" s="12"/>
      <c r="D120" s="29"/>
      <c r="E120" s="27"/>
    </row>
    <row r="121" spans="2:5" s="2" customFormat="1" x14ac:dyDescent="0.25">
      <c r="B121" s="12"/>
      <c r="D121" s="29"/>
      <c r="E121" s="27"/>
    </row>
    <row r="122" spans="2:5" s="2" customFormat="1" x14ac:dyDescent="0.25">
      <c r="B122" s="12"/>
      <c r="D122" s="29"/>
      <c r="E122" s="27"/>
    </row>
    <row r="123" spans="2:5" s="2" customFormat="1" x14ac:dyDescent="0.25">
      <c r="B123" s="12"/>
      <c r="D123" s="29"/>
      <c r="E123" s="27"/>
    </row>
    <row r="124" spans="2:5" s="2" customFormat="1" x14ac:dyDescent="0.25">
      <c r="B124" s="12"/>
      <c r="D124" s="29"/>
      <c r="E124" s="27"/>
    </row>
    <row r="125" spans="2:5" s="2" customFormat="1" x14ac:dyDescent="0.25">
      <c r="B125" s="12"/>
      <c r="D125" s="29"/>
      <c r="E125" s="27"/>
    </row>
    <row r="126" spans="2:5" s="2" customFormat="1" x14ac:dyDescent="0.25">
      <c r="B126" s="12"/>
      <c r="D126" s="29"/>
      <c r="E126" s="27"/>
    </row>
    <row r="127" spans="2:5" s="2" customFormat="1" x14ac:dyDescent="0.25">
      <c r="B127" s="12"/>
      <c r="D127" s="29"/>
      <c r="E127" s="27"/>
    </row>
    <row r="128" spans="2:5" s="2" customFormat="1" x14ac:dyDescent="0.25">
      <c r="B128" s="12"/>
      <c r="D128" s="29"/>
      <c r="E128" s="27"/>
    </row>
    <row r="129" spans="2:38" s="2" customFormat="1" x14ac:dyDescent="0.25">
      <c r="B129" s="12"/>
      <c r="D129" s="29"/>
      <c r="E129" s="27"/>
    </row>
    <row r="130" spans="2:38" s="2" customFormat="1" x14ac:dyDescent="0.25">
      <c r="B130" s="12"/>
      <c r="D130" s="29"/>
      <c r="E130" s="27"/>
    </row>
    <row r="131" spans="2:38" s="2" customFormat="1" x14ac:dyDescent="0.25">
      <c r="B131" s="12"/>
      <c r="D131" s="29"/>
      <c r="E131" s="27"/>
    </row>
    <row r="132" spans="2:38" s="2" customFormat="1" x14ac:dyDescent="0.25">
      <c r="B132" s="12"/>
      <c r="D132" s="29"/>
      <c r="E132" s="27"/>
    </row>
    <row r="133" spans="2:38" s="2" customFormat="1" x14ac:dyDescent="0.25">
      <c r="B133" s="12"/>
      <c r="D133" s="29"/>
      <c r="E133" s="27"/>
    </row>
    <row r="134" spans="2:38" s="2" customFormat="1" x14ac:dyDescent="0.25">
      <c r="B134" s="12"/>
      <c r="D134" s="29"/>
      <c r="E134" s="27"/>
    </row>
    <row r="135" spans="2:38" s="2" customFormat="1" x14ac:dyDescent="0.25">
      <c r="B135" s="12"/>
      <c r="D135" s="29"/>
      <c r="E135" s="27"/>
    </row>
    <row r="136" spans="2:38" s="2" customFormat="1" x14ac:dyDescent="0.25">
      <c r="B136" s="12"/>
      <c r="D136" s="29"/>
      <c r="E136" s="27"/>
    </row>
    <row r="137" spans="2:38" s="2" customFormat="1" x14ac:dyDescent="0.25">
      <c r="B137" s="12"/>
      <c r="D137" s="29"/>
      <c r="E137" s="27"/>
    </row>
    <row r="138" spans="2:38" s="22" customFormat="1" x14ac:dyDescent="0.25">
      <c r="B138" s="23"/>
      <c r="D138" s="24"/>
      <c r="E138" s="25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</row>
    <row r="139" spans="2:38" s="22" customFormat="1" x14ac:dyDescent="0.25">
      <c r="B139" s="23"/>
      <c r="D139" s="24"/>
      <c r="E139" s="25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</row>
    <row r="140" spans="2:38" s="22" customFormat="1" x14ac:dyDescent="0.25">
      <c r="D140" s="24"/>
      <c r="E140" s="25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</row>
    <row r="141" spans="2:38" s="22" customFormat="1" x14ac:dyDescent="0.25">
      <c r="D141" s="24"/>
      <c r="E141" s="25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</row>
    <row r="142" spans="2:38" s="22" customFormat="1" x14ac:dyDescent="0.25">
      <c r="D142" s="24"/>
      <c r="E142" s="25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</row>
    <row r="143" spans="2:38" s="22" customFormat="1" x14ac:dyDescent="0.25">
      <c r="D143" s="24"/>
      <c r="E143" s="25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</row>
    <row r="144" spans="2:38" s="22" customFormat="1" x14ac:dyDescent="0.25">
      <c r="D144" s="24"/>
      <c r="E144" s="25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</row>
    <row r="145" spans="4:38" s="22" customFormat="1" x14ac:dyDescent="0.25">
      <c r="D145" s="24"/>
      <c r="E145" s="25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</row>
    <row r="146" spans="4:38" s="22" customFormat="1" x14ac:dyDescent="0.25">
      <c r="D146" s="24"/>
      <c r="E146" s="25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</row>
    <row r="147" spans="4:38" s="22" customFormat="1" x14ac:dyDescent="0.25">
      <c r="D147" s="24"/>
      <c r="E147" s="25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</row>
    <row r="148" spans="4:38" s="22" customFormat="1" x14ac:dyDescent="0.25">
      <c r="D148" s="24"/>
      <c r="E148" s="25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</row>
    <row r="149" spans="4:38" s="22" customFormat="1" x14ac:dyDescent="0.25"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</row>
    <row r="150" spans="4:38" s="22" customFormat="1" x14ac:dyDescent="0.25"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</row>
    <row r="151" spans="4:38" s="2" customFormat="1" x14ac:dyDescent="0.25"/>
    <row r="152" spans="4:38" s="2" customFormat="1" x14ac:dyDescent="0.25"/>
    <row r="153" spans="4:38" s="2" customFormat="1" x14ac:dyDescent="0.25"/>
    <row r="154" spans="4:38" s="2" customFormat="1" x14ac:dyDescent="0.25"/>
    <row r="155" spans="4:38" s="4" customFormat="1" x14ac:dyDescent="0.25"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</row>
    <row r="156" spans="4:38" s="4" customFormat="1" x14ac:dyDescent="0.25"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</row>
    <row r="157" spans="4:38" s="4" customFormat="1" x14ac:dyDescent="0.25"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</row>
    <row r="158" spans="4:38" s="4" customFormat="1" x14ac:dyDescent="0.25"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</row>
    <row r="159" spans="4:38" s="4" customFormat="1" x14ac:dyDescent="0.25"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</row>
    <row r="160" spans="4:38" s="4" customFormat="1" x14ac:dyDescent="0.25"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</row>
    <row r="161" spans="15:38" s="4" customFormat="1" x14ac:dyDescent="0.25"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</row>
    <row r="162" spans="15:38" s="4" customFormat="1" x14ac:dyDescent="0.25"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</row>
    <row r="163" spans="15:38" s="4" customFormat="1" x14ac:dyDescent="0.25"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</row>
    <row r="164" spans="15:38" s="4" customFormat="1" x14ac:dyDescent="0.25"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</row>
    <row r="165" spans="15:38" s="4" customFormat="1" x14ac:dyDescent="0.25"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</row>
    <row r="166" spans="15:38" s="4" customFormat="1" x14ac:dyDescent="0.25"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</row>
  </sheetData>
  <sortState ref="B14:K33">
    <sortCondition descending="1" ref="H14:H33"/>
  </sortState>
  <mergeCells count="7">
    <mergeCell ref="D38:I3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7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3" customWidth="1"/>
    <col min="2" max="2" width="18.28515625" style="3" customWidth="1"/>
    <col min="3" max="8" width="10.42578125" style="3" customWidth="1"/>
    <col min="9" max="9" width="11" style="3" customWidth="1"/>
    <col min="10" max="10" width="11.42578125" style="3" customWidth="1"/>
    <col min="11" max="11" width="12.140625" style="3" customWidth="1"/>
    <col min="12" max="12" width="1.85546875" style="3" customWidth="1"/>
    <col min="13" max="13" width="11.42578125" style="4"/>
    <col min="14" max="14" width="11.42578125" style="4" hidden="1" customWidth="1"/>
    <col min="15" max="38" width="11.42578125" style="2"/>
    <col min="39" max="16384" width="11.42578125" style="3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20" x14ac:dyDescent="0.25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20" x14ac:dyDescent="0.25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20" x14ac:dyDescent="0.25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20" x14ac:dyDescent="0.25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20" x14ac:dyDescent="0.25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20" x14ac:dyDescent="0.25">
      <c r="A7" s="176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164"/>
    </row>
    <row r="8" spans="1:20" x14ac:dyDescent="0.25">
      <c r="A8" s="176"/>
      <c r="B8" s="131"/>
      <c r="C8" s="217" t="s">
        <v>164</v>
      </c>
      <c r="D8" s="217"/>
      <c r="E8" s="217"/>
      <c r="F8" s="217"/>
      <c r="G8" s="217"/>
      <c r="H8" s="217"/>
      <c r="I8" s="217"/>
      <c r="J8" s="217"/>
      <c r="K8" s="217"/>
      <c r="L8" s="164"/>
      <c r="O8" s="31"/>
    </row>
    <row r="9" spans="1:20" x14ac:dyDescent="0.25">
      <c r="A9" s="1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164"/>
    </row>
    <row r="10" spans="1:20" ht="15.75" customHeight="1" x14ac:dyDescent="0.25">
      <c r="A10" s="1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164"/>
    </row>
    <row r="11" spans="1:20" x14ac:dyDescent="0.25">
      <c r="A11" s="1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164"/>
      <c r="O11" s="92"/>
      <c r="P11" s="69"/>
      <c r="Q11" s="69"/>
    </row>
    <row r="12" spans="1:20" ht="12" customHeight="1" x14ac:dyDescent="0.25">
      <c r="A12" s="1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164"/>
      <c r="O12" s="69"/>
      <c r="P12" s="69"/>
      <c r="Q12" s="69"/>
    </row>
    <row r="13" spans="1:20" x14ac:dyDescent="0.25">
      <c r="A13" s="176"/>
      <c r="B13" s="126" t="s">
        <v>62</v>
      </c>
      <c r="C13" s="150">
        <v>714402</v>
      </c>
      <c r="D13" s="150">
        <v>731998</v>
      </c>
      <c r="E13" s="150">
        <v>658744</v>
      </c>
      <c r="F13" s="150">
        <v>615581</v>
      </c>
      <c r="G13" s="150">
        <v>425275</v>
      </c>
      <c r="H13" s="151">
        <v>691368</v>
      </c>
      <c r="I13" s="152">
        <v>62.569631414966786</v>
      </c>
      <c r="J13" s="152">
        <v>162.56963141496678</v>
      </c>
      <c r="K13" s="152">
        <v>-30.914859295527318</v>
      </c>
      <c r="L13" s="164"/>
      <c r="M13" s="32"/>
      <c r="N13" s="4">
        <v>1</v>
      </c>
      <c r="O13" s="79" t="s">
        <v>83</v>
      </c>
      <c r="P13" s="79">
        <v>5941344</v>
      </c>
      <c r="Q13" s="79">
        <v>5810996</v>
      </c>
      <c r="R13" s="12">
        <v>6498148</v>
      </c>
      <c r="S13" s="12">
        <v>6042462</v>
      </c>
      <c r="T13" s="12">
        <v>6916438</v>
      </c>
    </row>
    <row r="14" spans="1:20" x14ac:dyDescent="0.25">
      <c r="A14" s="176"/>
      <c r="B14" s="171" t="s">
        <v>50</v>
      </c>
      <c r="C14" s="172">
        <v>211704</v>
      </c>
      <c r="D14" s="172">
        <v>333677</v>
      </c>
      <c r="E14" s="172">
        <v>150904</v>
      </c>
      <c r="F14" s="172">
        <v>131733</v>
      </c>
      <c r="G14" s="172">
        <v>45367</v>
      </c>
      <c r="H14" s="151">
        <v>224150</v>
      </c>
      <c r="I14" s="154">
        <v>394.08160116384153</v>
      </c>
      <c r="J14" s="154">
        <v>494.08160116384153</v>
      </c>
      <c r="K14" s="154">
        <v>-65.561400712046336</v>
      </c>
      <c r="L14" s="164"/>
      <c r="M14" s="32"/>
      <c r="O14" s="227"/>
      <c r="P14" s="79"/>
      <c r="Q14" s="79"/>
      <c r="R14" s="12"/>
      <c r="S14" s="12"/>
      <c r="T14" s="12"/>
    </row>
    <row r="15" spans="1:20" x14ac:dyDescent="0.25">
      <c r="A15" s="176"/>
      <c r="B15" s="171" t="s">
        <v>49</v>
      </c>
      <c r="C15" s="172">
        <v>107870</v>
      </c>
      <c r="D15" s="172">
        <v>30063</v>
      </c>
      <c r="E15" s="172">
        <v>97098</v>
      </c>
      <c r="F15" s="172">
        <v>108835</v>
      </c>
      <c r="G15" s="172">
        <v>60371</v>
      </c>
      <c r="H15" s="151">
        <v>168057</v>
      </c>
      <c r="I15" s="154">
        <v>178.37372248264893</v>
      </c>
      <c r="J15" s="154">
        <v>278.37372248264893</v>
      </c>
      <c r="K15" s="154">
        <v>-44.529792805623188</v>
      </c>
      <c r="L15" s="164"/>
      <c r="M15" s="32"/>
      <c r="O15" s="227"/>
      <c r="P15" s="79"/>
      <c r="Q15" s="79"/>
      <c r="R15" s="12"/>
      <c r="S15" s="12"/>
      <c r="T15" s="12"/>
    </row>
    <row r="16" spans="1:20" x14ac:dyDescent="0.25">
      <c r="A16" s="176"/>
      <c r="B16" s="171" t="s">
        <v>61</v>
      </c>
      <c r="C16" s="172">
        <v>56255</v>
      </c>
      <c r="D16" s="172">
        <v>35412</v>
      </c>
      <c r="E16" s="172">
        <v>42602</v>
      </c>
      <c r="F16" s="172">
        <v>78872</v>
      </c>
      <c r="G16" s="172">
        <v>55394</v>
      </c>
      <c r="H16" s="151">
        <v>132253</v>
      </c>
      <c r="I16" s="154">
        <v>138.74968408130846</v>
      </c>
      <c r="J16" s="154">
        <v>238.74968408130846</v>
      </c>
      <c r="K16" s="154">
        <v>-29.767217770564969</v>
      </c>
      <c r="L16" s="164"/>
      <c r="M16" s="32"/>
      <c r="O16" s="227"/>
      <c r="P16" s="79"/>
      <c r="Q16" s="79"/>
      <c r="R16" s="12"/>
      <c r="S16" s="12"/>
      <c r="T16" s="12"/>
    </row>
    <row r="17" spans="1:20" x14ac:dyDescent="0.25">
      <c r="A17" s="176"/>
      <c r="B17" s="174" t="s">
        <v>47</v>
      </c>
      <c r="C17" s="172">
        <v>31612</v>
      </c>
      <c r="D17" s="172">
        <v>69101</v>
      </c>
      <c r="E17" s="172">
        <v>102303</v>
      </c>
      <c r="F17" s="172">
        <v>82081</v>
      </c>
      <c r="G17" s="172">
        <v>109477</v>
      </c>
      <c r="H17" s="151">
        <v>45406</v>
      </c>
      <c r="I17" s="154">
        <v>-58.524621610018542</v>
      </c>
      <c r="J17" s="154">
        <v>41.475378389981458</v>
      </c>
      <c r="K17" s="154">
        <v>33.376786345195612</v>
      </c>
      <c r="L17" s="164"/>
      <c r="M17" s="32"/>
      <c r="O17" s="104"/>
      <c r="P17" s="79"/>
      <c r="Q17" s="79"/>
      <c r="R17" s="12"/>
      <c r="S17" s="12"/>
      <c r="T17" s="12"/>
    </row>
    <row r="18" spans="1:20" x14ac:dyDescent="0.25">
      <c r="A18" s="176"/>
      <c r="B18" s="173" t="s">
        <v>58</v>
      </c>
      <c r="C18" s="172">
        <v>3075</v>
      </c>
      <c r="D18" s="172">
        <v>1892</v>
      </c>
      <c r="E18" s="172">
        <v>901</v>
      </c>
      <c r="F18" s="172">
        <v>3808</v>
      </c>
      <c r="G18" s="172">
        <v>2364</v>
      </c>
      <c r="H18" s="151">
        <v>35663</v>
      </c>
      <c r="I18" s="154">
        <v>1408.5871404399325</v>
      </c>
      <c r="J18" s="154">
        <v>1508.5871404399325</v>
      </c>
      <c r="K18" s="154">
        <v>-37.920168067226889</v>
      </c>
      <c r="L18" s="164"/>
      <c r="M18" s="32"/>
      <c r="O18" s="104">
        <f t="shared" ref="O15:O33" si="0">+H18/$H$13*100</f>
        <v>5.1583237870425016</v>
      </c>
      <c r="P18" s="79"/>
      <c r="Q18" s="79"/>
      <c r="R18" s="12"/>
      <c r="S18" s="12"/>
      <c r="T18" s="12"/>
    </row>
    <row r="19" spans="1:20" x14ac:dyDescent="0.25">
      <c r="A19" s="176"/>
      <c r="B19" s="171" t="s">
        <v>168</v>
      </c>
      <c r="C19" s="172"/>
      <c r="D19" s="172"/>
      <c r="E19" s="172"/>
      <c r="F19" s="172"/>
      <c r="G19" s="172">
        <v>100</v>
      </c>
      <c r="H19" s="151">
        <v>22572</v>
      </c>
      <c r="I19" s="154">
        <v>22472</v>
      </c>
      <c r="J19" s="154">
        <v>22572</v>
      </c>
      <c r="K19" s="154"/>
      <c r="L19" s="164"/>
      <c r="M19" s="32"/>
      <c r="O19" s="104">
        <f t="shared" si="0"/>
        <v>3.2648314645745824</v>
      </c>
      <c r="P19" s="79"/>
      <c r="Q19" s="79"/>
      <c r="R19" s="12"/>
      <c r="S19" s="12"/>
      <c r="T19" s="12"/>
    </row>
    <row r="20" spans="1:20" x14ac:dyDescent="0.25">
      <c r="A20" s="176"/>
      <c r="B20" s="171" t="s">
        <v>53</v>
      </c>
      <c r="C20" s="172">
        <v>131164</v>
      </c>
      <c r="D20" s="172">
        <v>102705</v>
      </c>
      <c r="E20" s="172">
        <v>94556</v>
      </c>
      <c r="F20" s="172">
        <v>39765</v>
      </c>
      <c r="G20" s="172">
        <v>33819</v>
      </c>
      <c r="H20" s="151">
        <v>14837</v>
      </c>
      <c r="I20" s="154">
        <v>-56.128211951861374</v>
      </c>
      <c r="J20" s="154">
        <v>43.871788048138619</v>
      </c>
      <c r="K20" s="154">
        <v>-14.952847981893624</v>
      </c>
      <c r="L20" s="164"/>
      <c r="M20" s="32"/>
      <c r="O20" s="104">
        <f t="shared" si="0"/>
        <v>2.146035107207739</v>
      </c>
      <c r="P20" s="79"/>
      <c r="Q20" s="79"/>
      <c r="R20" s="12"/>
      <c r="S20" s="12"/>
      <c r="T20" s="12"/>
    </row>
    <row r="21" spans="1:20" x14ac:dyDescent="0.25">
      <c r="A21" s="176"/>
      <c r="B21" s="171" t="s">
        <v>46</v>
      </c>
      <c r="C21" s="172">
        <v>20688</v>
      </c>
      <c r="D21" s="172">
        <v>20864</v>
      </c>
      <c r="E21" s="172">
        <v>39752</v>
      </c>
      <c r="F21" s="172">
        <v>51032</v>
      </c>
      <c r="G21" s="172">
        <v>48973</v>
      </c>
      <c r="H21" s="151">
        <v>14302</v>
      </c>
      <c r="I21" s="154">
        <v>-70.796152982255521</v>
      </c>
      <c r="J21" s="154">
        <v>29.203847017744472</v>
      </c>
      <c r="K21" s="154">
        <v>-4.0347233108637752</v>
      </c>
      <c r="L21" s="164"/>
      <c r="M21" s="32"/>
      <c r="O21" s="104">
        <f t="shared" si="0"/>
        <v>2.0686522951597413</v>
      </c>
      <c r="P21" s="79"/>
      <c r="Q21" s="79"/>
      <c r="R21" s="12"/>
      <c r="S21" s="12"/>
      <c r="T21" s="12"/>
    </row>
    <row r="22" spans="1:20" x14ac:dyDescent="0.25">
      <c r="A22" s="176"/>
      <c r="B22" s="173" t="s">
        <v>43</v>
      </c>
      <c r="C22" s="172">
        <v>38210</v>
      </c>
      <c r="D22" s="172">
        <v>28082</v>
      </c>
      <c r="E22" s="172">
        <v>12254</v>
      </c>
      <c r="F22" s="172">
        <v>19333</v>
      </c>
      <c r="G22" s="172">
        <v>26821</v>
      </c>
      <c r="H22" s="151">
        <v>11538</v>
      </c>
      <c r="I22" s="154">
        <v>-56.981469743857424</v>
      </c>
      <c r="J22" s="154">
        <v>43.018530256142576</v>
      </c>
      <c r="K22" s="154">
        <v>38.731702270728796</v>
      </c>
      <c r="L22" s="164"/>
      <c r="M22" s="32"/>
      <c r="O22" s="104">
        <f t="shared" si="0"/>
        <v>1.6688652063734508</v>
      </c>
      <c r="P22" s="79"/>
      <c r="Q22" s="79"/>
      <c r="R22" s="12"/>
      <c r="S22" s="12"/>
      <c r="T22" s="12"/>
    </row>
    <row r="23" spans="1:20" x14ac:dyDescent="0.25">
      <c r="A23" s="176"/>
      <c r="B23" s="171" t="s">
        <v>51</v>
      </c>
      <c r="C23" s="172">
        <v>2277</v>
      </c>
      <c r="D23" s="172">
        <v>8481</v>
      </c>
      <c r="E23" s="172">
        <v>27376</v>
      </c>
      <c r="F23" s="172">
        <v>30865</v>
      </c>
      <c r="G23" s="172">
        <v>9213</v>
      </c>
      <c r="H23" s="151">
        <v>7724</v>
      </c>
      <c r="I23" s="154">
        <v>-16.161945077607733</v>
      </c>
      <c r="J23" s="154">
        <v>83.838054922392274</v>
      </c>
      <c r="K23" s="154">
        <v>-70.150656082941836</v>
      </c>
      <c r="L23" s="164"/>
      <c r="M23" s="32"/>
      <c r="O23" s="104">
        <f t="shared" si="0"/>
        <v>1.1172053088948288</v>
      </c>
      <c r="P23" s="79"/>
      <c r="Q23" s="79"/>
      <c r="R23" s="12"/>
      <c r="S23" s="12"/>
      <c r="T23" s="12"/>
    </row>
    <row r="24" spans="1:20" x14ac:dyDescent="0.25">
      <c r="A24" s="176"/>
      <c r="B24" s="171" t="s">
        <v>45</v>
      </c>
      <c r="C24" s="172">
        <v>0</v>
      </c>
      <c r="D24" s="172">
        <v>0</v>
      </c>
      <c r="E24" s="172">
        <v>150</v>
      </c>
      <c r="F24" s="172">
        <v>12279</v>
      </c>
      <c r="G24" s="172">
        <v>493</v>
      </c>
      <c r="H24" s="151">
        <v>4275</v>
      </c>
      <c r="I24" s="154">
        <v>767.13995943204873</v>
      </c>
      <c r="J24" s="154">
        <v>867.13995943204873</v>
      </c>
      <c r="K24" s="154">
        <v>-95.985015066373478</v>
      </c>
      <c r="L24" s="164"/>
      <c r="M24" s="32"/>
      <c r="O24" s="104">
        <f t="shared" si="0"/>
        <v>0.61833929253306497</v>
      </c>
      <c r="P24" s="79"/>
      <c r="Q24" s="79"/>
      <c r="R24" s="12"/>
      <c r="S24" s="12"/>
      <c r="T24" s="12"/>
    </row>
    <row r="25" spans="1:20" x14ac:dyDescent="0.25">
      <c r="A25" s="176"/>
      <c r="B25" s="173" t="s">
        <v>60</v>
      </c>
      <c r="C25" s="172">
        <v>57453</v>
      </c>
      <c r="D25" s="172">
        <v>50160</v>
      </c>
      <c r="E25" s="172">
        <v>41470</v>
      </c>
      <c r="F25" s="172">
        <v>28280</v>
      </c>
      <c r="G25" s="172">
        <v>22341</v>
      </c>
      <c r="H25" s="151">
        <v>3848</v>
      </c>
      <c r="I25" s="154">
        <v>-82.776061948883211</v>
      </c>
      <c r="J25" s="154">
        <v>17.223938051116779</v>
      </c>
      <c r="K25" s="154">
        <v>-21.000707213578494</v>
      </c>
      <c r="L25" s="164"/>
      <c r="M25" s="32"/>
      <c r="O25" s="104">
        <f t="shared" si="0"/>
        <v>0.55657768366485005</v>
      </c>
      <c r="P25" s="79"/>
      <c r="Q25" s="79"/>
      <c r="R25" s="12"/>
      <c r="S25" s="12"/>
      <c r="T25" s="12"/>
    </row>
    <row r="26" spans="1:20" x14ac:dyDescent="0.25">
      <c r="A26" s="176"/>
      <c r="B26" s="171" t="s">
        <v>52</v>
      </c>
      <c r="C26" s="172">
        <v>47950</v>
      </c>
      <c r="D26" s="172">
        <v>39448</v>
      </c>
      <c r="E26" s="172">
        <v>44934</v>
      </c>
      <c r="F26" s="172">
        <v>24332</v>
      </c>
      <c r="G26" s="172">
        <v>5395</v>
      </c>
      <c r="H26" s="151">
        <v>3069</v>
      </c>
      <c r="I26" s="154">
        <v>-43.113994439295645</v>
      </c>
      <c r="J26" s="154">
        <v>56.886005560704355</v>
      </c>
      <c r="K26" s="154">
        <v>-77.827552194640802</v>
      </c>
      <c r="L26" s="164"/>
      <c r="M26" s="32"/>
      <c r="O26" s="104">
        <f t="shared" si="0"/>
        <v>0.44390252369215816</v>
      </c>
      <c r="P26" s="79"/>
      <c r="Q26" s="79"/>
      <c r="R26" s="12"/>
      <c r="S26" s="12"/>
      <c r="T26" s="12"/>
    </row>
    <row r="27" spans="1:20" x14ac:dyDescent="0.25">
      <c r="A27" s="176"/>
      <c r="B27" s="171" t="s">
        <v>56</v>
      </c>
      <c r="C27" s="172">
        <v>1338</v>
      </c>
      <c r="D27" s="172">
        <v>185</v>
      </c>
      <c r="E27" s="172">
        <v>0</v>
      </c>
      <c r="F27" s="172">
        <v>277</v>
      </c>
      <c r="G27" s="172">
        <v>1105</v>
      </c>
      <c r="H27" s="151">
        <v>1995</v>
      </c>
      <c r="I27" s="154">
        <v>80.542986425339365</v>
      </c>
      <c r="J27" s="154">
        <v>180.54298642533936</v>
      </c>
      <c r="K27" s="154">
        <v>298.91696750902526</v>
      </c>
      <c r="L27" s="164"/>
      <c r="M27" s="32"/>
      <c r="O27" s="104">
        <f t="shared" si="0"/>
        <v>0.28855833651543028</v>
      </c>
      <c r="P27" s="79"/>
      <c r="Q27" s="79"/>
      <c r="R27" s="12"/>
      <c r="S27" s="12"/>
      <c r="T27" s="12"/>
    </row>
    <row r="28" spans="1:20" x14ac:dyDescent="0.25">
      <c r="A28" s="176"/>
      <c r="B28" s="171" t="s">
        <v>48</v>
      </c>
      <c r="C28" s="172">
        <v>420</v>
      </c>
      <c r="D28" s="172">
        <v>10577</v>
      </c>
      <c r="E28" s="172">
        <v>960</v>
      </c>
      <c r="F28" s="172">
        <v>1402</v>
      </c>
      <c r="G28" s="172">
        <v>1847</v>
      </c>
      <c r="H28" s="151">
        <v>1248</v>
      </c>
      <c r="I28" s="154">
        <v>-32.430969139144558</v>
      </c>
      <c r="J28" s="154">
        <v>67.569030860855435</v>
      </c>
      <c r="K28" s="154">
        <v>31.740370898716129</v>
      </c>
      <c r="L28" s="164"/>
      <c r="M28" s="32"/>
      <c r="O28" s="104">
        <f t="shared" si="0"/>
        <v>0.18051168118859998</v>
      </c>
      <c r="P28" s="79"/>
      <c r="Q28" s="79"/>
      <c r="R28" s="12"/>
      <c r="S28" s="12"/>
      <c r="T28" s="12"/>
    </row>
    <row r="29" spans="1:20" x14ac:dyDescent="0.25">
      <c r="A29" s="176"/>
      <c r="B29" s="171" t="s">
        <v>44</v>
      </c>
      <c r="C29" s="172">
        <v>192</v>
      </c>
      <c r="D29" s="172">
        <v>0</v>
      </c>
      <c r="E29" s="172">
        <v>278</v>
      </c>
      <c r="F29" s="172">
        <v>0</v>
      </c>
      <c r="G29" s="172">
        <v>222</v>
      </c>
      <c r="H29" s="151">
        <v>160</v>
      </c>
      <c r="I29" s="154">
        <v>-27.927927927927932</v>
      </c>
      <c r="J29" s="154">
        <v>72.072072072072075</v>
      </c>
      <c r="K29" s="154"/>
      <c r="L29" s="164"/>
      <c r="M29" s="32"/>
      <c r="O29" s="104">
        <f t="shared" si="0"/>
        <v>2.3142523229307693E-2</v>
      </c>
      <c r="P29" s="79"/>
      <c r="Q29" s="79"/>
      <c r="R29" s="12"/>
      <c r="S29" s="12"/>
      <c r="T29" s="12"/>
    </row>
    <row r="30" spans="1:20" x14ac:dyDescent="0.25">
      <c r="A30" s="176"/>
      <c r="B30" s="171" t="s">
        <v>57</v>
      </c>
      <c r="C30" s="172">
        <v>1046</v>
      </c>
      <c r="D30" s="172">
        <v>352</v>
      </c>
      <c r="E30" s="172">
        <v>1978</v>
      </c>
      <c r="F30" s="172">
        <v>576</v>
      </c>
      <c r="G30" s="172">
        <v>82</v>
      </c>
      <c r="H30" s="151">
        <v>146</v>
      </c>
      <c r="I30" s="154">
        <v>78.048780487804876</v>
      </c>
      <c r="J30" s="154">
        <v>178.04878048780489</v>
      </c>
      <c r="K30" s="154">
        <v>-85.763888888888886</v>
      </c>
      <c r="L30" s="164"/>
      <c r="M30" s="32"/>
      <c r="O30" s="104">
        <f t="shared" si="0"/>
        <v>2.1117552446743269E-2</v>
      </c>
      <c r="P30" s="79"/>
      <c r="Q30" s="79"/>
      <c r="R30" s="12"/>
      <c r="S30" s="12"/>
      <c r="T30" s="12"/>
    </row>
    <row r="31" spans="1:20" x14ac:dyDescent="0.25">
      <c r="A31" s="176"/>
      <c r="B31" s="171" t="s">
        <v>59</v>
      </c>
      <c r="C31" s="172">
        <v>0</v>
      </c>
      <c r="D31" s="172">
        <v>0</v>
      </c>
      <c r="E31" s="172">
        <v>0</v>
      </c>
      <c r="F31" s="172">
        <v>0</v>
      </c>
      <c r="G31" s="172">
        <v>60</v>
      </c>
      <c r="H31" s="151">
        <v>118</v>
      </c>
      <c r="I31" s="154">
        <v>96.666666666666657</v>
      </c>
      <c r="J31" s="154">
        <v>196.66666666666666</v>
      </c>
      <c r="K31" s="154"/>
      <c r="L31" s="164"/>
      <c r="M31" s="32"/>
      <c r="O31" s="104">
        <f t="shared" si="0"/>
        <v>1.7067610881614421E-2</v>
      </c>
      <c r="P31" s="79"/>
      <c r="Q31" s="79"/>
      <c r="R31" s="12"/>
      <c r="S31" s="12"/>
      <c r="T31" s="12"/>
    </row>
    <row r="32" spans="1:20" x14ac:dyDescent="0.25">
      <c r="A32" s="176"/>
      <c r="B32" s="171" t="s">
        <v>55</v>
      </c>
      <c r="C32" s="172">
        <v>2346</v>
      </c>
      <c r="D32" s="172">
        <v>0</v>
      </c>
      <c r="E32" s="172">
        <v>158</v>
      </c>
      <c r="F32" s="172">
        <v>946</v>
      </c>
      <c r="G32" s="172">
        <v>775</v>
      </c>
      <c r="H32" s="151">
        <v>7</v>
      </c>
      <c r="I32" s="154">
        <v>-99.096774193548384</v>
      </c>
      <c r="J32" s="154">
        <v>0.90322580645161299</v>
      </c>
      <c r="K32" s="154">
        <v>-18.076109936575058</v>
      </c>
      <c r="L32" s="164"/>
      <c r="N32" s="4">
        <v>1</v>
      </c>
      <c r="O32" s="104">
        <f t="shared" si="0"/>
        <v>1.0124853912822115E-3</v>
      </c>
      <c r="P32" s="79">
        <v>6145529</v>
      </c>
      <c r="Q32" s="79">
        <v>6231878</v>
      </c>
      <c r="R32" s="12">
        <v>6281878</v>
      </c>
      <c r="S32" s="12">
        <v>6095116</v>
      </c>
    </row>
    <row r="33" spans="1:38" ht="17.25" customHeight="1" x14ac:dyDescent="0.25">
      <c r="A33" s="176"/>
      <c r="B33" s="171" t="s">
        <v>54</v>
      </c>
      <c r="C33" s="172">
        <v>802</v>
      </c>
      <c r="D33" s="172">
        <v>999</v>
      </c>
      <c r="E33" s="172">
        <v>1070</v>
      </c>
      <c r="F33" s="172">
        <v>1165</v>
      </c>
      <c r="G33" s="172">
        <v>1056</v>
      </c>
      <c r="H33" s="151">
        <v>0</v>
      </c>
      <c r="I33" s="154"/>
      <c r="J33" s="154">
        <v>0</v>
      </c>
      <c r="K33" s="154">
        <v>-9.3562231759656616</v>
      </c>
      <c r="L33" s="164"/>
      <c r="O33" s="104">
        <f t="shared" si="0"/>
        <v>0</v>
      </c>
      <c r="P33" s="69"/>
      <c r="Q33" s="69"/>
    </row>
    <row r="34" spans="1:38" s="70" customFormat="1" ht="12" customHeight="1" x14ac:dyDescent="0.25">
      <c r="A34" s="176"/>
      <c r="B34" s="174"/>
      <c r="C34" s="156"/>
      <c r="D34" s="156"/>
      <c r="E34" s="156"/>
      <c r="F34" s="156"/>
      <c r="G34" s="156"/>
      <c r="H34" s="157"/>
      <c r="I34" s="158"/>
      <c r="J34" s="158"/>
      <c r="K34" s="158"/>
      <c r="L34" s="164"/>
      <c r="M34" s="71"/>
      <c r="N34" s="71"/>
      <c r="O34" s="99">
        <f>SUM(O14:O16)</f>
        <v>0</v>
      </c>
      <c r="P34" s="69"/>
      <c r="Q34" s="69"/>
      <c r="R34" s="69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69"/>
      <c r="AJ34" s="69"/>
      <c r="AK34" s="69"/>
      <c r="AL34" s="69"/>
    </row>
    <row r="35" spans="1:38" ht="18.75" customHeight="1" x14ac:dyDescent="0.25">
      <c r="A35" s="176"/>
      <c r="B35" s="147" t="s">
        <v>3</v>
      </c>
      <c r="C35" s="152"/>
      <c r="D35" s="152">
        <f>+(D13/C13-1)*100</f>
        <v>2.463039017247981</v>
      </c>
      <c r="E35" s="152">
        <f t="shared" ref="E35:H35" si="1">+(E13/D13-1)*100</f>
        <v>-10.007404391815278</v>
      </c>
      <c r="F35" s="152">
        <f t="shared" si="1"/>
        <v>-6.5523177440705354</v>
      </c>
      <c r="G35" s="152">
        <f t="shared" si="1"/>
        <v>-30.914859295527318</v>
      </c>
      <c r="H35" s="152">
        <f t="shared" si="1"/>
        <v>62.569631414966786</v>
      </c>
      <c r="I35" s="162"/>
      <c r="J35" s="162"/>
      <c r="K35" s="162"/>
      <c r="L35" s="164"/>
      <c r="O35" s="69"/>
      <c r="P35" s="69"/>
      <c r="Q35" s="69"/>
    </row>
    <row r="36" spans="1:38" s="70" customFormat="1" ht="18.75" customHeight="1" x14ac:dyDescent="0.25">
      <c r="A36" s="176"/>
      <c r="B36" s="134"/>
      <c r="C36" s="165"/>
      <c r="D36" s="165"/>
      <c r="E36" s="165"/>
      <c r="F36" s="165"/>
      <c r="G36" s="165"/>
      <c r="H36" s="139"/>
      <c r="I36" s="139"/>
      <c r="J36" s="139"/>
      <c r="K36" s="139"/>
      <c r="L36" s="164"/>
      <c r="M36" s="71"/>
      <c r="N36" s="71"/>
      <c r="O36" s="69"/>
      <c r="P36" s="69"/>
      <c r="Q36" s="69"/>
      <c r="R36" s="69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69"/>
      <c r="AG36" s="69"/>
      <c r="AH36" s="69"/>
      <c r="AI36" s="69"/>
      <c r="AJ36" s="69"/>
      <c r="AK36" s="69"/>
      <c r="AL36" s="69"/>
    </row>
    <row r="37" spans="1:38" s="70" customFormat="1" ht="18.75" customHeight="1" x14ac:dyDescent="0.25">
      <c r="A37" s="176"/>
      <c r="B37" s="134"/>
      <c r="C37" s="165"/>
      <c r="D37" s="165"/>
      <c r="E37" s="165"/>
      <c r="F37" s="165"/>
      <c r="G37" s="165"/>
      <c r="H37" s="139"/>
      <c r="I37" s="139"/>
      <c r="J37" s="139"/>
      <c r="K37" s="139"/>
      <c r="L37" s="164"/>
      <c r="M37" s="71"/>
      <c r="N37" s="71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</row>
    <row r="38" spans="1:38" s="70" customFormat="1" ht="18.75" customHeight="1" x14ac:dyDescent="0.25">
      <c r="A38" s="176"/>
      <c r="B38" s="134"/>
      <c r="C38" s="210" t="s">
        <v>165</v>
      </c>
      <c r="D38" s="210"/>
      <c r="E38" s="210"/>
      <c r="F38" s="210"/>
      <c r="G38" s="210"/>
      <c r="H38" s="210"/>
      <c r="I38" s="210"/>
      <c r="J38" s="210"/>
      <c r="K38" s="139"/>
      <c r="L38" s="164"/>
      <c r="M38" s="71"/>
      <c r="N38" s="71"/>
      <c r="O38" s="69"/>
      <c r="P38" s="69"/>
      <c r="Q38" s="69"/>
      <c r="R38" s="69"/>
      <c r="S38" s="69"/>
      <c r="T38" s="69"/>
      <c r="U38" s="69"/>
      <c r="V38" s="69"/>
      <c r="W38" s="69"/>
      <c r="X38" s="69"/>
      <c r="Y38" s="69"/>
      <c r="Z38" s="69"/>
      <c r="AA38" s="69"/>
      <c r="AB38" s="69"/>
      <c r="AC38" s="69"/>
      <c r="AD38" s="69"/>
      <c r="AE38" s="69"/>
      <c r="AF38" s="69"/>
      <c r="AG38" s="69"/>
      <c r="AH38" s="69"/>
      <c r="AI38" s="69"/>
      <c r="AJ38" s="69"/>
      <c r="AK38" s="69"/>
      <c r="AL38" s="69"/>
    </row>
    <row r="39" spans="1:38" ht="12" customHeight="1" x14ac:dyDescent="0.25">
      <c r="A39" s="176"/>
      <c r="B39" s="133"/>
      <c r="C39" s="141"/>
      <c r="D39" s="141"/>
      <c r="E39" s="141"/>
      <c r="F39" s="141"/>
      <c r="G39" s="141"/>
      <c r="H39" s="137"/>
      <c r="I39" s="138"/>
      <c r="J39" s="138"/>
      <c r="K39" s="138"/>
      <c r="L39" s="164"/>
      <c r="O39" s="69"/>
      <c r="P39" s="69"/>
      <c r="Q39" s="69"/>
    </row>
    <row r="40" spans="1:38" ht="14.25" customHeight="1" x14ac:dyDescent="0.25">
      <c r="A40" s="176"/>
      <c r="B40" s="140"/>
      <c r="C40" s="166"/>
      <c r="D40" s="166"/>
      <c r="E40" s="166"/>
      <c r="F40" s="167"/>
      <c r="G40" s="168"/>
      <c r="H40" s="166"/>
      <c r="I40" s="138"/>
      <c r="J40" s="138"/>
      <c r="K40" s="138"/>
      <c r="L40" s="164"/>
      <c r="M40" s="57"/>
      <c r="O40" s="69"/>
      <c r="P40" s="69"/>
      <c r="Q40" s="69"/>
    </row>
    <row r="41" spans="1:38" s="43" customFormat="1" x14ac:dyDescent="0.25">
      <c r="A41" s="177"/>
      <c r="B41" s="118"/>
      <c r="C41" s="119"/>
      <c r="D41" s="119"/>
      <c r="E41" s="119"/>
      <c r="F41" s="120"/>
      <c r="G41" s="120"/>
      <c r="H41" s="120"/>
      <c r="I41" s="121"/>
      <c r="J41" s="121"/>
      <c r="K41" s="118"/>
      <c r="L41" s="169"/>
      <c r="M41" s="58" t="s">
        <v>6</v>
      </c>
      <c r="N41" s="40"/>
      <c r="O41" s="40"/>
      <c r="P41" s="40"/>
      <c r="Q41" s="40"/>
      <c r="R41" s="41"/>
      <c r="S41" s="41"/>
      <c r="T41" s="41"/>
      <c r="U41" s="41"/>
      <c r="V41" s="42"/>
      <c r="W41" s="42"/>
      <c r="X41" s="50"/>
      <c r="Y41" s="50"/>
      <c r="Z41" s="50"/>
      <c r="AA41" s="50"/>
    </row>
    <row r="42" spans="1:38" s="43" customFormat="1" x14ac:dyDescent="0.25">
      <c r="A42" s="177"/>
      <c r="B42" s="118"/>
      <c r="C42" s="119"/>
      <c r="D42" s="119"/>
      <c r="E42" s="119"/>
      <c r="F42" s="120"/>
      <c r="G42" s="120"/>
      <c r="H42" s="120"/>
      <c r="I42" s="121"/>
      <c r="J42" s="121"/>
      <c r="K42" s="118"/>
      <c r="L42" s="169"/>
      <c r="M42" s="58"/>
      <c r="N42" s="40"/>
      <c r="O42" s="40"/>
      <c r="P42" s="40"/>
      <c r="Q42" s="40"/>
      <c r="R42" s="41"/>
      <c r="S42" s="41"/>
      <c r="T42" s="41"/>
      <c r="U42" s="41"/>
      <c r="V42" s="42"/>
      <c r="W42" s="42"/>
      <c r="X42" s="50"/>
      <c r="Y42" s="50"/>
      <c r="Z42" s="50"/>
      <c r="AA42" s="50"/>
    </row>
    <row r="43" spans="1:38" s="43" customFormat="1" x14ac:dyDescent="0.25">
      <c r="A43" s="177"/>
      <c r="B43" s="118"/>
      <c r="C43" s="119"/>
      <c r="D43" s="119"/>
      <c r="E43" s="119"/>
      <c r="F43" s="120"/>
      <c r="G43" s="120"/>
      <c r="H43" s="120"/>
      <c r="I43" s="121"/>
      <c r="J43" s="121"/>
      <c r="K43" s="118"/>
      <c r="L43" s="169"/>
      <c r="M43" s="58"/>
      <c r="N43" s="40"/>
      <c r="O43" s="40"/>
      <c r="P43" s="40"/>
      <c r="Q43" s="40"/>
      <c r="R43" s="41"/>
      <c r="S43" s="41"/>
      <c r="T43" s="41"/>
      <c r="U43" s="41"/>
      <c r="V43" s="42"/>
      <c r="W43" s="42"/>
      <c r="X43" s="50"/>
      <c r="Y43" s="50"/>
      <c r="Z43" s="50"/>
      <c r="AA43" s="50"/>
    </row>
    <row r="44" spans="1:38" s="43" customFormat="1" x14ac:dyDescent="0.25">
      <c r="A44" s="177"/>
      <c r="B44" s="118"/>
      <c r="C44" s="119"/>
      <c r="D44" s="119"/>
      <c r="E44" s="119"/>
      <c r="F44" s="120"/>
      <c r="G44" s="120"/>
      <c r="H44" s="120"/>
      <c r="I44" s="121"/>
      <c r="J44" s="121"/>
      <c r="K44" s="118"/>
      <c r="L44" s="169"/>
      <c r="M44" s="58"/>
      <c r="N44" s="40"/>
      <c r="O44" s="40"/>
      <c r="P44" s="40"/>
      <c r="Q44" s="40"/>
      <c r="R44" s="41"/>
      <c r="S44" s="41"/>
      <c r="T44" s="41"/>
      <c r="U44" s="41"/>
      <c r="V44" s="42"/>
      <c r="W44" s="42"/>
      <c r="X44" s="50"/>
      <c r="Y44" s="50"/>
      <c r="Z44" s="50"/>
      <c r="AA44" s="50"/>
    </row>
    <row r="45" spans="1:38" s="43" customFormat="1" x14ac:dyDescent="0.25">
      <c r="A45" s="177"/>
      <c r="B45" s="118"/>
      <c r="C45" s="119"/>
      <c r="D45" s="119"/>
      <c r="E45" s="119"/>
      <c r="F45" s="120"/>
      <c r="G45" s="120"/>
      <c r="H45" s="120"/>
      <c r="I45" s="121"/>
      <c r="J45" s="121"/>
      <c r="K45" s="118"/>
      <c r="L45" s="169"/>
      <c r="M45" s="58"/>
      <c r="N45" s="40"/>
      <c r="O45" s="40"/>
      <c r="P45" s="40"/>
      <c r="Q45" s="40"/>
      <c r="R45" s="41"/>
      <c r="S45" s="41"/>
      <c r="T45" s="41"/>
      <c r="U45" s="41"/>
      <c r="V45" s="42"/>
      <c r="W45" s="42"/>
      <c r="X45" s="50"/>
      <c r="Y45" s="50"/>
      <c r="Z45" s="50"/>
      <c r="AA45" s="50"/>
    </row>
    <row r="46" spans="1:38" s="43" customFormat="1" x14ac:dyDescent="0.25">
      <c r="A46" s="177"/>
      <c r="B46" s="118"/>
      <c r="C46" s="119"/>
      <c r="D46" s="119"/>
      <c r="E46" s="119"/>
      <c r="F46" s="120"/>
      <c r="G46" s="120"/>
      <c r="H46" s="120"/>
      <c r="I46" s="121"/>
      <c r="J46" s="121"/>
      <c r="K46" s="118"/>
      <c r="L46" s="169"/>
      <c r="M46" s="58"/>
      <c r="N46" s="40"/>
      <c r="O46" s="40"/>
      <c r="P46" s="40"/>
      <c r="Q46" s="40"/>
      <c r="R46" s="41"/>
      <c r="S46" s="41"/>
      <c r="T46" s="41"/>
      <c r="U46" s="41"/>
      <c r="V46" s="42"/>
      <c r="W46" s="42"/>
      <c r="X46" s="50"/>
      <c r="Y46" s="50"/>
      <c r="Z46" s="50"/>
      <c r="AA46" s="50"/>
    </row>
    <row r="47" spans="1:38" s="43" customFormat="1" x14ac:dyDescent="0.25">
      <c r="A47" s="177"/>
      <c r="B47" s="118"/>
      <c r="C47" s="119"/>
      <c r="D47" s="119"/>
      <c r="E47" s="119"/>
      <c r="F47" s="120"/>
      <c r="G47" s="120"/>
      <c r="H47" s="120"/>
      <c r="I47" s="121"/>
      <c r="J47" s="121"/>
      <c r="K47" s="118"/>
      <c r="L47" s="169"/>
      <c r="M47" s="58"/>
      <c r="N47" s="40"/>
      <c r="O47" s="40"/>
      <c r="P47" s="40"/>
      <c r="Q47" s="40"/>
      <c r="R47" s="41"/>
      <c r="S47" s="41"/>
      <c r="T47" s="41"/>
      <c r="U47" s="41"/>
      <c r="V47" s="42"/>
      <c r="W47" s="42"/>
      <c r="X47" s="50"/>
      <c r="Y47" s="50"/>
      <c r="Z47" s="50"/>
      <c r="AA47" s="50"/>
    </row>
    <row r="48" spans="1:38" s="43" customFormat="1" x14ac:dyDescent="0.25">
      <c r="A48" s="177"/>
      <c r="B48" s="118"/>
      <c r="C48" s="119"/>
      <c r="D48" s="119"/>
      <c r="E48" s="119"/>
      <c r="F48" s="120"/>
      <c r="G48" s="120"/>
      <c r="H48" s="120"/>
      <c r="I48" s="121"/>
      <c r="J48" s="121"/>
      <c r="K48" s="118"/>
      <c r="L48" s="169"/>
      <c r="M48" s="58"/>
      <c r="N48" s="40"/>
      <c r="O48" s="40"/>
      <c r="P48" s="40"/>
      <c r="Q48" s="40"/>
      <c r="R48" s="41"/>
      <c r="S48" s="41"/>
      <c r="T48" s="41"/>
      <c r="U48" s="41"/>
      <c r="V48" s="42"/>
      <c r="W48" s="42"/>
      <c r="X48" s="50"/>
      <c r="Y48" s="50"/>
      <c r="Z48" s="50"/>
      <c r="AA48" s="50"/>
    </row>
    <row r="49" spans="1:27" s="43" customFormat="1" x14ac:dyDescent="0.25">
      <c r="A49" s="177"/>
      <c r="B49" s="118"/>
      <c r="C49" s="119"/>
      <c r="D49" s="119"/>
      <c r="E49" s="119"/>
      <c r="F49" s="120"/>
      <c r="G49" s="120"/>
      <c r="H49" s="120"/>
      <c r="I49" s="121"/>
      <c r="J49" s="121"/>
      <c r="K49" s="118"/>
      <c r="L49" s="169"/>
      <c r="M49" s="58"/>
      <c r="N49" s="40"/>
      <c r="O49" s="40"/>
      <c r="P49" s="40"/>
      <c r="Q49" s="40"/>
      <c r="R49" s="41"/>
      <c r="S49" s="41"/>
      <c r="T49" s="41"/>
      <c r="U49" s="41"/>
      <c r="V49" s="42"/>
      <c r="W49" s="42"/>
      <c r="X49" s="50"/>
      <c r="Y49" s="50"/>
      <c r="Z49" s="50"/>
      <c r="AA49" s="50"/>
    </row>
    <row r="50" spans="1:27" s="43" customFormat="1" x14ac:dyDescent="0.25">
      <c r="A50" s="177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169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177"/>
      <c r="B51" s="118"/>
      <c r="C51" s="119"/>
      <c r="D51" s="119"/>
      <c r="E51" s="119"/>
      <c r="F51" s="120"/>
      <c r="G51" s="120"/>
      <c r="H51" s="120"/>
      <c r="I51" s="121"/>
      <c r="J51" s="121"/>
      <c r="K51" s="118"/>
      <c r="L51" s="169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177"/>
      <c r="B52" s="118"/>
      <c r="C52" s="119"/>
      <c r="D52" s="119"/>
      <c r="E52" s="119"/>
      <c r="F52" s="120"/>
      <c r="G52" s="120"/>
      <c r="H52" s="120"/>
      <c r="I52" s="121"/>
      <c r="J52" s="121"/>
      <c r="K52" s="118"/>
      <c r="L52" s="169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3" customFormat="1" x14ac:dyDescent="0.25">
      <c r="A53" s="177"/>
      <c r="B53" s="118"/>
      <c r="C53" s="119"/>
      <c r="D53" s="119"/>
      <c r="E53" s="119"/>
      <c r="F53" s="120"/>
      <c r="G53" s="120"/>
      <c r="H53" s="120"/>
      <c r="I53" s="121"/>
      <c r="J53" s="121"/>
      <c r="K53" s="118"/>
      <c r="L53" s="169"/>
      <c r="M53" s="58"/>
      <c r="N53" s="40"/>
      <c r="O53" s="40"/>
      <c r="P53" s="40"/>
      <c r="Q53" s="40"/>
      <c r="R53" s="41"/>
      <c r="S53" s="41"/>
      <c r="T53" s="41"/>
      <c r="U53" s="41"/>
      <c r="V53" s="42"/>
      <c r="W53" s="42"/>
      <c r="X53" s="50"/>
      <c r="Y53" s="50"/>
      <c r="Z53" s="50"/>
      <c r="AA53" s="50"/>
    </row>
    <row r="54" spans="1:27" s="43" customFormat="1" x14ac:dyDescent="0.25">
      <c r="A54" s="177"/>
      <c r="C54" s="119"/>
      <c r="D54" s="119"/>
      <c r="E54" s="119"/>
      <c r="F54" s="120"/>
      <c r="G54" s="120"/>
      <c r="H54" s="120"/>
      <c r="I54" s="121"/>
      <c r="J54" s="121"/>
      <c r="K54" s="118"/>
      <c r="L54" s="169"/>
      <c r="M54" s="58"/>
      <c r="N54" s="40"/>
      <c r="O54" s="40"/>
      <c r="P54" s="40"/>
      <c r="Q54" s="40"/>
      <c r="R54" s="41"/>
      <c r="S54" s="41"/>
      <c r="T54" s="41"/>
      <c r="U54" s="41"/>
      <c r="V54" s="42"/>
      <c r="W54" s="42"/>
      <c r="X54" s="50"/>
      <c r="Y54" s="50"/>
      <c r="Z54" s="50"/>
      <c r="AA54" s="50"/>
    </row>
    <row r="55" spans="1:27" s="43" customFormat="1" x14ac:dyDescent="0.25">
      <c r="A55" s="177"/>
      <c r="B55" s="196" t="s">
        <v>188</v>
      </c>
      <c r="C55" s="119"/>
      <c r="D55" s="119"/>
      <c r="E55" s="119"/>
      <c r="F55" s="120"/>
      <c r="G55" s="120"/>
      <c r="H55" s="120"/>
      <c r="I55" s="121"/>
      <c r="J55" s="121"/>
      <c r="K55" s="118"/>
      <c r="L55" s="169"/>
      <c r="M55" s="58"/>
      <c r="N55" s="40"/>
      <c r="O55" s="40"/>
      <c r="P55" s="40"/>
      <c r="Q55" s="40"/>
      <c r="R55" s="41"/>
      <c r="S55" s="41"/>
      <c r="T55" s="41"/>
      <c r="U55" s="41"/>
      <c r="V55" s="42"/>
      <c r="W55" s="42"/>
      <c r="X55" s="50"/>
      <c r="Y55" s="50"/>
      <c r="Z55" s="50"/>
      <c r="AA55" s="50"/>
    </row>
    <row r="56" spans="1:27" s="43" customFormat="1" x14ac:dyDescent="0.25">
      <c r="A56" s="177"/>
      <c r="B56" s="113" t="s">
        <v>171</v>
      </c>
      <c r="C56" s="119"/>
      <c r="D56" s="119"/>
      <c r="E56" s="119"/>
      <c r="F56" s="120"/>
      <c r="G56" s="120"/>
      <c r="H56" s="120"/>
      <c r="I56" s="121"/>
      <c r="J56" s="121"/>
      <c r="K56" s="118"/>
      <c r="L56" s="169"/>
      <c r="M56" s="58"/>
      <c r="N56" s="40"/>
      <c r="O56" s="40"/>
      <c r="P56" s="40"/>
      <c r="Q56" s="40"/>
      <c r="R56" s="41"/>
      <c r="S56" s="41"/>
      <c r="T56" s="41"/>
      <c r="U56" s="41"/>
      <c r="V56" s="42"/>
      <c r="W56" s="42"/>
      <c r="X56" s="50"/>
      <c r="Y56" s="50"/>
      <c r="Z56" s="50"/>
      <c r="AA56" s="50"/>
    </row>
    <row r="57" spans="1:27" s="43" customFormat="1" x14ac:dyDescent="0.25">
      <c r="A57" s="178"/>
      <c r="B57" s="112" t="s">
        <v>32</v>
      </c>
      <c r="C57" s="143"/>
      <c r="D57" s="143"/>
      <c r="E57" s="143"/>
      <c r="F57" s="144"/>
      <c r="G57" s="144"/>
      <c r="H57" s="144"/>
      <c r="I57" s="145"/>
      <c r="J57" s="145"/>
      <c r="K57" s="123"/>
      <c r="L57" s="170"/>
      <c r="M57" s="58"/>
      <c r="N57" s="40"/>
      <c r="O57" s="40"/>
      <c r="P57" s="40"/>
      <c r="Q57" s="40"/>
      <c r="R57" s="41"/>
      <c r="S57" s="41"/>
      <c r="T57" s="41"/>
      <c r="U57" s="41"/>
      <c r="V57" s="42"/>
      <c r="W57" s="42"/>
      <c r="X57" s="50"/>
      <c r="Y57" s="50"/>
      <c r="Z57" s="50"/>
      <c r="AA57" s="50"/>
    </row>
    <row r="58" spans="1:27" s="40" customFormat="1" x14ac:dyDescent="0.25">
      <c r="A58" s="59"/>
      <c r="B58" s="58"/>
      <c r="C58" s="60"/>
      <c r="D58" s="60"/>
      <c r="E58" s="60"/>
      <c r="F58" s="61"/>
      <c r="G58" s="61"/>
      <c r="H58" s="61"/>
      <c r="I58" s="62"/>
      <c r="J58" s="62"/>
      <c r="K58" s="58"/>
      <c r="L58" s="58"/>
      <c r="M58" s="58"/>
      <c r="R58" s="43"/>
      <c r="S58" s="43"/>
      <c r="T58" s="43"/>
      <c r="U58" s="43"/>
      <c r="V58" s="43"/>
      <c r="W58" s="43"/>
      <c r="X58" s="43"/>
      <c r="Y58" s="43"/>
      <c r="Z58" s="43"/>
      <c r="AA58" s="43"/>
    </row>
    <row r="59" spans="1:27" s="40" customFormat="1" x14ac:dyDescent="0.25">
      <c r="A59" s="44"/>
      <c r="B59" s="230" t="s">
        <v>50</v>
      </c>
      <c r="C59" s="49">
        <v>224150</v>
      </c>
      <c r="D59" s="101"/>
      <c r="E59" s="101"/>
      <c r="F59" s="101"/>
      <c r="G59" s="101"/>
      <c r="H59" s="43"/>
      <c r="I59" s="43"/>
      <c r="J59" s="43"/>
      <c r="K59" s="43"/>
      <c r="L59" s="43"/>
      <c r="M59" s="43"/>
      <c r="N59" s="43"/>
      <c r="O59" s="43"/>
      <c r="P59" s="43"/>
      <c r="Q59" s="43"/>
      <c r="R59" s="43"/>
      <c r="S59" s="43"/>
      <c r="T59" s="43"/>
      <c r="U59" s="43"/>
      <c r="V59" s="43"/>
      <c r="W59" s="43"/>
      <c r="X59" s="43"/>
      <c r="Y59" s="43"/>
      <c r="Z59" s="43"/>
      <c r="AA59" s="43"/>
    </row>
    <row r="60" spans="1:27" s="41" customFormat="1" x14ac:dyDescent="0.25">
      <c r="A60" s="43"/>
      <c r="B60" s="230" t="s">
        <v>49</v>
      </c>
      <c r="C60" s="49">
        <v>168057</v>
      </c>
      <c r="D60" s="101"/>
      <c r="E60" s="101"/>
      <c r="F60" s="101"/>
      <c r="G60" s="101"/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43"/>
      <c r="W60" s="43"/>
      <c r="X60" s="43"/>
      <c r="Y60" s="43"/>
      <c r="Z60" s="43"/>
      <c r="AA60" s="43"/>
    </row>
    <row r="61" spans="1:27" s="40" customFormat="1" x14ac:dyDescent="0.25">
      <c r="A61" s="43"/>
      <c r="B61" s="230" t="s">
        <v>61</v>
      </c>
      <c r="C61" s="49">
        <v>132253</v>
      </c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  <c r="Q61" s="43"/>
      <c r="R61" s="43"/>
      <c r="S61" s="43"/>
      <c r="T61" s="43"/>
      <c r="U61" s="43"/>
      <c r="V61" s="43"/>
      <c r="W61" s="43"/>
      <c r="X61" s="43"/>
      <c r="Y61" s="43"/>
      <c r="Z61" s="43"/>
      <c r="AA61" s="43"/>
    </row>
    <row r="62" spans="1:27" s="40" customFormat="1" x14ac:dyDescent="0.2">
      <c r="A62" s="43"/>
      <c r="B62" s="234" t="s">
        <v>47</v>
      </c>
      <c r="C62" s="49">
        <v>45406</v>
      </c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43"/>
      <c r="R62" s="43"/>
      <c r="S62" s="43"/>
      <c r="T62" s="43"/>
      <c r="U62" s="43"/>
      <c r="V62" s="43"/>
      <c r="W62" s="43"/>
      <c r="X62" s="43"/>
      <c r="Y62" s="43"/>
      <c r="Z62" s="43"/>
      <c r="AA62" s="43"/>
    </row>
    <row r="63" spans="1:27" s="40" customFormat="1" x14ac:dyDescent="0.25">
      <c r="A63" s="43"/>
      <c r="B63" s="231" t="s">
        <v>58</v>
      </c>
      <c r="C63" s="49">
        <v>35663</v>
      </c>
      <c r="D63" s="101"/>
      <c r="E63" s="101"/>
      <c r="F63" s="101"/>
      <c r="G63" s="101"/>
      <c r="H63" s="101"/>
      <c r="I63" s="43"/>
      <c r="J63" s="43"/>
      <c r="K63" s="43"/>
      <c r="L63" s="43"/>
      <c r="M63" s="43"/>
      <c r="N63" s="43"/>
      <c r="O63" s="43"/>
      <c r="P63" s="43"/>
      <c r="Q63" s="43"/>
      <c r="R63" s="43"/>
    </row>
    <row r="64" spans="1:27" s="2" customFormat="1" x14ac:dyDescent="0.25">
      <c r="A64" s="67"/>
      <c r="B64" s="230" t="s">
        <v>53</v>
      </c>
      <c r="C64" s="49">
        <v>14837</v>
      </c>
      <c r="E64" s="67"/>
      <c r="F64" s="67"/>
      <c r="G64" s="69"/>
      <c r="H64" s="94">
        <v>7389400</v>
      </c>
      <c r="I64" s="98" t="s">
        <v>12</v>
      </c>
      <c r="J64" s="97">
        <v>6805.8512499999997</v>
      </c>
      <c r="K64" s="69"/>
      <c r="L64" s="67"/>
      <c r="M64" s="67"/>
      <c r="N64" s="67"/>
      <c r="O64" s="67"/>
      <c r="P64" s="67"/>
      <c r="Q64" s="67"/>
      <c r="R64" s="67"/>
    </row>
    <row r="65" spans="1:18" s="2" customFormat="1" x14ac:dyDescent="0.25">
      <c r="A65" s="67"/>
      <c r="B65" s="230" t="s">
        <v>46</v>
      </c>
      <c r="C65" s="49">
        <v>14302</v>
      </c>
      <c r="E65" s="67"/>
      <c r="F65" s="67"/>
      <c r="G65" s="69"/>
      <c r="H65" s="94">
        <v>7405125</v>
      </c>
      <c r="I65" s="98" t="s">
        <v>13</v>
      </c>
      <c r="J65" s="97">
        <v>7093.1805000000004</v>
      </c>
      <c r="K65" s="69"/>
      <c r="L65" s="67"/>
      <c r="M65" s="67"/>
      <c r="N65" s="67"/>
      <c r="O65" s="67"/>
      <c r="P65" s="67"/>
      <c r="Q65" s="67"/>
      <c r="R65" s="67"/>
    </row>
    <row r="66" spans="1:18" s="2" customFormat="1" x14ac:dyDescent="0.25">
      <c r="A66" s="67"/>
      <c r="B66" s="231" t="s">
        <v>43</v>
      </c>
      <c r="C66" s="49">
        <v>11538</v>
      </c>
      <c r="E66" s="67"/>
      <c r="F66" s="67"/>
      <c r="G66" s="69"/>
      <c r="H66" s="94">
        <v>7299121</v>
      </c>
      <c r="I66" s="98" t="s">
        <v>14</v>
      </c>
      <c r="J66" s="97">
        <v>7273.4759999999997</v>
      </c>
      <c r="K66" s="69"/>
      <c r="L66" s="67"/>
      <c r="M66" s="67"/>
      <c r="N66" s="67"/>
      <c r="O66" s="67"/>
      <c r="P66" s="67"/>
      <c r="Q66" s="67"/>
      <c r="R66" s="67"/>
    </row>
    <row r="67" spans="1:18" s="2" customFormat="1" x14ac:dyDescent="0.25">
      <c r="A67" s="67"/>
      <c r="B67" s="230" t="s">
        <v>51</v>
      </c>
      <c r="C67" s="49">
        <v>7724</v>
      </c>
      <c r="E67" s="67"/>
      <c r="F67" s="67"/>
      <c r="G67" s="69"/>
      <c r="H67" s="94">
        <v>6832984</v>
      </c>
      <c r="I67" s="98" t="s">
        <v>15</v>
      </c>
      <c r="J67" s="97">
        <v>7231.6575000000003</v>
      </c>
      <c r="K67" s="69"/>
      <c r="L67" s="67"/>
      <c r="M67" s="67"/>
      <c r="N67" s="67"/>
      <c r="O67" s="67"/>
      <c r="P67" s="67"/>
      <c r="Q67" s="67"/>
      <c r="R67" s="67"/>
    </row>
    <row r="68" spans="1:18" s="2" customFormat="1" x14ac:dyDescent="0.25">
      <c r="A68" s="67"/>
      <c r="B68" s="230" t="s">
        <v>45</v>
      </c>
      <c r="C68" s="49">
        <v>4275</v>
      </c>
      <c r="E68" s="67"/>
      <c r="F68" s="67"/>
      <c r="G68" s="69"/>
      <c r="H68" s="94">
        <v>6979952</v>
      </c>
      <c r="I68" s="98" t="s">
        <v>16</v>
      </c>
      <c r="J68" s="97">
        <v>7129.2955000000002</v>
      </c>
      <c r="K68" s="69"/>
      <c r="L68" s="67"/>
      <c r="M68" s="67"/>
      <c r="N68" s="67"/>
      <c r="O68" s="67"/>
      <c r="P68" s="67"/>
      <c r="Q68" s="67"/>
      <c r="R68" s="67"/>
    </row>
    <row r="69" spans="1:18" s="2" customFormat="1" x14ac:dyDescent="0.25">
      <c r="A69" s="67"/>
      <c r="B69" s="231" t="s">
        <v>60</v>
      </c>
      <c r="C69" s="49">
        <v>3848</v>
      </c>
      <c r="E69" s="67"/>
      <c r="F69" s="67"/>
      <c r="G69" s="69"/>
      <c r="H69" s="94">
        <v>6279817</v>
      </c>
      <c r="I69" s="98" t="s">
        <v>17</v>
      </c>
      <c r="J69" s="97">
        <v>6847.9684999999999</v>
      </c>
      <c r="K69" s="69"/>
      <c r="L69" s="67"/>
      <c r="M69" s="67"/>
      <c r="N69" s="67"/>
      <c r="O69" s="67"/>
      <c r="P69" s="67"/>
      <c r="Q69" s="67"/>
      <c r="R69" s="67"/>
    </row>
    <row r="70" spans="1:18" s="2" customFormat="1" x14ac:dyDescent="0.25">
      <c r="A70" s="67"/>
      <c r="B70" s="230" t="s">
        <v>52</v>
      </c>
      <c r="C70" s="49">
        <v>3069</v>
      </c>
      <c r="E70" s="67"/>
      <c r="F70" s="67"/>
      <c r="G70" s="69"/>
      <c r="H70" s="94">
        <v>6093961</v>
      </c>
      <c r="I70" s="98" t="s">
        <v>18</v>
      </c>
      <c r="J70" s="97">
        <v>6546.6785</v>
      </c>
      <c r="K70" s="69"/>
      <c r="L70" s="67"/>
      <c r="M70" s="67"/>
      <c r="N70" s="67"/>
      <c r="O70" s="67"/>
      <c r="P70" s="67"/>
      <c r="Q70" s="67"/>
      <c r="R70" s="67"/>
    </row>
    <row r="71" spans="1:18" s="2" customFormat="1" x14ac:dyDescent="0.25">
      <c r="B71" s="230" t="s">
        <v>56</v>
      </c>
      <c r="C71" s="49">
        <v>1995</v>
      </c>
      <c r="D71" s="33">
        <v>6205.9295000000002</v>
      </c>
      <c r="E71" s="27"/>
      <c r="G71" s="69"/>
      <c r="H71" s="69"/>
      <c r="I71" s="69"/>
      <c r="J71" s="69"/>
      <c r="K71" s="69"/>
    </row>
    <row r="72" spans="1:18" s="2" customFormat="1" x14ac:dyDescent="0.25">
      <c r="B72" s="230" t="s">
        <v>48</v>
      </c>
      <c r="C72" s="49">
        <v>1248</v>
      </c>
      <c r="D72" s="33">
        <v>5946.2775000000001</v>
      </c>
      <c r="E72" s="27"/>
      <c r="G72" s="69"/>
      <c r="H72" s="69"/>
      <c r="I72" s="69"/>
      <c r="J72" s="69"/>
      <c r="K72" s="69"/>
    </row>
    <row r="73" spans="1:18" s="2" customFormat="1" x14ac:dyDescent="0.25">
      <c r="B73" s="230" t="s">
        <v>44</v>
      </c>
      <c r="C73" s="49">
        <v>160</v>
      </c>
      <c r="D73" s="33">
        <v>5912.7055</v>
      </c>
      <c r="E73" s="27"/>
      <c r="G73" s="69"/>
      <c r="H73" s="69"/>
      <c r="I73" s="69"/>
      <c r="J73" s="69"/>
      <c r="K73" s="69"/>
    </row>
    <row r="74" spans="1:18" s="2" customFormat="1" x14ac:dyDescent="0.25">
      <c r="B74" s="230" t="s">
        <v>57</v>
      </c>
      <c r="C74" s="49">
        <v>146</v>
      </c>
      <c r="D74" s="33">
        <v>5941.6019999999999</v>
      </c>
      <c r="E74" s="27"/>
      <c r="G74" s="69"/>
      <c r="H74" s="69"/>
      <c r="I74" s="69"/>
      <c r="J74" s="69"/>
      <c r="K74" s="69"/>
    </row>
    <row r="75" spans="1:18" s="2" customFormat="1" x14ac:dyDescent="0.25">
      <c r="B75" s="230" t="s">
        <v>59</v>
      </c>
      <c r="C75" s="49">
        <v>118</v>
      </c>
      <c r="D75" s="33">
        <v>6071.1025</v>
      </c>
      <c r="E75" s="27"/>
      <c r="G75" s="69"/>
      <c r="H75" s="69"/>
      <c r="I75" s="69"/>
      <c r="J75" s="69"/>
      <c r="K75" s="69"/>
    </row>
    <row r="76" spans="1:18" s="2" customFormat="1" x14ac:dyDescent="0.25">
      <c r="B76" s="230" t="s">
        <v>55</v>
      </c>
      <c r="C76" s="49">
        <v>7</v>
      </c>
      <c r="D76" s="33">
        <v>6038.5155000000004</v>
      </c>
      <c r="E76" s="27"/>
    </row>
    <row r="77" spans="1:18" s="2" customFormat="1" x14ac:dyDescent="0.25">
      <c r="B77" s="230" t="s">
        <v>54</v>
      </c>
      <c r="C77" s="49">
        <v>0</v>
      </c>
      <c r="D77" s="33">
        <v>6060.10275</v>
      </c>
      <c r="E77" s="27"/>
    </row>
    <row r="78" spans="1:18" s="2" customFormat="1" x14ac:dyDescent="0.25">
      <c r="B78" s="30">
        <v>6449419</v>
      </c>
      <c r="C78" s="34" t="s">
        <v>26</v>
      </c>
      <c r="D78" s="33">
        <v>6120.0707499999999</v>
      </c>
      <c r="E78" s="27"/>
    </row>
    <row r="79" spans="1:18" s="2" customFormat="1" x14ac:dyDescent="0.25">
      <c r="B79" s="30">
        <v>6199402</v>
      </c>
      <c r="C79" s="34" t="s">
        <v>27</v>
      </c>
      <c r="D79" s="33">
        <v>6172.9237499999999</v>
      </c>
      <c r="E79" s="27"/>
    </row>
    <row r="80" spans="1:18" s="2" customFormat="1" x14ac:dyDescent="0.25">
      <c r="B80" s="30">
        <v>6498148</v>
      </c>
      <c r="C80" s="34" t="s">
        <v>28</v>
      </c>
      <c r="D80" s="33">
        <v>6344.7117500000004</v>
      </c>
      <c r="E80" s="27"/>
    </row>
    <row r="81" spans="2:5" s="2" customFormat="1" x14ac:dyDescent="0.25">
      <c r="B81" s="30">
        <v>6281878</v>
      </c>
      <c r="C81" s="34" t="s">
        <v>29</v>
      </c>
      <c r="D81" s="33">
        <v>6357.2117500000004</v>
      </c>
      <c r="E81" s="27"/>
    </row>
    <row r="82" spans="2:5" s="2" customFormat="1" x14ac:dyDescent="0.25">
      <c r="B82" s="30">
        <v>6351873</v>
      </c>
      <c r="C82" s="34" t="s">
        <v>30</v>
      </c>
      <c r="D82" s="33">
        <v>6332.8252499999999</v>
      </c>
      <c r="E82" s="27"/>
    </row>
    <row r="83" spans="2:5" s="2" customFormat="1" x14ac:dyDescent="0.25">
      <c r="B83" s="30">
        <v>6348056</v>
      </c>
      <c r="C83" s="34" t="s">
        <v>33</v>
      </c>
      <c r="D83" s="33">
        <v>6369.9887500000004</v>
      </c>
      <c r="E83" s="27"/>
    </row>
    <row r="84" spans="2:5" s="2" customFormat="1" x14ac:dyDescent="0.25">
      <c r="B84" s="30">
        <v>6042462</v>
      </c>
      <c r="C84" s="34" t="s">
        <v>35</v>
      </c>
      <c r="D84" s="33">
        <v>6256.0672500000001</v>
      </c>
      <c r="E84" s="27"/>
    </row>
    <row r="85" spans="2:5" s="2" customFormat="1" x14ac:dyDescent="0.25">
      <c r="B85" s="30">
        <v>6095116</v>
      </c>
      <c r="C85" s="34" t="s">
        <v>37</v>
      </c>
      <c r="D85" s="33">
        <v>6209.3767500000004</v>
      </c>
      <c r="E85" s="27"/>
    </row>
    <row r="86" spans="2:5" s="2" customFormat="1" x14ac:dyDescent="0.25">
      <c r="B86" s="30">
        <v>6413962</v>
      </c>
      <c r="C86" s="34" t="s">
        <v>38</v>
      </c>
      <c r="D86" s="33">
        <v>6224.8990000000003</v>
      </c>
      <c r="E86" s="27"/>
    </row>
    <row r="87" spans="2:5" s="2" customFormat="1" x14ac:dyDescent="0.25">
      <c r="B87" s="30">
        <v>6196253</v>
      </c>
      <c r="C87" s="34" t="s">
        <v>39</v>
      </c>
      <c r="D87" s="33">
        <v>6186.9482500000004</v>
      </c>
      <c r="E87" s="27"/>
    </row>
    <row r="88" spans="2:5" s="2" customFormat="1" x14ac:dyDescent="0.25">
      <c r="B88" s="30">
        <v>6916438</v>
      </c>
      <c r="C88" s="34" t="s">
        <v>42</v>
      </c>
      <c r="D88" s="33">
        <v>6405.4422500000001</v>
      </c>
      <c r="E88" s="27"/>
    </row>
    <row r="89" spans="2:5" s="2" customFormat="1" x14ac:dyDescent="0.25">
      <c r="B89" s="33"/>
      <c r="C89" s="34"/>
      <c r="D89" s="33"/>
      <c r="E89" s="27"/>
    </row>
    <row r="90" spans="2:5" s="2" customFormat="1" x14ac:dyDescent="0.25">
      <c r="B90" s="33"/>
      <c r="C90" s="34"/>
      <c r="D90" s="33"/>
      <c r="E90" s="27"/>
    </row>
    <row r="91" spans="2:5" s="2" customFormat="1" x14ac:dyDescent="0.25">
      <c r="B91" s="33"/>
      <c r="C91" s="34"/>
      <c r="D91" s="33"/>
      <c r="E91" s="27"/>
    </row>
    <row r="92" spans="2:5" s="2" customFormat="1" x14ac:dyDescent="0.25">
      <c r="B92" s="12"/>
      <c r="D92" s="29"/>
      <c r="E92" s="27"/>
    </row>
    <row r="93" spans="2:5" s="2" customFormat="1" x14ac:dyDescent="0.25">
      <c r="B93" s="12"/>
      <c r="D93" s="29"/>
      <c r="E93" s="27"/>
    </row>
    <row r="94" spans="2:5" s="2" customFormat="1" x14ac:dyDescent="0.25">
      <c r="B94" s="12"/>
      <c r="D94" s="29"/>
      <c r="E94" s="27"/>
    </row>
    <row r="95" spans="2:5" s="2" customFormat="1" x14ac:dyDescent="0.25">
      <c r="B95" s="12"/>
      <c r="D95" s="29"/>
      <c r="E95" s="27"/>
    </row>
    <row r="96" spans="2:5" s="2" customFormat="1" x14ac:dyDescent="0.25">
      <c r="B96" s="12"/>
      <c r="D96" s="29"/>
      <c r="E96" s="27"/>
    </row>
    <row r="97" spans="2:5" s="2" customFormat="1" x14ac:dyDescent="0.25">
      <c r="B97" s="12"/>
      <c r="D97" s="29"/>
      <c r="E97" s="27"/>
    </row>
    <row r="98" spans="2:5" s="2" customFormat="1" x14ac:dyDescent="0.25">
      <c r="B98" s="12"/>
      <c r="D98" s="29"/>
      <c r="E98" s="27"/>
    </row>
    <row r="99" spans="2:5" s="2" customFormat="1" x14ac:dyDescent="0.25">
      <c r="B99" s="12"/>
      <c r="D99" s="29"/>
      <c r="E99" s="27"/>
    </row>
    <row r="100" spans="2:5" s="2" customFormat="1" x14ac:dyDescent="0.25">
      <c r="B100" s="12"/>
      <c r="D100" s="29"/>
      <c r="E100" s="27"/>
    </row>
    <row r="101" spans="2:5" s="2" customFormat="1" x14ac:dyDescent="0.25">
      <c r="B101" s="12"/>
      <c r="D101" s="29"/>
      <c r="E101" s="27"/>
    </row>
    <row r="102" spans="2:5" s="2" customFormat="1" x14ac:dyDescent="0.25">
      <c r="B102" s="12"/>
      <c r="D102" s="29"/>
      <c r="E102" s="27"/>
    </row>
    <row r="103" spans="2:5" s="2" customFormat="1" x14ac:dyDescent="0.25">
      <c r="B103" s="12"/>
      <c r="D103" s="29"/>
      <c r="E103" s="27"/>
    </row>
    <row r="104" spans="2:5" s="2" customFormat="1" x14ac:dyDescent="0.25">
      <c r="B104" s="12"/>
      <c r="D104" s="29"/>
      <c r="E104" s="27"/>
    </row>
    <row r="105" spans="2:5" s="2" customFormat="1" x14ac:dyDescent="0.25">
      <c r="B105" s="12"/>
      <c r="D105" s="29"/>
      <c r="E105" s="27"/>
    </row>
    <row r="106" spans="2:5" s="2" customFormat="1" x14ac:dyDescent="0.25">
      <c r="B106" s="12"/>
      <c r="D106" s="29"/>
      <c r="E106" s="27"/>
    </row>
    <row r="107" spans="2:5" s="2" customFormat="1" x14ac:dyDescent="0.25">
      <c r="B107" s="12"/>
      <c r="D107" s="29"/>
      <c r="E107" s="27"/>
    </row>
    <row r="108" spans="2:5" s="2" customFormat="1" x14ac:dyDescent="0.25">
      <c r="B108" s="12"/>
      <c r="D108" s="29"/>
      <c r="E108" s="27"/>
    </row>
    <row r="109" spans="2:5" s="2" customFormat="1" x14ac:dyDescent="0.25">
      <c r="B109" s="12"/>
      <c r="D109" s="29"/>
      <c r="E109" s="27"/>
    </row>
    <row r="110" spans="2:5" s="2" customFormat="1" x14ac:dyDescent="0.25">
      <c r="B110" s="12"/>
      <c r="D110" s="29"/>
      <c r="E110" s="27"/>
    </row>
    <row r="111" spans="2:5" s="2" customFormat="1" x14ac:dyDescent="0.25">
      <c r="B111" s="12"/>
      <c r="D111" s="29"/>
      <c r="E111" s="27"/>
    </row>
    <row r="112" spans="2:5" s="2" customFormat="1" x14ac:dyDescent="0.25">
      <c r="B112" s="12"/>
      <c r="D112" s="29"/>
      <c r="E112" s="27"/>
    </row>
    <row r="113" spans="2:5" s="2" customFormat="1" x14ac:dyDescent="0.25">
      <c r="B113" s="12"/>
      <c r="D113" s="29"/>
      <c r="E113" s="27"/>
    </row>
    <row r="114" spans="2:5" s="2" customFormat="1" x14ac:dyDescent="0.25">
      <c r="B114" s="12"/>
      <c r="D114" s="29"/>
      <c r="E114" s="27"/>
    </row>
    <row r="115" spans="2:5" s="2" customFormat="1" x14ac:dyDescent="0.25">
      <c r="B115" s="12"/>
      <c r="D115" s="29"/>
      <c r="E115" s="27"/>
    </row>
    <row r="116" spans="2:5" s="2" customFormat="1" x14ac:dyDescent="0.25">
      <c r="B116" s="12"/>
      <c r="D116" s="29"/>
      <c r="E116" s="27"/>
    </row>
    <row r="117" spans="2:5" s="2" customFormat="1" x14ac:dyDescent="0.25">
      <c r="B117" s="12"/>
      <c r="D117" s="29"/>
      <c r="E117" s="27"/>
    </row>
    <row r="118" spans="2:5" s="2" customFormat="1" x14ac:dyDescent="0.25">
      <c r="B118" s="12"/>
      <c r="D118" s="29"/>
      <c r="E118" s="27"/>
    </row>
    <row r="119" spans="2:5" s="2" customFormat="1" x14ac:dyDescent="0.25">
      <c r="B119" s="12"/>
      <c r="D119" s="29"/>
      <c r="E119" s="27"/>
    </row>
    <row r="120" spans="2:5" s="2" customFormat="1" x14ac:dyDescent="0.25">
      <c r="B120" s="12"/>
      <c r="D120" s="29"/>
      <c r="E120" s="27"/>
    </row>
    <row r="121" spans="2:5" s="2" customFormat="1" x14ac:dyDescent="0.25">
      <c r="B121" s="12"/>
      <c r="D121" s="29"/>
      <c r="E121" s="27"/>
    </row>
    <row r="122" spans="2:5" s="2" customFormat="1" x14ac:dyDescent="0.25">
      <c r="B122" s="12"/>
      <c r="D122" s="29"/>
      <c r="E122" s="27"/>
    </row>
    <row r="123" spans="2:5" s="2" customFormat="1" x14ac:dyDescent="0.25">
      <c r="B123" s="12"/>
      <c r="D123" s="29"/>
      <c r="E123" s="27"/>
    </row>
    <row r="124" spans="2:5" s="2" customFormat="1" x14ac:dyDescent="0.25">
      <c r="B124" s="12"/>
      <c r="D124" s="29"/>
      <c r="E124" s="27"/>
    </row>
    <row r="125" spans="2:5" s="2" customFormat="1" x14ac:dyDescent="0.25">
      <c r="B125" s="12"/>
      <c r="D125" s="29"/>
      <c r="E125" s="27"/>
    </row>
    <row r="126" spans="2:5" s="2" customFormat="1" x14ac:dyDescent="0.25">
      <c r="B126" s="12"/>
      <c r="D126" s="29"/>
      <c r="E126" s="27"/>
    </row>
    <row r="127" spans="2:5" s="2" customFormat="1" x14ac:dyDescent="0.25">
      <c r="B127" s="12"/>
      <c r="D127" s="29"/>
      <c r="E127" s="27"/>
    </row>
    <row r="128" spans="2:5" s="2" customFormat="1" x14ac:dyDescent="0.25">
      <c r="B128" s="12"/>
      <c r="D128" s="29"/>
      <c r="E128" s="27"/>
    </row>
    <row r="129" spans="2:38" s="2" customFormat="1" x14ac:dyDescent="0.25">
      <c r="B129" s="12"/>
      <c r="D129" s="29"/>
      <c r="E129" s="27"/>
    </row>
    <row r="130" spans="2:38" s="2" customFormat="1" x14ac:dyDescent="0.25">
      <c r="B130" s="12"/>
      <c r="D130" s="29"/>
      <c r="E130" s="27"/>
    </row>
    <row r="131" spans="2:38" s="2" customFormat="1" x14ac:dyDescent="0.25">
      <c r="B131" s="12"/>
      <c r="D131" s="29"/>
      <c r="E131" s="27"/>
    </row>
    <row r="132" spans="2:38" s="2" customFormat="1" x14ac:dyDescent="0.25">
      <c r="B132" s="12"/>
      <c r="D132" s="29"/>
      <c r="E132" s="27"/>
    </row>
    <row r="133" spans="2:38" s="2" customFormat="1" x14ac:dyDescent="0.25">
      <c r="B133" s="12"/>
      <c r="D133" s="29"/>
      <c r="E133" s="27"/>
    </row>
    <row r="134" spans="2:38" s="2" customFormat="1" x14ac:dyDescent="0.25">
      <c r="B134" s="12"/>
      <c r="D134" s="29"/>
      <c r="E134" s="27"/>
    </row>
    <row r="135" spans="2:38" s="2" customFormat="1" x14ac:dyDescent="0.25">
      <c r="B135" s="12"/>
      <c r="D135" s="29"/>
      <c r="E135" s="27"/>
    </row>
    <row r="136" spans="2:38" s="2" customFormat="1" x14ac:dyDescent="0.25">
      <c r="B136" s="12"/>
      <c r="D136" s="29"/>
      <c r="E136" s="27"/>
    </row>
    <row r="137" spans="2:38" s="2" customFormat="1" x14ac:dyDescent="0.25">
      <c r="B137" s="12"/>
      <c r="D137" s="29"/>
      <c r="E137" s="27"/>
    </row>
    <row r="138" spans="2:38" s="2" customFormat="1" x14ac:dyDescent="0.25">
      <c r="B138" s="12"/>
      <c r="D138" s="29"/>
      <c r="E138" s="27"/>
    </row>
    <row r="139" spans="2:38" s="22" customFormat="1" x14ac:dyDescent="0.25">
      <c r="B139" s="23"/>
      <c r="D139" s="24"/>
      <c r="E139" s="25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</row>
    <row r="140" spans="2:38" s="22" customFormat="1" x14ac:dyDescent="0.25">
      <c r="B140" s="23"/>
      <c r="D140" s="24"/>
      <c r="E140" s="25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</row>
    <row r="141" spans="2:38" s="22" customFormat="1" x14ac:dyDescent="0.25">
      <c r="D141" s="24"/>
      <c r="E141" s="25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</row>
    <row r="142" spans="2:38" s="22" customFormat="1" x14ac:dyDescent="0.25">
      <c r="D142" s="24"/>
      <c r="E142" s="25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</row>
    <row r="143" spans="2:38" s="22" customFormat="1" x14ac:dyDescent="0.25">
      <c r="D143" s="24"/>
      <c r="E143" s="25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</row>
    <row r="144" spans="2:38" s="22" customFormat="1" x14ac:dyDescent="0.25">
      <c r="D144" s="24"/>
      <c r="E144" s="25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</row>
    <row r="145" spans="4:38" s="22" customFormat="1" x14ac:dyDescent="0.25">
      <c r="D145" s="24"/>
      <c r="E145" s="25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</row>
    <row r="146" spans="4:38" s="22" customFormat="1" x14ac:dyDescent="0.25">
      <c r="D146" s="24"/>
      <c r="E146" s="25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</row>
    <row r="147" spans="4:38" s="22" customFormat="1" x14ac:dyDescent="0.25">
      <c r="D147" s="24"/>
      <c r="E147" s="25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</row>
    <row r="148" spans="4:38" s="22" customFormat="1" x14ac:dyDescent="0.25">
      <c r="D148" s="24"/>
      <c r="E148" s="25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</row>
    <row r="149" spans="4:38" s="22" customFormat="1" x14ac:dyDescent="0.25">
      <c r="D149" s="24"/>
      <c r="E149" s="25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</row>
    <row r="150" spans="4:38" s="22" customFormat="1" x14ac:dyDescent="0.25"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</row>
    <row r="151" spans="4:38" s="22" customFormat="1" x14ac:dyDescent="0.25"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</row>
    <row r="152" spans="4:38" s="2" customFormat="1" x14ac:dyDescent="0.25"/>
    <row r="153" spans="4:38" s="2" customFormat="1" x14ac:dyDescent="0.25"/>
    <row r="154" spans="4:38" s="2" customFormat="1" x14ac:dyDescent="0.25"/>
    <row r="155" spans="4:38" s="2" customFormat="1" x14ac:dyDescent="0.25"/>
    <row r="156" spans="4:38" s="4" customFormat="1" x14ac:dyDescent="0.25"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</row>
    <row r="157" spans="4:38" s="4" customFormat="1" x14ac:dyDescent="0.25"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</row>
    <row r="158" spans="4:38" s="4" customFormat="1" x14ac:dyDescent="0.25"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</row>
    <row r="159" spans="4:38" s="4" customFormat="1" x14ac:dyDescent="0.25"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</row>
    <row r="160" spans="4:38" s="4" customFormat="1" x14ac:dyDescent="0.25"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</row>
    <row r="161" spans="15:38" s="4" customFormat="1" x14ac:dyDescent="0.25"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</row>
    <row r="162" spans="15:38" s="4" customFormat="1" x14ac:dyDescent="0.25"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</row>
    <row r="163" spans="15:38" s="4" customFormat="1" x14ac:dyDescent="0.25"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</row>
    <row r="164" spans="15:38" s="4" customFormat="1" x14ac:dyDescent="0.25"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</row>
    <row r="165" spans="15:38" s="4" customFormat="1" x14ac:dyDescent="0.25"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</row>
    <row r="166" spans="15:38" s="4" customFormat="1" x14ac:dyDescent="0.25"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</row>
    <row r="167" spans="15:38" s="4" customFormat="1" x14ac:dyDescent="0.25"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</row>
  </sheetData>
  <sortState ref="B14:K33">
    <sortCondition descending="1" ref="H14:H33"/>
  </sortState>
  <mergeCells count="7">
    <mergeCell ref="C38:J3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1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5"/>
  <sheetViews>
    <sheetView topLeftCell="A28" zoomScaleSheetLayoutView="100" workbookViewId="0">
      <selection activeCell="C37" sqref="C37:K37"/>
    </sheetView>
  </sheetViews>
  <sheetFormatPr baseColWidth="10" defaultColWidth="11.42578125" defaultRowHeight="15.75" x14ac:dyDescent="0.25"/>
  <cols>
    <col min="1" max="1" width="1.85546875" style="3" customWidth="1"/>
    <col min="2" max="2" width="18.28515625" style="3" customWidth="1"/>
    <col min="3" max="3" width="11.7109375" style="3" bestFit="1" customWidth="1"/>
    <col min="4" max="8" width="10.42578125" style="3" customWidth="1"/>
    <col min="9" max="9" width="11.7109375" style="3" customWidth="1"/>
    <col min="10" max="10" width="12" style="3" customWidth="1"/>
    <col min="11" max="11" width="12.140625" style="3" customWidth="1"/>
    <col min="12" max="12" width="1.85546875" style="3" customWidth="1"/>
    <col min="13" max="13" width="11.42578125" style="4"/>
    <col min="14" max="14" width="11.42578125" style="4" hidden="1" customWidth="1"/>
    <col min="15" max="38" width="11.42578125" style="2"/>
    <col min="39" max="16384" width="11.42578125" style="3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20" x14ac:dyDescent="0.25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20" x14ac:dyDescent="0.25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20" x14ac:dyDescent="0.25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20" x14ac:dyDescent="0.25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20" x14ac:dyDescent="0.25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20" x14ac:dyDescent="0.25">
      <c r="A7" s="9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11"/>
    </row>
    <row r="8" spans="1:20" x14ac:dyDescent="0.25">
      <c r="A8" s="9"/>
      <c r="B8" s="131"/>
      <c r="C8" s="217" t="s">
        <v>167</v>
      </c>
      <c r="D8" s="217"/>
      <c r="E8" s="217"/>
      <c r="F8" s="217"/>
      <c r="G8" s="217"/>
      <c r="H8" s="217"/>
      <c r="I8" s="217"/>
      <c r="J8" s="217"/>
      <c r="K8" s="217"/>
      <c r="L8" s="11"/>
      <c r="O8" s="31"/>
    </row>
    <row r="9" spans="1:20" x14ac:dyDescent="0.25">
      <c r="A9" s="9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11"/>
    </row>
    <row r="10" spans="1:20" ht="15.75" customHeight="1" x14ac:dyDescent="0.25">
      <c r="A10" s="9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11"/>
    </row>
    <row r="11" spans="1:20" x14ac:dyDescent="0.25">
      <c r="A11" s="9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11"/>
      <c r="O11" s="28"/>
    </row>
    <row r="12" spans="1:20" ht="12" customHeight="1" x14ac:dyDescent="0.25">
      <c r="A12" s="9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11"/>
    </row>
    <row r="13" spans="1:20" x14ac:dyDescent="0.25">
      <c r="A13" s="9"/>
      <c r="B13" s="126" t="s">
        <v>62</v>
      </c>
      <c r="C13" s="150">
        <f>SUM(C14:C33)</f>
        <v>236123</v>
      </c>
      <c r="D13" s="150">
        <f t="shared" ref="D13:H13" si="0">SUM(D14:D33)</f>
        <v>217139</v>
      </c>
      <c r="E13" s="150">
        <f t="shared" si="0"/>
        <v>89064</v>
      </c>
      <c r="F13" s="150">
        <f t="shared" si="0"/>
        <v>113734</v>
      </c>
      <c r="G13" s="150">
        <f t="shared" si="0"/>
        <v>56454</v>
      </c>
      <c r="H13" s="151">
        <f t="shared" si="0"/>
        <v>352963</v>
      </c>
      <c r="I13" s="152">
        <f>+(H13/G13-1)*100</f>
        <v>525.22230488539344</v>
      </c>
      <c r="J13" s="152">
        <f>+H13/G13*100</f>
        <v>625.22230488539344</v>
      </c>
      <c r="K13" s="152">
        <f>+(G13/F13-1)*100</f>
        <v>-50.363128000422044</v>
      </c>
      <c r="L13" s="11"/>
      <c r="M13" s="32"/>
      <c r="N13" s="4">
        <v>1</v>
      </c>
      <c r="O13" s="12">
        <v>6979952</v>
      </c>
      <c r="P13" s="12">
        <v>5941344</v>
      </c>
      <c r="Q13" s="12">
        <v>5810996</v>
      </c>
      <c r="R13" s="12">
        <v>6498148</v>
      </c>
      <c r="S13" s="12">
        <v>6042462</v>
      </c>
      <c r="T13" s="12">
        <v>6916438</v>
      </c>
    </row>
    <row r="14" spans="1:20" x14ac:dyDescent="0.25">
      <c r="A14" s="9"/>
      <c r="B14" s="171" t="s">
        <v>49</v>
      </c>
      <c r="C14" s="172">
        <v>26679</v>
      </c>
      <c r="D14" s="172">
        <v>23980</v>
      </c>
      <c r="E14" s="172">
        <v>42108</v>
      </c>
      <c r="F14" s="172">
        <v>43667</v>
      </c>
      <c r="G14" s="172">
        <v>2394</v>
      </c>
      <c r="H14" s="151">
        <v>132760</v>
      </c>
      <c r="I14" s="154">
        <f>+(H14/G14-1)*100</f>
        <v>5445.5304928989135</v>
      </c>
      <c r="J14" s="154">
        <f>+H14/G14*100</f>
        <v>5545.5304928989135</v>
      </c>
      <c r="K14" s="154">
        <f>+(G14/F14-1)*100</f>
        <v>-94.517599102296941</v>
      </c>
      <c r="L14" s="11"/>
      <c r="M14" s="32"/>
      <c r="O14" s="226"/>
      <c r="P14" s="12"/>
      <c r="Q14" s="12"/>
      <c r="R14" s="12"/>
      <c r="S14" s="12"/>
      <c r="T14" s="12"/>
    </row>
    <row r="15" spans="1:20" x14ac:dyDescent="0.25">
      <c r="A15" s="9"/>
      <c r="B15" s="171" t="s">
        <v>50</v>
      </c>
      <c r="C15" s="172">
        <v>135133</v>
      </c>
      <c r="D15" s="172">
        <v>138433</v>
      </c>
      <c r="E15" s="172">
        <v>26462</v>
      </c>
      <c r="F15" s="172">
        <v>40253</v>
      </c>
      <c r="G15" s="172">
        <v>1583</v>
      </c>
      <c r="H15" s="151">
        <v>110152</v>
      </c>
      <c r="I15" s="154">
        <f>+(H15/G15-1)*100</f>
        <v>6858.4333543903977</v>
      </c>
      <c r="J15" s="154">
        <f>+H15/G15*100</f>
        <v>6958.4333543903977</v>
      </c>
      <c r="K15" s="154">
        <f>+(G15/F15-1)*100</f>
        <v>-96.06737386033339</v>
      </c>
      <c r="L15" s="11"/>
      <c r="M15" s="32"/>
      <c r="O15" s="226"/>
      <c r="P15" s="12"/>
      <c r="Q15" s="12"/>
      <c r="R15" s="12"/>
      <c r="S15" s="12"/>
      <c r="T15" s="12"/>
    </row>
    <row r="16" spans="1:20" x14ac:dyDescent="0.25">
      <c r="A16" s="9"/>
      <c r="B16" s="173" t="s">
        <v>58</v>
      </c>
      <c r="C16" s="172">
        <v>153</v>
      </c>
      <c r="D16" s="172">
        <v>253</v>
      </c>
      <c r="E16" s="172">
        <v>0</v>
      </c>
      <c r="F16" s="172">
        <v>107</v>
      </c>
      <c r="G16" s="172">
        <v>190</v>
      </c>
      <c r="H16" s="151">
        <v>34091</v>
      </c>
      <c r="I16" s="154">
        <f>+(H16/G16-1)*100</f>
        <v>17842.631578947367</v>
      </c>
      <c r="J16" s="154">
        <f>+H16/G16*100</f>
        <v>17942.631578947367</v>
      </c>
      <c r="K16" s="154">
        <f>+(G16/F16-1)*100</f>
        <v>77.570093457943926</v>
      </c>
      <c r="L16" s="11"/>
      <c r="M16" s="32"/>
      <c r="O16" s="226"/>
      <c r="P16" s="12"/>
      <c r="Q16" s="12"/>
      <c r="R16" s="12"/>
      <c r="S16" s="12"/>
      <c r="T16" s="12"/>
    </row>
    <row r="17" spans="1:20" x14ac:dyDescent="0.25">
      <c r="A17" s="9"/>
      <c r="B17" s="174" t="s">
        <v>47</v>
      </c>
      <c r="C17" s="172">
        <v>2808</v>
      </c>
      <c r="D17" s="172">
        <v>5636</v>
      </c>
      <c r="E17" s="172">
        <v>6840</v>
      </c>
      <c r="F17" s="172">
        <v>10191</v>
      </c>
      <c r="G17" s="172">
        <v>37177</v>
      </c>
      <c r="H17" s="151">
        <v>31985</v>
      </c>
      <c r="I17" s="154">
        <f>+(H17/G17-1)*100</f>
        <v>-13.965623907254487</v>
      </c>
      <c r="J17" s="154">
        <f>+H17/G17*100</f>
        <v>86.034376092745518</v>
      </c>
      <c r="K17" s="154">
        <f>+(G17/F17-1)*100</f>
        <v>264.80227651849668</v>
      </c>
      <c r="L17" s="11"/>
      <c r="M17" s="32"/>
      <c r="O17" s="226"/>
      <c r="P17" s="12"/>
      <c r="Q17" s="12"/>
      <c r="R17" s="12"/>
      <c r="S17" s="12"/>
      <c r="T17" s="12"/>
    </row>
    <row r="18" spans="1:20" x14ac:dyDescent="0.25">
      <c r="A18" s="9"/>
      <c r="B18" s="171" t="s">
        <v>168</v>
      </c>
      <c r="C18" s="172"/>
      <c r="D18" s="172"/>
      <c r="E18" s="172"/>
      <c r="F18" s="172"/>
      <c r="G18" s="172">
        <v>0</v>
      </c>
      <c r="H18" s="151">
        <v>22296</v>
      </c>
      <c r="I18" s="154"/>
      <c r="J18" s="154"/>
      <c r="K18" s="154"/>
      <c r="L18" s="11"/>
      <c r="M18" s="32"/>
      <c r="O18" s="12"/>
      <c r="P18" s="12"/>
      <c r="Q18" s="12"/>
      <c r="R18" s="12"/>
      <c r="S18" s="12"/>
      <c r="T18" s="12"/>
    </row>
    <row r="19" spans="1:20" x14ac:dyDescent="0.25">
      <c r="A19" s="9"/>
      <c r="B19" s="171" t="s">
        <v>61</v>
      </c>
      <c r="C19" s="172">
        <v>33299</v>
      </c>
      <c r="D19" s="172">
        <v>4844</v>
      </c>
      <c r="E19" s="172">
        <v>5420</v>
      </c>
      <c r="F19" s="172">
        <v>5033</v>
      </c>
      <c r="G19" s="172">
        <v>2330</v>
      </c>
      <c r="H19" s="151">
        <v>11708</v>
      </c>
      <c r="I19" s="154">
        <f t="shared" ref="I19:I25" si="1">+(H19/G19-1)*100</f>
        <v>402.48927038626607</v>
      </c>
      <c r="J19" s="154">
        <f t="shared" ref="J19:J25" si="2">+H19/G19*100</f>
        <v>502.48927038626607</v>
      </c>
      <c r="K19" s="154">
        <f>+(G19/F19-1)*100</f>
        <v>-53.705543413471091</v>
      </c>
      <c r="L19" s="11"/>
      <c r="M19" s="32"/>
      <c r="O19" s="12"/>
      <c r="P19" s="12"/>
      <c r="Q19" s="12"/>
      <c r="R19" s="12"/>
      <c r="S19" s="12"/>
      <c r="T19" s="12"/>
    </row>
    <row r="20" spans="1:20" x14ac:dyDescent="0.25">
      <c r="A20" s="9"/>
      <c r="B20" s="171" t="s">
        <v>45</v>
      </c>
      <c r="C20" s="172">
        <v>0</v>
      </c>
      <c r="D20" s="172">
        <v>0</v>
      </c>
      <c r="E20" s="172">
        <v>0</v>
      </c>
      <c r="F20" s="172">
        <v>0</v>
      </c>
      <c r="G20" s="172">
        <v>423</v>
      </c>
      <c r="H20" s="151">
        <v>3961</v>
      </c>
      <c r="I20" s="154">
        <f t="shared" si="1"/>
        <v>836.40661938534288</v>
      </c>
      <c r="J20" s="154">
        <f t="shared" si="2"/>
        <v>936.40661938534288</v>
      </c>
      <c r="K20" s="154"/>
      <c r="L20" s="11"/>
      <c r="M20" s="32"/>
      <c r="O20" s="12"/>
      <c r="P20" s="12"/>
      <c r="Q20" s="12"/>
      <c r="R20" s="12"/>
      <c r="S20" s="12"/>
      <c r="T20" s="12"/>
    </row>
    <row r="21" spans="1:20" x14ac:dyDescent="0.25">
      <c r="A21" s="9"/>
      <c r="B21" s="171" t="s">
        <v>46</v>
      </c>
      <c r="C21" s="172">
        <v>6853</v>
      </c>
      <c r="D21" s="172">
        <v>1907</v>
      </c>
      <c r="E21" s="172">
        <v>2993</v>
      </c>
      <c r="F21" s="172">
        <v>3469</v>
      </c>
      <c r="G21" s="172">
        <v>8318</v>
      </c>
      <c r="H21" s="151">
        <v>3768</v>
      </c>
      <c r="I21" s="154">
        <f t="shared" si="1"/>
        <v>-54.700649194517915</v>
      </c>
      <c r="J21" s="154">
        <f t="shared" si="2"/>
        <v>45.299350805482085</v>
      </c>
      <c r="K21" s="154">
        <f>+(G21/F21-1)*100</f>
        <v>139.78091669068897</v>
      </c>
      <c r="L21" s="11"/>
      <c r="M21" s="32"/>
      <c r="O21" s="12"/>
      <c r="P21" s="12"/>
      <c r="Q21" s="12"/>
      <c r="R21" s="12"/>
      <c r="S21" s="12"/>
      <c r="T21" s="12"/>
    </row>
    <row r="22" spans="1:20" x14ac:dyDescent="0.25">
      <c r="A22" s="9"/>
      <c r="B22" s="171" t="s">
        <v>53</v>
      </c>
      <c r="C22" s="172">
        <v>2527</v>
      </c>
      <c r="D22" s="172">
        <v>5625</v>
      </c>
      <c r="E22" s="172">
        <v>1704</v>
      </c>
      <c r="F22" s="172">
        <v>4916</v>
      </c>
      <c r="G22" s="172">
        <v>1513</v>
      </c>
      <c r="H22" s="151">
        <v>1348</v>
      </c>
      <c r="I22" s="154">
        <f t="shared" si="1"/>
        <v>-10.905485789821546</v>
      </c>
      <c r="J22" s="154">
        <f t="shared" si="2"/>
        <v>89.09451421017846</v>
      </c>
      <c r="K22" s="154">
        <f>+(G22/F22-1)*100</f>
        <v>-69.222945484133433</v>
      </c>
      <c r="L22" s="11"/>
      <c r="M22" s="32"/>
      <c r="O22" s="12"/>
      <c r="P22" s="12"/>
      <c r="Q22" s="12"/>
      <c r="R22" s="12"/>
      <c r="S22" s="12"/>
      <c r="T22" s="12"/>
    </row>
    <row r="23" spans="1:20" x14ac:dyDescent="0.25">
      <c r="A23" s="9"/>
      <c r="B23" s="171" t="s">
        <v>52</v>
      </c>
      <c r="C23" s="172">
        <v>2038</v>
      </c>
      <c r="D23" s="172">
        <v>3227</v>
      </c>
      <c r="E23" s="172">
        <v>1427</v>
      </c>
      <c r="F23" s="172">
        <v>1995</v>
      </c>
      <c r="G23" s="172">
        <v>609</v>
      </c>
      <c r="H23" s="151">
        <v>297</v>
      </c>
      <c r="I23" s="154">
        <f t="shared" si="1"/>
        <v>-51.231527093596064</v>
      </c>
      <c r="J23" s="154">
        <f t="shared" si="2"/>
        <v>48.768472906403943</v>
      </c>
      <c r="K23" s="154">
        <f>+(G23/F23-1)*100</f>
        <v>-69.473684210526315</v>
      </c>
      <c r="L23" s="11"/>
      <c r="M23" s="32"/>
      <c r="O23" s="12"/>
      <c r="P23" s="12"/>
      <c r="Q23" s="12"/>
      <c r="R23" s="12"/>
      <c r="S23" s="12"/>
      <c r="T23" s="12"/>
    </row>
    <row r="24" spans="1:20" x14ac:dyDescent="0.25">
      <c r="A24" s="9"/>
      <c r="B24" s="173" t="s">
        <v>60</v>
      </c>
      <c r="C24" s="172">
        <v>25483</v>
      </c>
      <c r="D24" s="172">
        <v>32883</v>
      </c>
      <c r="E24" s="172">
        <v>1133</v>
      </c>
      <c r="F24" s="172">
        <v>2289</v>
      </c>
      <c r="G24" s="172">
        <v>1301</v>
      </c>
      <c r="H24" s="151">
        <v>178</v>
      </c>
      <c r="I24" s="154">
        <f t="shared" si="1"/>
        <v>-86.318216756341286</v>
      </c>
      <c r="J24" s="154">
        <f t="shared" si="2"/>
        <v>13.681783243658725</v>
      </c>
      <c r="K24" s="154">
        <f>+(G24/F24-1)*100</f>
        <v>-43.162953254696376</v>
      </c>
      <c r="L24" s="11"/>
      <c r="M24" s="32"/>
      <c r="O24" s="12"/>
      <c r="P24" s="12"/>
      <c r="Q24" s="12"/>
      <c r="R24" s="12"/>
      <c r="S24" s="12"/>
      <c r="T24" s="12"/>
    </row>
    <row r="25" spans="1:20" x14ac:dyDescent="0.25">
      <c r="A25" s="9"/>
      <c r="B25" s="171" t="s">
        <v>44</v>
      </c>
      <c r="C25" s="172">
        <v>90</v>
      </c>
      <c r="D25" s="172">
        <v>0</v>
      </c>
      <c r="E25" s="172">
        <v>182</v>
      </c>
      <c r="F25" s="172">
        <v>0</v>
      </c>
      <c r="G25" s="172">
        <v>112</v>
      </c>
      <c r="H25" s="151">
        <v>160</v>
      </c>
      <c r="I25" s="154">
        <f t="shared" si="1"/>
        <v>42.857142857142861</v>
      </c>
      <c r="J25" s="154">
        <f t="shared" si="2"/>
        <v>142.85714285714286</v>
      </c>
      <c r="K25" s="154"/>
      <c r="L25" s="11"/>
      <c r="M25" s="32"/>
      <c r="O25" s="12"/>
      <c r="P25" s="12"/>
      <c r="Q25" s="12"/>
      <c r="R25" s="12"/>
      <c r="S25" s="12"/>
      <c r="T25" s="12"/>
    </row>
    <row r="26" spans="1:20" x14ac:dyDescent="0.25">
      <c r="A26" s="9"/>
      <c r="B26" s="171" t="s">
        <v>56</v>
      </c>
      <c r="C26" s="172">
        <v>258</v>
      </c>
      <c r="D26" s="172">
        <v>0</v>
      </c>
      <c r="E26" s="172">
        <v>0</v>
      </c>
      <c r="F26" s="172">
        <v>0</v>
      </c>
      <c r="G26" s="172">
        <v>0</v>
      </c>
      <c r="H26" s="151">
        <v>132</v>
      </c>
      <c r="I26" s="154"/>
      <c r="J26" s="154"/>
      <c r="K26" s="154"/>
      <c r="L26" s="11"/>
      <c r="M26" s="32"/>
      <c r="O26" s="12"/>
      <c r="P26" s="12"/>
      <c r="Q26" s="12"/>
      <c r="R26" s="12"/>
      <c r="S26" s="12"/>
      <c r="T26" s="12"/>
    </row>
    <row r="27" spans="1:20" x14ac:dyDescent="0.25">
      <c r="A27" s="9"/>
      <c r="B27" s="171" t="s">
        <v>48</v>
      </c>
      <c r="C27" s="172">
        <v>80</v>
      </c>
      <c r="D27" s="172">
        <v>72</v>
      </c>
      <c r="E27" s="172">
        <v>210</v>
      </c>
      <c r="F27" s="172">
        <v>248</v>
      </c>
      <c r="G27" s="172">
        <v>178</v>
      </c>
      <c r="H27" s="151">
        <v>66</v>
      </c>
      <c r="I27" s="154">
        <f>+(H27/G27-1)*100</f>
        <v>-62.921348314606739</v>
      </c>
      <c r="J27" s="154">
        <f>+H27/G27*100</f>
        <v>37.078651685393261</v>
      </c>
      <c r="K27" s="154">
        <f>+(G27/F27-1)*100</f>
        <v>-28.2258064516129</v>
      </c>
      <c r="L27" s="11"/>
      <c r="M27" s="32"/>
      <c r="O27" s="12"/>
      <c r="P27" s="12"/>
      <c r="Q27" s="12"/>
      <c r="R27" s="12"/>
      <c r="S27" s="12"/>
      <c r="T27" s="12"/>
    </row>
    <row r="28" spans="1:20" x14ac:dyDescent="0.25">
      <c r="A28" s="9"/>
      <c r="B28" s="171" t="s">
        <v>57</v>
      </c>
      <c r="C28" s="172">
        <v>0</v>
      </c>
      <c r="D28" s="172">
        <v>0</v>
      </c>
      <c r="E28" s="172">
        <v>0</v>
      </c>
      <c r="F28" s="172">
        <v>0</v>
      </c>
      <c r="G28" s="172">
        <v>0</v>
      </c>
      <c r="H28" s="151">
        <v>54</v>
      </c>
      <c r="I28" s="154"/>
      <c r="J28" s="154"/>
      <c r="K28" s="154"/>
      <c r="L28" s="11"/>
      <c r="M28" s="32"/>
      <c r="O28" s="12"/>
      <c r="P28" s="12"/>
      <c r="Q28" s="12"/>
      <c r="R28" s="12"/>
      <c r="S28" s="12"/>
      <c r="T28" s="12"/>
    </row>
    <row r="29" spans="1:20" x14ac:dyDescent="0.25">
      <c r="A29" s="9"/>
      <c r="B29" s="171" t="s">
        <v>55</v>
      </c>
      <c r="C29" s="172">
        <v>30</v>
      </c>
      <c r="D29" s="172">
        <v>0</v>
      </c>
      <c r="E29" s="172">
        <v>0</v>
      </c>
      <c r="F29" s="172">
        <v>20</v>
      </c>
      <c r="G29" s="172">
        <v>0</v>
      </c>
      <c r="H29" s="151">
        <v>7</v>
      </c>
      <c r="I29" s="154"/>
      <c r="J29" s="154"/>
      <c r="K29" s="154">
        <f>+(G29/F29-1)*100</f>
        <v>-100</v>
      </c>
      <c r="L29" s="11"/>
      <c r="M29" s="32"/>
      <c r="O29" s="12"/>
      <c r="P29" s="12"/>
      <c r="Q29" s="12"/>
      <c r="R29" s="12"/>
      <c r="S29" s="12"/>
      <c r="T29" s="12"/>
    </row>
    <row r="30" spans="1:20" x14ac:dyDescent="0.25">
      <c r="A30" s="9"/>
      <c r="B30" s="171" t="s">
        <v>54</v>
      </c>
      <c r="C30" s="172">
        <v>297</v>
      </c>
      <c r="D30" s="172">
        <v>0</v>
      </c>
      <c r="E30" s="172">
        <v>247</v>
      </c>
      <c r="F30" s="172">
        <v>52</v>
      </c>
      <c r="G30" s="172">
        <v>0</v>
      </c>
      <c r="H30" s="151">
        <v>0</v>
      </c>
      <c r="I30" s="154"/>
      <c r="J30" s="154"/>
      <c r="K30" s="154">
        <f>+(G30/F30-1)*100</f>
        <v>-100</v>
      </c>
      <c r="L30" s="11"/>
      <c r="M30" s="32"/>
      <c r="O30" s="12"/>
      <c r="P30" s="12"/>
      <c r="Q30" s="12"/>
      <c r="R30" s="12"/>
      <c r="S30" s="12"/>
      <c r="T30" s="12"/>
    </row>
    <row r="31" spans="1:20" x14ac:dyDescent="0.25">
      <c r="A31" s="9"/>
      <c r="B31" s="171" t="s">
        <v>51</v>
      </c>
      <c r="C31" s="172">
        <v>263</v>
      </c>
      <c r="D31" s="172">
        <v>99</v>
      </c>
      <c r="E31" s="172">
        <v>132</v>
      </c>
      <c r="F31" s="172">
        <v>818</v>
      </c>
      <c r="G31" s="172">
        <v>188</v>
      </c>
      <c r="H31" s="151">
        <v>0</v>
      </c>
      <c r="I31" s="154"/>
      <c r="J31" s="154">
        <f>+H31/G31*100</f>
        <v>0</v>
      </c>
      <c r="K31" s="154">
        <f>+(G31/F31-1)*100</f>
        <v>-77.01711491442542</v>
      </c>
      <c r="L31" s="11"/>
      <c r="M31" s="197"/>
      <c r="O31" s="12"/>
      <c r="P31" s="12"/>
      <c r="Q31" s="12"/>
      <c r="R31" s="12"/>
      <c r="S31" s="12"/>
      <c r="T31" s="12"/>
    </row>
    <row r="32" spans="1:20" ht="15" customHeight="1" x14ac:dyDescent="0.25">
      <c r="A32" s="9"/>
      <c r="B32" s="171" t="s">
        <v>59</v>
      </c>
      <c r="C32" s="172">
        <v>0</v>
      </c>
      <c r="D32" s="172">
        <v>0</v>
      </c>
      <c r="E32" s="172">
        <v>0</v>
      </c>
      <c r="F32" s="172">
        <v>0</v>
      </c>
      <c r="G32" s="172">
        <v>60</v>
      </c>
      <c r="H32" s="151">
        <v>0</v>
      </c>
      <c r="I32" s="154"/>
      <c r="J32" s="154">
        <f>+H32/G32*100</f>
        <v>0</v>
      </c>
      <c r="K32" s="154"/>
      <c r="L32" s="11"/>
      <c r="N32" s="4">
        <v>1</v>
      </c>
      <c r="O32" s="12">
        <v>6279817</v>
      </c>
      <c r="P32" s="12">
        <v>6145529</v>
      </c>
      <c r="Q32" s="12">
        <v>6231878</v>
      </c>
      <c r="R32" s="12">
        <v>6281878</v>
      </c>
      <c r="S32" s="12">
        <v>6095116</v>
      </c>
    </row>
    <row r="33" spans="1:38" ht="15" customHeight="1" x14ac:dyDescent="0.25">
      <c r="A33" s="9"/>
      <c r="B33" s="173" t="s">
        <v>43</v>
      </c>
      <c r="C33" s="172">
        <v>132</v>
      </c>
      <c r="D33" s="172">
        <v>180</v>
      </c>
      <c r="E33" s="172">
        <v>206</v>
      </c>
      <c r="F33" s="172">
        <v>676</v>
      </c>
      <c r="G33" s="172">
        <v>78</v>
      </c>
      <c r="H33" s="151">
        <v>0</v>
      </c>
      <c r="I33" s="154"/>
      <c r="J33" s="154">
        <f>+H33/G33*100</f>
        <v>0</v>
      </c>
      <c r="K33" s="154">
        <f>+(G33/F33-1)*100</f>
        <v>-88.461538461538453</v>
      </c>
      <c r="L33" s="11"/>
    </row>
    <row r="34" spans="1:38" s="70" customFormat="1" ht="12" customHeight="1" x14ac:dyDescent="0.25">
      <c r="A34" s="76"/>
      <c r="B34" s="174"/>
      <c r="C34" s="155"/>
      <c r="D34" s="156"/>
      <c r="E34" s="156"/>
      <c r="F34" s="156"/>
      <c r="G34" s="156"/>
      <c r="H34" s="157"/>
      <c r="I34" s="158"/>
      <c r="J34" s="158"/>
      <c r="K34" s="158"/>
      <c r="L34" s="78"/>
      <c r="M34" s="71"/>
      <c r="N34" s="71"/>
      <c r="O34" s="69"/>
      <c r="P34" s="69"/>
      <c r="Q34" s="69"/>
      <c r="R34" s="69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69"/>
      <c r="AJ34" s="69"/>
      <c r="AK34" s="69"/>
      <c r="AL34" s="69"/>
    </row>
    <row r="35" spans="1:38" ht="18.75" customHeight="1" x14ac:dyDescent="0.25">
      <c r="A35" s="9"/>
      <c r="B35" s="147" t="s">
        <v>3</v>
      </c>
      <c r="C35" s="152"/>
      <c r="D35" s="152">
        <f>+(D13/C13-1)*100</f>
        <v>-8.0398775214612694</v>
      </c>
      <c r="E35" s="152">
        <f t="shared" ref="E35:H35" si="3">+(E13/D13-1)*100</f>
        <v>-58.982955618290589</v>
      </c>
      <c r="F35" s="152">
        <f t="shared" si="3"/>
        <v>27.69918261025779</v>
      </c>
      <c r="G35" s="152">
        <f t="shared" si="3"/>
        <v>-50.363128000422044</v>
      </c>
      <c r="H35" s="161">
        <f t="shared" si="3"/>
        <v>525.22230488539344</v>
      </c>
      <c r="I35" s="162"/>
      <c r="J35" s="162"/>
      <c r="K35" s="162"/>
      <c r="L35" s="11"/>
    </row>
    <row r="36" spans="1:38" s="70" customFormat="1" ht="18.75" customHeight="1" x14ac:dyDescent="0.25">
      <c r="A36" s="76"/>
      <c r="B36" s="134"/>
      <c r="C36" s="165"/>
      <c r="D36" s="165"/>
      <c r="E36" s="165"/>
      <c r="F36" s="165"/>
      <c r="G36" s="165"/>
      <c r="H36" s="165"/>
      <c r="I36" s="139"/>
      <c r="J36" s="139"/>
      <c r="K36" s="139"/>
      <c r="L36" s="78"/>
      <c r="M36" s="71"/>
      <c r="N36" s="71"/>
      <c r="O36" s="69"/>
      <c r="P36" s="69"/>
      <c r="Q36" s="69"/>
      <c r="R36" s="69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69"/>
      <c r="AG36" s="69"/>
      <c r="AH36" s="69"/>
      <c r="AI36" s="69"/>
      <c r="AJ36" s="69"/>
      <c r="AK36" s="69"/>
      <c r="AL36" s="69"/>
    </row>
    <row r="37" spans="1:38" s="109" customFormat="1" ht="22.5" customHeight="1" x14ac:dyDescent="0.25">
      <c r="A37" s="105"/>
      <c r="B37" s="179"/>
      <c r="C37" s="222" t="s">
        <v>166</v>
      </c>
      <c r="D37" s="222"/>
      <c r="E37" s="222"/>
      <c r="F37" s="222"/>
      <c r="G37" s="222"/>
      <c r="H37" s="222"/>
      <c r="I37" s="222"/>
      <c r="J37" s="222"/>
      <c r="K37" s="222"/>
      <c r="L37" s="106"/>
      <c r="M37" s="107"/>
      <c r="N37" s="107"/>
      <c r="O37" s="108"/>
      <c r="P37" s="108"/>
      <c r="Q37" s="108"/>
      <c r="R37" s="108"/>
      <c r="S37" s="108"/>
      <c r="T37" s="108"/>
      <c r="U37" s="108"/>
      <c r="V37" s="108"/>
      <c r="W37" s="108"/>
      <c r="X37" s="108"/>
      <c r="Y37" s="108"/>
      <c r="Z37" s="108"/>
      <c r="AA37" s="108"/>
      <c r="AB37" s="108"/>
      <c r="AC37" s="108"/>
      <c r="AD37" s="108"/>
      <c r="AE37" s="108"/>
      <c r="AF37" s="108"/>
      <c r="AG37" s="108"/>
      <c r="AH37" s="108"/>
      <c r="AI37" s="108"/>
      <c r="AJ37" s="108"/>
      <c r="AK37" s="108"/>
      <c r="AL37" s="108"/>
    </row>
    <row r="38" spans="1:38" ht="12" customHeight="1" x14ac:dyDescent="0.25">
      <c r="A38" s="9"/>
      <c r="B38" s="133"/>
      <c r="C38" s="141"/>
      <c r="D38" s="141"/>
      <c r="E38" s="141"/>
      <c r="F38" s="141"/>
      <c r="G38" s="141"/>
      <c r="H38" s="137"/>
      <c r="I38" s="138"/>
      <c r="J38" s="138"/>
      <c r="K38" s="138"/>
      <c r="L38" s="11"/>
    </row>
    <row r="39" spans="1:38" s="70" customFormat="1" ht="12" customHeight="1" x14ac:dyDescent="0.25">
      <c r="A39" s="76"/>
      <c r="B39" s="133"/>
      <c r="C39" s="141"/>
      <c r="D39" s="141"/>
      <c r="E39" s="141"/>
      <c r="F39" s="141"/>
      <c r="G39" s="141"/>
      <c r="H39" s="137"/>
      <c r="I39" s="138"/>
      <c r="J39" s="138"/>
      <c r="K39" s="138"/>
      <c r="L39" s="78"/>
      <c r="M39" s="71"/>
      <c r="N39" s="71"/>
      <c r="O39" s="69"/>
      <c r="P39" s="69"/>
      <c r="Q39" s="69"/>
      <c r="R39" s="69"/>
      <c r="S39" s="69"/>
      <c r="T39" s="69"/>
      <c r="U39" s="69"/>
      <c r="V39" s="69"/>
      <c r="W39" s="69"/>
      <c r="X39" s="69"/>
      <c r="Y39" s="69"/>
      <c r="Z39" s="69"/>
      <c r="AA39" s="69"/>
      <c r="AB39" s="69"/>
      <c r="AC39" s="69"/>
      <c r="AD39" s="69"/>
      <c r="AE39" s="69"/>
      <c r="AF39" s="69"/>
      <c r="AG39" s="69"/>
      <c r="AH39" s="69"/>
      <c r="AI39" s="69"/>
      <c r="AJ39" s="69"/>
      <c r="AK39" s="69"/>
      <c r="AL39" s="69"/>
    </row>
    <row r="40" spans="1:38" ht="14.25" customHeight="1" x14ac:dyDescent="0.25">
      <c r="A40" s="9"/>
      <c r="B40" s="140"/>
      <c r="C40" s="166"/>
      <c r="D40" s="166"/>
      <c r="E40" s="166"/>
      <c r="F40" s="167"/>
      <c r="G40" s="168"/>
      <c r="H40" s="166"/>
      <c r="I40" s="138"/>
      <c r="J40" s="138"/>
      <c r="K40" s="138"/>
      <c r="L40" s="78"/>
      <c r="M40" s="57"/>
    </row>
    <row r="41" spans="1:38" s="43" customFormat="1" x14ac:dyDescent="0.25">
      <c r="A41" s="44"/>
      <c r="B41" s="118"/>
      <c r="C41" s="119"/>
      <c r="D41" s="119"/>
      <c r="E41" s="119"/>
      <c r="F41" s="120"/>
      <c r="G41" s="120"/>
      <c r="H41" s="120"/>
      <c r="I41" s="121"/>
      <c r="J41" s="121"/>
      <c r="K41" s="118"/>
      <c r="L41" s="63"/>
      <c r="M41" s="58" t="s">
        <v>6</v>
      </c>
      <c r="N41" s="40"/>
      <c r="O41" s="40"/>
      <c r="P41" s="40"/>
      <c r="Q41" s="40"/>
      <c r="R41" s="41"/>
      <c r="S41" s="41"/>
      <c r="T41" s="41"/>
      <c r="U41" s="41"/>
      <c r="V41" s="42"/>
      <c r="W41" s="42"/>
      <c r="X41" s="50"/>
      <c r="Y41" s="50"/>
      <c r="Z41" s="50"/>
      <c r="AA41" s="50"/>
    </row>
    <row r="42" spans="1:38" s="43" customFormat="1" x14ac:dyDescent="0.25">
      <c r="A42" s="44"/>
      <c r="B42" s="118"/>
      <c r="C42" s="119"/>
      <c r="D42" s="119"/>
      <c r="E42" s="119"/>
      <c r="F42" s="120"/>
      <c r="G42" s="120"/>
      <c r="H42" s="120"/>
      <c r="I42" s="121"/>
      <c r="J42" s="121"/>
      <c r="K42" s="118"/>
      <c r="L42" s="63"/>
      <c r="M42" s="58"/>
      <c r="N42" s="40"/>
      <c r="O42" s="40"/>
      <c r="P42" s="40"/>
      <c r="Q42" s="40"/>
      <c r="R42" s="41"/>
      <c r="S42" s="41"/>
      <c r="T42" s="41"/>
      <c r="U42" s="41"/>
      <c r="V42" s="42"/>
      <c r="W42" s="42"/>
      <c r="X42" s="50"/>
      <c r="Y42" s="50"/>
      <c r="Z42" s="50"/>
      <c r="AA42" s="50"/>
    </row>
    <row r="43" spans="1:38" s="43" customFormat="1" x14ac:dyDescent="0.25">
      <c r="A43" s="44"/>
      <c r="B43" s="118"/>
      <c r="C43" s="119"/>
      <c r="D43" s="119"/>
      <c r="E43" s="119"/>
      <c r="F43" s="120"/>
      <c r="G43" s="120"/>
      <c r="H43" s="120"/>
      <c r="I43" s="121"/>
      <c r="J43" s="121"/>
      <c r="K43" s="118"/>
      <c r="L43" s="63"/>
      <c r="M43" s="58"/>
      <c r="N43" s="40"/>
      <c r="O43" s="40" t="s">
        <v>82</v>
      </c>
      <c r="P43" s="40"/>
      <c r="Q43" s="40"/>
      <c r="R43" s="41"/>
      <c r="S43" s="41"/>
      <c r="T43" s="41"/>
      <c r="U43" s="41"/>
      <c r="V43" s="42"/>
      <c r="W43" s="42"/>
      <c r="X43" s="50"/>
      <c r="Y43" s="50"/>
      <c r="Z43" s="50"/>
      <c r="AA43" s="50"/>
    </row>
    <row r="44" spans="1:38" s="43" customFormat="1" x14ac:dyDescent="0.25">
      <c r="A44" s="44"/>
      <c r="B44" s="118"/>
      <c r="C44" s="119"/>
      <c r="D44" s="119"/>
      <c r="E44" s="119"/>
      <c r="F44" s="120"/>
      <c r="G44" s="120"/>
      <c r="H44" s="120"/>
      <c r="I44" s="121"/>
      <c r="J44" s="121"/>
      <c r="K44" s="118"/>
      <c r="L44" s="63"/>
      <c r="M44" s="58"/>
      <c r="N44" s="40"/>
      <c r="O44" s="40"/>
      <c r="P44" s="40"/>
      <c r="Q44" s="40"/>
      <c r="R44" s="41"/>
      <c r="S44" s="41"/>
      <c r="T44" s="41"/>
      <c r="U44" s="41"/>
      <c r="V44" s="42"/>
      <c r="W44" s="42"/>
      <c r="X44" s="50"/>
      <c r="Y44" s="50"/>
      <c r="Z44" s="50"/>
      <c r="AA44" s="50"/>
    </row>
    <row r="45" spans="1:38" s="43" customFormat="1" x14ac:dyDescent="0.25">
      <c r="A45" s="44"/>
      <c r="B45" s="118"/>
      <c r="C45" s="119"/>
      <c r="D45" s="119"/>
      <c r="E45" s="119"/>
      <c r="F45" s="120"/>
      <c r="G45" s="120"/>
      <c r="H45" s="120"/>
      <c r="I45" s="121"/>
      <c r="J45" s="121"/>
      <c r="K45" s="118"/>
      <c r="L45" s="63"/>
      <c r="M45" s="58"/>
      <c r="N45" s="40"/>
      <c r="O45" s="40"/>
      <c r="P45" s="40"/>
      <c r="Q45" s="40"/>
      <c r="R45" s="41"/>
      <c r="S45" s="41"/>
      <c r="T45" s="41"/>
      <c r="U45" s="41"/>
      <c r="V45" s="42"/>
      <c r="W45" s="42"/>
      <c r="X45" s="50"/>
      <c r="Y45" s="50"/>
      <c r="Z45" s="50"/>
      <c r="AA45" s="50"/>
    </row>
    <row r="46" spans="1:38" s="43" customFormat="1" x14ac:dyDescent="0.25">
      <c r="A46" s="44"/>
      <c r="B46" s="118"/>
      <c r="C46" s="119"/>
      <c r="D46" s="119"/>
      <c r="E46" s="119"/>
      <c r="F46" s="120"/>
      <c r="G46" s="120"/>
      <c r="H46" s="120"/>
      <c r="I46" s="121"/>
      <c r="J46" s="121"/>
      <c r="K46" s="118"/>
      <c r="L46" s="63"/>
      <c r="M46" s="58"/>
      <c r="N46" s="40"/>
      <c r="O46" s="40"/>
      <c r="P46" s="40"/>
      <c r="Q46" s="40"/>
      <c r="R46" s="41"/>
      <c r="S46" s="41"/>
      <c r="T46" s="41"/>
      <c r="U46" s="41"/>
      <c r="V46" s="42"/>
      <c r="W46" s="42"/>
      <c r="X46" s="50"/>
      <c r="Y46" s="50"/>
      <c r="Z46" s="50"/>
      <c r="AA46" s="50"/>
    </row>
    <row r="47" spans="1:38" s="43" customFormat="1" x14ac:dyDescent="0.25">
      <c r="A47" s="44"/>
      <c r="B47" s="118"/>
      <c r="C47" s="119"/>
      <c r="D47" s="119"/>
      <c r="E47" s="119"/>
      <c r="F47" s="120"/>
      <c r="G47" s="120"/>
      <c r="H47" s="120"/>
      <c r="I47" s="121"/>
      <c r="J47" s="121"/>
      <c r="K47" s="118"/>
      <c r="L47" s="63"/>
      <c r="M47" s="58"/>
      <c r="N47" s="40"/>
      <c r="O47" s="40"/>
      <c r="P47" s="40"/>
      <c r="Q47" s="40"/>
      <c r="R47" s="41"/>
      <c r="S47" s="41"/>
      <c r="T47" s="41"/>
      <c r="U47" s="41"/>
      <c r="V47" s="42"/>
      <c r="W47" s="42"/>
      <c r="X47" s="50"/>
      <c r="Y47" s="50"/>
      <c r="Z47" s="50"/>
      <c r="AA47" s="50"/>
    </row>
    <row r="48" spans="1:38" s="43" customFormat="1" x14ac:dyDescent="0.25">
      <c r="A48" s="44"/>
      <c r="B48" s="118"/>
      <c r="C48" s="119"/>
      <c r="D48" s="119"/>
      <c r="E48" s="119"/>
      <c r="F48" s="120"/>
      <c r="G48" s="120"/>
      <c r="H48" s="120"/>
      <c r="I48" s="121"/>
      <c r="J48" s="121"/>
      <c r="K48" s="118"/>
      <c r="L48" s="63"/>
      <c r="M48" s="58"/>
      <c r="N48" s="40"/>
      <c r="O48" s="40"/>
      <c r="P48" s="40"/>
      <c r="Q48" s="40"/>
      <c r="R48" s="41"/>
      <c r="S48" s="41"/>
      <c r="T48" s="41"/>
      <c r="U48" s="41"/>
      <c r="V48" s="42"/>
      <c r="W48" s="42"/>
      <c r="X48" s="50"/>
      <c r="Y48" s="50"/>
      <c r="Z48" s="50"/>
      <c r="AA48" s="50"/>
    </row>
    <row r="49" spans="1:27" s="43" customFormat="1" x14ac:dyDescent="0.25">
      <c r="A49" s="44"/>
      <c r="B49" s="118"/>
      <c r="C49" s="119"/>
      <c r="D49" s="119"/>
      <c r="E49" s="119"/>
      <c r="F49" s="120"/>
      <c r="G49" s="120"/>
      <c r="H49" s="120"/>
      <c r="I49" s="121"/>
      <c r="J49" s="121"/>
      <c r="K49" s="118"/>
      <c r="L49" s="63"/>
      <c r="M49" s="58"/>
      <c r="N49" s="40"/>
      <c r="O49" s="40" t="s">
        <v>2</v>
      </c>
      <c r="P49" s="40"/>
      <c r="Q49" s="40"/>
      <c r="R49" s="41"/>
      <c r="S49" s="41"/>
      <c r="T49" s="41"/>
      <c r="U49" s="41"/>
      <c r="V49" s="42"/>
      <c r="W49" s="42"/>
      <c r="X49" s="50"/>
      <c r="Y49" s="50"/>
      <c r="Z49" s="50"/>
      <c r="AA49" s="50"/>
    </row>
    <row r="50" spans="1:27" s="43" customFormat="1" x14ac:dyDescent="0.25">
      <c r="A50" s="44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44"/>
      <c r="B51" s="118"/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44"/>
      <c r="C52" s="119"/>
      <c r="D52" s="119"/>
      <c r="E52" s="119"/>
      <c r="F52" s="120"/>
      <c r="G52" s="120"/>
      <c r="H52" s="120"/>
      <c r="I52" s="121"/>
      <c r="J52" s="121"/>
      <c r="K52" s="118"/>
      <c r="L52" s="63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3" customFormat="1" x14ac:dyDescent="0.2">
      <c r="A53" s="44"/>
      <c r="B53" s="111" t="s">
        <v>76</v>
      </c>
      <c r="C53" s="119"/>
      <c r="D53" s="119"/>
      <c r="E53" s="119"/>
      <c r="F53" s="120"/>
      <c r="G53" s="120"/>
      <c r="H53" s="120"/>
      <c r="I53" s="121"/>
      <c r="J53" s="121"/>
      <c r="K53" s="118"/>
      <c r="L53" s="63"/>
      <c r="M53" s="58"/>
      <c r="N53" s="40"/>
      <c r="O53" s="40"/>
      <c r="P53" s="40"/>
      <c r="Q53" s="40"/>
      <c r="R53" s="41"/>
      <c r="S53" s="41"/>
      <c r="T53" s="41"/>
      <c r="U53" s="41"/>
      <c r="V53" s="42"/>
      <c r="W53" s="42"/>
      <c r="X53" s="50"/>
      <c r="Y53" s="50"/>
      <c r="Z53" s="50"/>
      <c r="AA53" s="50"/>
    </row>
    <row r="54" spans="1:27" s="43" customFormat="1" x14ac:dyDescent="0.25">
      <c r="A54" s="44"/>
      <c r="B54" s="113" t="s">
        <v>171</v>
      </c>
      <c r="C54" s="119"/>
      <c r="D54" s="119"/>
      <c r="E54" s="119"/>
      <c r="F54" s="120"/>
      <c r="G54" s="120"/>
      <c r="H54" s="120"/>
      <c r="I54" s="121"/>
      <c r="J54" s="121"/>
      <c r="K54" s="118"/>
      <c r="L54" s="63"/>
      <c r="M54" s="58"/>
      <c r="N54" s="40"/>
      <c r="O54" s="40"/>
      <c r="P54" s="40"/>
      <c r="Q54" s="40"/>
      <c r="R54" s="41"/>
      <c r="S54" s="41"/>
      <c r="T54" s="41"/>
      <c r="U54" s="41"/>
      <c r="V54" s="42"/>
      <c r="W54" s="42"/>
      <c r="X54" s="50"/>
      <c r="Y54" s="50"/>
      <c r="Z54" s="50"/>
      <c r="AA54" s="50"/>
    </row>
    <row r="55" spans="1:27" s="43" customFormat="1" x14ac:dyDescent="0.25">
      <c r="A55" s="54"/>
      <c r="B55" s="112" t="s">
        <v>32</v>
      </c>
      <c r="C55" s="143"/>
      <c r="D55" s="143"/>
      <c r="E55" s="143"/>
      <c r="F55" s="144"/>
      <c r="G55" s="144"/>
      <c r="H55" s="144"/>
      <c r="I55" s="145"/>
      <c r="J55" s="145"/>
      <c r="K55" s="123"/>
      <c r="L55" s="64"/>
      <c r="M55" s="58"/>
      <c r="N55" s="40"/>
      <c r="O55" s="40"/>
      <c r="P55" s="40"/>
      <c r="Q55" s="40"/>
      <c r="R55" s="41"/>
      <c r="S55" s="41"/>
      <c r="T55" s="41"/>
      <c r="U55" s="41"/>
      <c r="V55" s="42"/>
      <c r="W55" s="42"/>
      <c r="X55" s="50"/>
      <c r="Y55" s="50"/>
      <c r="Z55" s="50"/>
      <c r="AA55" s="50"/>
    </row>
    <row r="56" spans="1:27" s="40" customFormat="1" x14ac:dyDescent="0.25">
      <c r="A56" s="59"/>
      <c r="B56" s="46"/>
      <c r="C56" s="51"/>
      <c r="D56" s="51"/>
      <c r="E56" s="51"/>
      <c r="F56" s="52"/>
      <c r="G56" s="52"/>
      <c r="H56" s="52"/>
      <c r="I56" s="53"/>
      <c r="J56" s="53"/>
      <c r="K56" s="46"/>
      <c r="L56" s="46"/>
      <c r="M56" s="46"/>
      <c r="N56" s="43"/>
      <c r="O56" s="43"/>
      <c r="P56" s="43"/>
      <c r="Q56" s="43"/>
      <c r="R56" s="43"/>
      <c r="S56" s="43"/>
      <c r="T56" s="43"/>
    </row>
    <row r="57" spans="1:27" s="40" customFormat="1" x14ac:dyDescent="0.25">
      <c r="A57" s="59"/>
      <c r="B57" s="101"/>
      <c r="C57" s="101"/>
      <c r="D57" s="101"/>
      <c r="E57" s="101"/>
      <c r="F57" s="101"/>
      <c r="G57" s="101"/>
      <c r="H57" s="43"/>
      <c r="I57" s="43"/>
      <c r="J57" s="43"/>
      <c r="K57" s="43"/>
      <c r="L57" s="43"/>
      <c r="M57" s="43"/>
      <c r="N57" s="43"/>
      <c r="O57" s="43"/>
      <c r="P57" s="43"/>
      <c r="Q57" s="43"/>
      <c r="R57" s="43"/>
      <c r="S57" s="43"/>
      <c r="T57" s="43"/>
    </row>
    <row r="58" spans="1:27" s="41" customFormat="1" x14ac:dyDescent="0.25">
      <c r="B58" s="230" t="s">
        <v>49</v>
      </c>
      <c r="C58" s="49">
        <v>132760</v>
      </c>
      <c r="D58" s="101"/>
      <c r="E58" s="101"/>
      <c r="F58" s="101"/>
      <c r="G58" s="101"/>
      <c r="H58" s="43"/>
      <c r="I58" s="43"/>
      <c r="J58" s="43"/>
      <c r="K58" s="43"/>
      <c r="L58" s="43"/>
      <c r="M58" s="43"/>
      <c r="N58" s="43"/>
      <c r="O58" s="43"/>
      <c r="P58" s="43"/>
      <c r="Q58" s="43"/>
      <c r="R58" s="43"/>
      <c r="S58" s="43"/>
      <c r="T58" s="43"/>
    </row>
    <row r="59" spans="1:27" s="40" customFormat="1" x14ac:dyDescent="0.25">
      <c r="B59" s="230" t="s">
        <v>50</v>
      </c>
      <c r="C59" s="40">
        <v>110152</v>
      </c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43"/>
      <c r="R59" s="43"/>
      <c r="S59" s="43"/>
      <c r="T59" s="43"/>
    </row>
    <row r="60" spans="1:27" s="40" customFormat="1" x14ac:dyDescent="0.25">
      <c r="B60" s="231" t="s">
        <v>58</v>
      </c>
      <c r="C60" s="40">
        <v>34091</v>
      </c>
      <c r="K60" s="43"/>
      <c r="L60" s="43"/>
      <c r="M60" s="43"/>
      <c r="N60" s="43"/>
      <c r="O60" s="43"/>
      <c r="P60" s="43"/>
      <c r="Q60" s="43"/>
      <c r="R60" s="43"/>
      <c r="S60" s="43"/>
      <c r="T60" s="43"/>
    </row>
    <row r="61" spans="1:27" s="40" customFormat="1" x14ac:dyDescent="0.2">
      <c r="B61" s="234" t="s">
        <v>47</v>
      </c>
      <c r="C61" s="39">
        <v>31985</v>
      </c>
      <c r="D61" s="49"/>
      <c r="E61" s="49"/>
      <c r="F61" s="49"/>
      <c r="G61" s="49"/>
      <c r="H61" s="49"/>
      <c r="K61" s="43"/>
      <c r="L61" s="43"/>
      <c r="M61" s="43"/>
      <c r="N61" s="43"/>
      <c r="O61" s="43"/>
      <c r="P61" s="43"/>
      <c r="Q61" s="43"/>
      <c r="R61" s="43"/>
      <c r="S61" s="43"/>
      <c r="T61" s="43"/>
    </row>
    <row r="62" spans="1:27" s="2" customFormat="1" x14ac:dyDescent="0.25">
      <c r="B62" s="230" t="s">
        <v>61</v>
      </c>
      <c r="C62" s="39">
        <v>11708</v>
      </c>
      <c r="D62" s="97"/>
      <c r="E62" s="69"/>
      <c r="F62" s="69"/>
      <c r="G62" s="69">
        <v>7389400</v>
      </c>
      <c r="H62" s="69" t="s">
        <v>12</v>
      </c>
      <c r="I62" s="69">
        <v>6805.8512499999997</v>
      </c>
      <c r="J62" s="69"/>
      <c r="K62" s="67"/>
      <c r="L62" s="67"/>
      <c r="M62" s="67"/>
      <c r="N62" s="67"/>
      <c r="O62" s="67"/>
      <c r="P62" s="67"/>
      <c r="Q62" s="67"/>
      <c r="R62" s="67"/>
      <c r="S62" s="67"/>
      <c r="T62" s="67"/>
    </row>
    <row r="63" spans="1:27" s="2" customFormat="1" x14ac:dyDescent="0.25">
      <c r="B63" s="230" t="s">
        <v>45</v>
      </c>
      <c r="C63" s="39">
        <v>3961</v>
      </c>
      <c r="D63" s="97"/>
      <c r="E63" s="69"/>
      <c r="F63" s="69"/>
      <c r="G63" s="69">
        <v>7405125</v>
      </c>
      <c r="H63" s="69" t="s">
        <v>13</v>
      </c>
      <c r="I63" s="69">
        <v>7093.1805000000004</v>
      </c>
      <c r="J63" s="69"/>
      <c r="K63" s="67"/>
      <c r="L63" s="67"/>
      <c r="M63" s="67"/>
      <c r="N63" s="67"/>
      <c r="O63" s="67"/>
      <c r="P63" s="67"/>
      <c r="Q63" s="67"/>
      <c r="R63" s="67"/>
      <c r="S63" s="67"/>
      <c r="T63" s="67"/>
    </row>
    <row r="64" spans="1:27" s="2" customFormat="1" x14ac:dyDescent="0.25">
      <c r="B64" s="230" t="s">
        <v>46</v>
      </c>
      <c r="C64" s="39">
        <v>3768</v>
      </c>
      <c r="D64" s="97"/>
      <c r="E64" s="69"/>
      <c r="F64" s="69"/>
      <c r="G64" s="69">
        <v>7299121</v>
      </c>
      <c r="H64" s="69" t="s">
        <v>14</v>
      </c>
      <c r="I64" s="69">
        <v>7273.4759999999997</v>
      </c>
      <c r="J64" s="69"/>
      <c r="K64" s="67"/>
      <c r="L64" s="67"/>
      <c r="M64" s="67"/>
      <c r="N64" s="67"/>
      <c r="O64" s="67"/>
      <c r="P64" s="67"/>
      <c r="Q64" s="67"/>
      <c r="R64" s="67"/>
      <c r="S64" s="67"/>
      <c r="T64" s="67"/>
    </row>
    <row r="65" spans="2:20" s="2" customFormat="1" x14ac:dyDescent="0.25">
      <c r="B65" s="230" t="s">
        <v>53</v>
      </c>
      <c r="C65" s="39">
        <v>1348</v>
      </c>
      <c r="D65" s="97"/>
      <c r="E65" s="69"/>
      <c r="F65" s="69"/>
      <c r="G65" s="69">
        <v>6832984</v>
      </c>
      <c r="H65" s="69" t="s">
        <v>15</v>
      </c>
      <c r="I65" s="69">
        <v>7231.6575000000003</v>
      </c>
      <c r="J65" s="69"/>
      <c r="K65" s="67"/>
      <c r="L65" s="67"/>
      <c r="M65" s="67"/>
      <c r="N65" s="67"/>
      <c r="O65" s="67"/>
      <c r="P65" s="67"/>
      <c r="Q65" s="67"/>
      <c r="R65" s="67"/>
      <c r="S65" s="67"/>
      <c r="T65" s="67"/>
    </row>
    <row r="66" spans="2:20" s="2" customFormat="1" x14ac:dyDescent="0.25">
      <c r="B66" s="230" t="s">
        <v>52</v>
      </c>
      <c r="C66" s="39">
        <v>297</v>
      </c>
      <c r="D66" s="97"/>
      <c r="E66" s="69"/>
      <c r="F66" s="69"/>
      <c r="G66" s="69">
        <v>6979952</v>
      </c>
      <c r="H66" s="69" t="s">
        <v>16</v>
      </c>
      <c r="I66" s="69">
        <v>7129.2955000000002</v>
      </c>
      <c r="J66" s="69"/>
      <c r="K66" s="67"/>
      <c r="L66" s="67"/>
      <c r="M66" s="67"/>
      <c r="N66" s="67"/>
      <c r="O66" s="67"/>
      <c r="P66" s="67"/>
      <c r="Q66" s="67"/>
      <c r="R66" s="67"/>
      <c r="S66" s="67"/>
      <c r="T66" s="67"/>
    </row>
    <row r="67" spans="2:20" s="2" customFormat="1" x14ac:dyDescent="0.25">
      <c r="B67" s="231" t="s">
        <v>60</v>
      </c>
      <c r="C67" s="39">
        <v>178</v>
      </c>
      <c r="D67" s="97"/>
      <c r="E67" s="69"/>
      <c r="F67" s="69"/>
      <c r="G67" s="69">
        <v>6279817</v>
      </c>
      <c r="H67" s="69" t="s">
        <v>17</v>
      </c>
      <c r="I67" s="69">
        <v>6847.9684999999999</v>
      </c>
      <c r="J67" s="69"/>
      <c r="K67" s="67"/>
      <c r="L67" s="67"/>
      <c r="M67" s="67"/>
      <c r="N67" s="67"/>
      <c r="O67" s="67"/>
      <c r="P67" s="67"/>
      <c r="Q67" s="67"/>
      <c r="R67" s="67"/>
      <c r="S67" s="67"/>
      <c r="T67" s="67"/>
    </row>
    <row r="68" spans="2:20" s="2" customFormat="1" x14ac:dyDescent="0.25">
      <c r="B68" s="230" t="s">
        <v>44</v>
      </c>
      <c r="C68" s="39">
        <v>160</v>
      </c>
      <c r="D68" s="97"/>
      <c r="E68" s="69"/>
      <c r="F68" s="69"/>
      <c r="G68" s="69">
        <v>6093961</v>
      </c>
      <c r="H68" s="69" t="s">
        <v>18</v>
      </c>
      <c r="I68" s="69">
        <v>6546.6785</v>
      </c>
      <c r="J68" s="69"/>
      <c r="K68" s="67"/>
      <c r="L68" s="67"/>
      <c r="M68" s="67"/>
      <c r="N68" s="67"/>
      <c r="O68" s="67"/>
      <c r="P68" s="67"/>
      <c r="Q68" s="67"/>
      <c r="R68" s="67"/>
      <c r="S68" s="67"/>
      <c r="T68" s="67"/>
    </row>
    <row r="69" spans="2:20" s="2" customFormat="1" x14ac:dyDescent="0.25">
      <c r="B69" s="230" t="s">
        <v>56</v>
      </c>
      <c r="C69" s="39">
        <v>132</v>
      </c>
      <c r="D69" s="97"/>
      <c r="E69" s="91"/>
      <c r="F69" s="69"/>
      <c r="G69" s="69">
        <v>5469988</v>
      </c>
      <c r="H69" s="69" t="s">
        <v>19</v>
      </c>
      <c r="I69" s="69">
        <v>6205.9295000000002</v>
      </c>
      <c r="J69" s="69"/>
      <c r="K69" s="67"/>
      <c r="L69" s="67"/>
      <c r="M69" s="67"/>
      <c r="N69" s="67"/>
      <c r="O69" s="67"/>
      <c r="P69" s="67"/>
      <c r="Q69" s="67"/>
      <c r="R69" s="67"/>
      <c r="S69" s="67"/>
      <c r="T69" s="67"/>
    </row>
    <row r="70" spans="2:20" s="2" customFormat="1" x14ac:dyDescent="0.25">
      <c r="B70" s="230" t="s">
        <v>48</v>
      </c>
      <c r="C70" s="39">
        <v>66</v>
      </c>
      <c r="D70" s="97"/>
      <c r="E70" s="91"/>
      <c r="F70" s="69"/>
      <c r="G70" s="69">
        <v>5941344</v>
      </c>
      <c r="H70" s="69" t="s">
        <v>20</v>
      </c>
      <c r="I70" s="69">
        <v>5946.2775000000001</v>
      </c>
      <c r="J70" s="69"/>
      <c r="K70" s="67"/>
      <c r="L70" s="67"/>
      <c r="M70" s="67"/>
      <c r="N70" s="67"/>
      <c r="O70" s="67"/>
      <c r="P70" s="67"/>
      <c r="Q70" s="67"/>
      <c r="R70" s="67"/>
      <c r="S70" s="67"/>
      <c r="T70" s="67"/>
    </row>
    <row r="71" spans="2:20" s="2" customFormat="1" x14ac:dyDescent="0.25">
      <c r="B71" s="230" t="s">
        <v>57</v>
      </c>
      <c r="C71" s="39">
        <v>54</v>
      </c>
      <c r="D71" s="97"/>
      <c r="E71" s="91"/>
      <c r="F71" s="69"/>
      <c r="G71" s="69">
        <v>6145529</v>
      </c>
      <c r="H71" s="69" t="s">
        <v>21</v>
      </c>
      <c r="I71" s="69">
        <v>5912.7055</v>
      </c>
      <c r="J71" s="69"/>
      <c r="K71" s="67"/>
      <c r="L71" s="67"/>
      <c r="M71" s="67"/>
      <c r="N71" s="67"/>
      <c r="O71" s="67"/>
      <c r="P71" s="67"/>
      <c r="Q71" s="67"/>
      <c r="R71" s="67"/>
      <c r="S71" s="67"/>
      <c r="T71" s="67"/>
    </row>
    <row r="72" spans="2:20" s="2" customFormat="1" x14ac:dyDescent="0.25">
      <c r="B72" s="230" t="s">
        <v>55</v>
      </c>
      <c r="C72" s="39">
        <v>7</v>
      </c>
      <c r="D72" s="97"/>
      <c r="E72" s="91"/>
      <c r="F72" s="69"/>
      <c r="G72" s="69">
        <v>6209547</v>
      </c>
      <c r="H72" s="69" t="s">
        <v>22</v>
      </c>
      <c r="I72" s="69">
        <v>5941.6019999999999</v>
      </c>
      <c r="J72" s="69"/>
      <c r="K72" s="67"/>
      <c r="L72" s="67"/>
      <c r="M72" s="67"/>
      <c r="N72" s="67"/>
      <c r="O72" s="67"/>
      <c r="P72" s="67"/>
      <c r="Q72" s="67"/>
      <c r="R72" s="67"/>
      <c r="S72" s="67"/>
      <c r="T72" s="67"/>
    </row>
    <row r="73" spans="2:20" s="2" customFormat="1" x14ac:dyDescent="0.25">
      <c r="B73" s="230" t="s">
        <v>54</v>
      </c>
      <c r="C73" s="39">
        <v>0</v>
      </c>
      <c r="D73" s="97"/>
      <c r="E73" s="91"/>
      <c r="F73" s="69"/>
      <c r="G73" s="69">
        <v>5987990</v>
      </c>
      <c r="H73" s="69" t="s">
        <v>23</v>
      </c>
      <c r="I73" s="69">
        <v>6071.1025</v>
      </c>
      <c r="J73" s="69"/>
      <c r="K73" s="67"/>
      <c r="L73" s="67"/>
      <c r="M73" s="67"/>
      <c r="N73" s="67"/>
      <c r="O73" s="67"/>
      <c r="P73" s="67"/>
      <c r="Q73" s="67"/>
      <c r="R73" s="67"/>
      <c r="S73" s="67"/>
      <c r="T73" s="67"/>
    </row>
    <row r="74" spans="2:20" s="2" customFormat="1" x14ac:dyDescent="0.25">
      <c r="B74" s="230" t="s">
        <v>51</v>
      </c>
      <c r="C74" s="39">
        <v>0</v>
      </c>
      <c r="D74" s="97"/>
      <c r="E74" s="91"/>
      <c r="F74" s="69"/>
      <c r="G74" s="69">
        <v>5810996</v>
      </c>
      <c r="H74" s="69" t="s">
        <v>24</v>
      </c>
      <c r="I74" s="69">
        <v>6038.5155000000004</v>
      </c>
      <c r="J74" s="69"/>
      <c r="K74" s="67"/>
      <c r="L74" s="67"/>
      <c r="M74" s="67"/>
      <c r="N74" s="67"/>
      <c r="O74" s="67"/>
      <c r="P74" s="67"/>
      <c r="Q74" s="67"/>
      <c r="R74" s="67"/>
      <c r="S74" s="67"/>
      <c r="T74" s="67"/>
    </row>
    <row r="75" spans="2:20" s="2" customFormat="1" x14ac:dyDescent="0.25">
      <c r="B75" s="230" t="s">
        <v>59</v>
      </c>
      <c r="C75" s="39">
        <v>0</v>
      </c>
      <c r="D75" s="97"/>
      <c r="E75" s="91"/>
      <c r="F75" s="69"/>
      <c r="G75" s="69">
        <v>6231878</v>
      </c>
      <c r="H75" s="69" t="s">
        <v>25</v>
      </c>
      <c r="I75" s="69">
        <v>6060.10275</v>
      </c>
      <c r="J75" s="69"/>
      <c r="K75" s="67"/>
      <c r="L75" s="67"/>
      <c r="M75" s="67"/>
      <c r="N75" s="67"/>
      <c r="O75" s="67"/>
      <c r="P75" s="67"/>
      <c r="Q75" s="67"/>
      <c r="R75" s="67"/>
      <c r="S75" s="67"/>
      <c r="T75" s="67"/>
    </row>
    <row r="76" spans="2:20" s="2" customFormat="1" x14ac:dyDescent="0.25">
      <c r="B76" s="231" t="s">
        <v>43</v>
      </c>
      <c r="C76" s="39">
        <v>0</v>
      </c>
      <c r="D76" s="97"/>
      <c r="E76" s="91"/>
      <c r="F76" s="69"/>
      <c r="G76" s="69">
        <v>6449419</v>
      </c>
      <c r="H76" s="69" t="s">
        <v>26</v>
      </c>
      <c r="I76" s="69">
        <v>6120.0707499999999</v>
      </c>
      <c r="J76" s="69"/>
      <c r="K76" s="67"/>
      <c r="L76" s="67"/>
      <c r="M76" s="67"/>
      <c r="N76" s="67"/>
      <c r="O76" s="67"/>
      <c r="P76" s="67"/>
      <c r="Q76" s="67"/>
      <c r="R76" s="67"/>
      <c r="S76" s="67"/>
      <c r="T76" s="67"/>
    </row>
    <row r="77" spans="2:20" s="2" customFormat="1" x14ac:dyDescent="0.25">
      <c r="B77" s="94" t="s">
        <v>48</v>
      </c>
      <c r="C77" s="39">
        <f>+H31/$H$13*100</f>
        <v>0</v>
      </c>
      <c r="D77" s="97"/>
      <c r="E77" s="91"/>
      <c r="F77" s="69"/>
      <c r="G77" s="69">
        <v>6199402</v>
      </c>
      <c r="H77" s="69" t="s">
        <v>27</v>
      </c>
      <c r="I77" s="69">
        <v>6172.9237499999999</v>
      </c>
      <c r="J77" s="69"/>
      <c r="K77" s="67"/>
      <c r="L77" s="67"/>
      <c r="M77" s="67"/>
      <c r="N77" s="67"/>
      <c r="O77" s="67"/>
      <c r="P77" s="67"/>
      <c r="Q77" s="67"/>
      <c r="R77" s="67"/>
      <c r="S77" s="67"/>
      <c r="T77" s="67"/>
    </row>
    <row r="78" spans="2:20" s="2" customFormat="1" x14ac:dyDescent="0.25">
      <c r="B78" s="94" t="s">
        <v>43</v>
      </c>
      <c r="C78" s="39">
        <f>+H32/$H$13*100</f>
        <v>0</v>
      </c>
      <c r="D78" s="97"/>
      <c r="E78" s="91"/>
      <c r="F78" s="69"/>
      <c r="G78" s="69">
        <v>6498148</v>
      </c>
      <c r="H78" s="69" t="s">
        <v>28</v>
      </c>
      <c r="I78" s="69">
        <v>6344.7117500000004</v>
      </c>
      <c r="J78" s="69"/>
      <c r="K78" s="67"/>
      <c r="L78" s="67"/>
      <c r="M78" s="67"/>
      <c r="N78" s="67"/>
      <c r="O78" s="67"/>
      <c r="P78" s="67"/>
      <c r="Q78" s="67"/>
      <c r="R78" s="67"/>
      <c r="S78" s="67"/>
      <c r="T78" s="67"/>
    </row>
    <row r="79" spans="2:20" s="2" customFormat="1" x14ac:dyDescent="0.25">
      <c r="B79" s="94" t="s">
        <v>47</v>
      </c>
      <c r="C79" s="39">
        <f>+H33/$H$13*100</f>
        <v>0</v>
      </c>
      <c r="D79" s="97"/>
      <c r="E79" s="91"/>
      <c r="F79" s="69"/>
      <c r="G79" s="69">
        <v>6281878</v>
      </c>
      <c r="H79" s="69" t="s">
        <v>29</v>
      </c>
      <c r="I79" s="69">
        <v>6357.2117500000004</v>
      </c>
      <c r="J79" s="69"/>
      <c r="K79" s="67"/>
      <c r="L79" s="67"/>
      <c r="M79" s="67"/>
      <c r="N79" s="67"/>
      <c r="O79" s="67"/>
      <c r="P79" s="67"/>
      <c r="Q79" s="67"/>
      <c r="R79" s="67"/>
      <c r="S79" s="67"/>
      <c r="T79" s="67"/>
    </row>
    <row r="80" spans="2:20" s="2" customFormat="1" x14ac:dyDescent="0.25">
      <c r="B80" s="94"/>
      <c r="C80" s="110"/>
      <c r="D80" s="97"/>
      <c r="E80" s="91"/>
      <c r="F80" s="69"/>
      <c r="G80" s="69">
        <v>6351873</v>
      </c>
      <c r="H80" s="69" t="s">
        <v>30</v>
      </c>
      <c r="I80" s="69">
        <v>6332.8252499999999</v>
      </c>
      <c r="J80" s="69"/>
      <c r="K80" s="67"/>
      <c r="L80" s="67"/>
      <c r="M80" s="67"/>
      <c r="N80" s="67"/>
      <c r="O80" s="67"/>
      <c r="P80" s="67"/>
      <c r="Q80" s="67"/>
      <c r="R80" s="67"/>
      <c r="S80" s="67"/>
      <c r="T80" s="67"/>
    </row>
    <row r="81" spans="2:20" s="2" customFormat="1" x14ac:dyDescent="0.25">
      <c r="B81" s="94"/>
      <c r="C81" s="98"/>
      <c r="D81" s="97"/>
      <c r="E81" s="91"/>
      <c r="F81" s="69"/>
      <c r="G81" s="69">
        <v>6348056</v>
      </c>
      <c r="H81" s="69" t="s">
        <v>33</v>
      </c>
      <c r="I81" s="69">
        <v>6369.9887500000004</v>
      </c>
      <c r="J81" s="69"/>
      <c r="K81" s="67"/>
      <c r="L81" s="67"/>
      <c r="M81" s="67"/>
      <c r="N81" s="67"/>
      <c r="O81" s="67"/>
      <c r="P81" s="67"/>
      <c r="Q81" s="67"/>
      <c r="R81" s="67"/>
      <c r="S81" s="67"/>
      <c r="T81" s="67"/>
    </row>
    <row r="82" spans="2:20" s="2" customFormat="1" x14ac:dyDescent="0.25">
      <c r="B82" s="94"/>
      <c r="C82" s="98"/>
      <c r="D82" s="97"/>
      <c r="E82" s="91"/>
      <c r="F82" s="69"/>
      <c r="G82" s="69">
        <v>6042462</v>
      </c>
      <c r="H82" s="69" t="s">
        <v>35</v>
      </c>
      <c r="I82" s="69">
        <v>6256.0672500000001</v>
      </c>
      <c r="J82" s="69"/>
      <c r="K82" s="67"/>
      <c r="L82" s="67"/>
      <c r="M82" s="67"/>
      <c r="N82" s="67"/>
      <c r="O82" s="67"/>
      <c r="P82" s="67"/>
      <c r="Q82" s="67"/>
      <c r="R82" s="67"/>
      <c r="S82" s="67"/>
      <c r="T82" s="67"/>
    </row>
    <row r="83" spans="2:20" s="2" customFormat="1" x14ac:dyDescent="0.25">
      <c r="B83" s="94"/>
      <c r="C83" s="98"/>
      <c r="D83" s="97"/>
      <c r="E83" s="91"/>
      <c r="F83" s="69"/>
      <c r="G83" s="69">
        <v>6095116</v>
      </c>
      <c r="H83" s="69" t="s">
        <v>37</v>
      </c>
      <c r="I83" s="69">
        <v>6209.3767500000004</v>
      </c>
      <c r="J83" s="69"/>
      <c r="K83" s="67"/>
      <c r="L83" s="67"/>
      <c r="M83" s="67"/>
      <c r="N83" s="67"/>
      <c r="O83" s="67"/>
      <c r="P83" s="67"/>
      <c r="Q83" s="67"/>
      <c r="R83" s="67"/>
      <c r="S83" s="67"/>
      <c r="T83" s="67"/>
    </row>
    <row r="84" spans="2:20" s="2" customFormat="1" x14ac:dyDescent="0.25">
      <c r="B84" s="94"/>
      <c r="C84" s="98"/>
      <c r="D84" s="97"/>
      <c r="E84" s="91"/>
      <c r="F84" s="69"/>
      <c r="G84" s="69">
        <v>6413962</v>
      </c>
      <c r="H84" s="69" t="s">
        <v>38</v>
      </c>
      <c r="I84" s="69">
        <v>6224.8990000000003</v>
      </c>
      <c r="J84" s="69"/>
      <c r="K84" s="67"/>
      <c r="L84" s="67"/>
      <c r="M84" s="67"/>
      <c r="N84" s="67"/>
      <c r="O84" s="67"/>
      <c r="P84" s="67"/>
      <c r="Q84" s="67"/>
      <c r="R84" s="67"/>
      <c r="S84" s="67"/>
      <c r="T84" s="67"/>
    </row>
    <row r="85" spans="2:20" s="2" customFormat="1" x14ac:dyDescent="0.25">
      <c r="B85" s="94"/>
      <c r="C85" s="98"/>
      <c r="D85" s="97"/>
      <c r="E85" s="91"/>
      <c r="F85" s="69"/>
      <c r="G85" s="69">
        <v>6196253</v>
      </c>
      <c r="H85" s="69" t="s">
        <v>39</v>
      </c>
      <c r="I85" s="69">
        <v>6186.9482500000004</v>
      </c>
      <c r="J85" s="69"/>
      <c r="K85" s="67"/>
      <c r="L85" s="67"/>
      <c r="M85" s="67"/>
      <c r="N85" s="67"/>
      <c r="O85" s="67"/>
      <c r="P85" s="67"/>
      <c r="Q85" s="67"/>
      <c r="R85" s="67"/>
      <c r="S85" s="67"/>
      <c r="T85" s="67"/>
    </row>
    <row r="86" spans="2:20" s="2" customFormat="1" x14ac:dyDescent="0.25">
      <c r="B86" s="94"/>
      <c r="C86" s="98"/>
      <c r="D86" s="97"/>
      <c r="E86" s="91"/>
      <c r="F86" s="69"/>
      <c r="G86" s="69">
        <v>6916438</v>
      </c>
      <c r="H86" s="69" t="s">
        <v>42</v>
      </c>
      <c r="I86" s="69">
        <v>6405.4422500000001</v>
      </c>
      <c r="J86" s="69"/>
      <c r="K86" s="67"/>
      <c r="L86" s="67"/>
      <c r="M86" s="67"/>
      <c r="N86" s="67"/>
      <c r="O86" s="67"/>
      <c r="P86" s="67"/>
      <c r="Q86" s="67"/>
      <c r="R86" s="67"/>
      <c r="S86" s="67"/>
      <c r="T86" s="67"/>
    </row>
    <row r="87" spans="2:20" s="2" customFormat="1" x14ac:dyDescent="0.25">
      <c r="B87" s="97"/>
      <c r="C87" s="98"/>
      <c r="D87" s="97"/>
      <c r="E87" s="91"/>
      <c r="F87" s="69"/>
      <c r="G87" s="69"/>
      <c r="H87" s="69"/>
      <c r="I87" s="69"/>
      <c r="J87" s="69"/>
    </row>
    <row r="88" spans="2:20" s="2" customFormat="1" x14ac:dyDescent="0.25">
      <c r="B88" s="97"/>
      <c r="C88" s="98"/>
      <c r="D88" s="97"/>
      <c r="E88" s="91"/>
      <c r="F88" s="69"/>
      <c r="G88" s="69"/>
      <c r="H88" s="69"/>
      <c r="I88" s="69"/>
      <c r="J88" s="69"/>
    </row>
    <row r="89" spans="2:20" s="2" customFormat="1" x14ac:dyDescent="0.25">
      <c r="B89" s="97"/>
      <c r="C89" s="98"/>
      <c r="D89" s="97"/>
      <c r="E89" s="91"/>
      <c r="F89" s="69"/>
      <c r="G89" s="69"/>
      <c r="H89" s="69"/>
      <c r="I89" s="69"/>
      <c r="J89" s="69"/>
    </row>
    <row r="90" spans="2:20" s="2" customFormat="1" x14ac:dyDescent="0.25">
      <c r="B90" s="79"/>
      <c r="C90" s="69"/>
      <c r="D90" s="93"/>
      <c r="E90" s="91"/>
      <c r="F90" s="69"/>
      <c r="G90" s="69"/>
      <c r="H90" s="69"/>
      <c r="I90" s="69"/>
      <c r="J90" s="69"/>
    </row>
    <row r="91" spans="2:20" s="2" customFormat="1" x14ac:dyDescent="0.25">
      <c r="B91" s="79"/>
      <c r="C91" s="69"/>
      <c r="D91" s="93"/>
      <c r="E91" s="91"/>
      <c r="F91" s="69"/>
      <c r="G91" s="69"/>
      <c r="H91" s="69"/>
      <c r="I91" s="69"/>
      <c r="J91" s="69"/>
    </row>
    <row r="92" spans="2:20" s="2" customFormat="1" x14ac:dyDescent="0.25">
      <c r="B92" s="12"/>
      <c r="D92" s="29"/>
      <c r="E92" s="27"/>
    </row>
    <row r="93" spans="2:20" s="2" customFormat="1" x14ac:dyDescent="0.25">
      <c r="B93" s="12"/>
      <c r="D93" s="29"/>
      <c r="E93" s="27"/>
    </row>
    <row r="94" spans="2:20" s="2" customFormat="1" x14ac:dyDescent="0.25">
      <c r="B94" s="12"/>
      <c r="D94" s="29"/>
      <c r="E94" s="27"/>
    </row>
    <row r="95" spans="2:20" s="2" customFormat="1" x14ac:dyDescent="0.25">
      <c r="B95" s="12"/>
      <c r="D95" s="29"/>
      <c r="E95" s="27"/>
    </row>
    <row r="96" spans="2:20" s="2" customFormat="1" x14ac:dyDescent="0.25">
      <c r="B96" s="12"/>
      <c r="D96" s="29"/>
      <c r="E96" s="27"/>
    </row>
    <row r="97" spans="2:5" s="2" customFormat="1" x14ac:dyDescent="0.25">
      <c r="B97" s="12"/>
      <c r="D97" s="29"/>
      <c r="E97" s="27"/>
    </row>
    <row r="98" spans="2:5" s="2" customFormat="1" x14ac:dyDescent="0.25">
      <c r="B98" s="12"/>
      <c r="D98" s="29"/>
      <c r="E98" s="27"/>
    </row>
    <row r="99" spans="2:5" s="2" customFormat="1" x14ac:dyDescent="0.25">
      <c r="B99" s="12"/>
      <c r="D99" s="29"/>
      <c r="E99" s="27"/>
    </row>
    <row r="100" spans="2:5" s="2" customFormat="1" x14ac:dyDescent="0.25">
      <c r="B100" s="12"/>
      <c r="D100" s="29"/>
      <c r="E100" s="27"/>
    </row>
    <row r="101" spans="2:5" s="2" customFormat="1" x14ac:dyDescent="0.25">
      <c r="B101" s="12"/>
      <c r="D101" s="29"/>
      <c r="E101" s="27"/>
    </row>
    <row r="102" spans="2:5" s="2" customFormat="1" x14ac:dyDescent="0.25">
      <c r="B102" s="12"/>
      <c r="D102" s="29"/>
      <c r="E102" s="27"/>
    </row>
    <row r="103" spans="2:5" s="2" customFormat="1" x14ac:dyDescent="0.25">
      <c r="B103" s="12"/>
      <c r="D103" s="29"/>
      <c r="E103" s="27"/>
    </row>
    <row r="104" spans="2:5" s="2" customFormat="1" x14ac:dyDescent="0.25">
      <c r="B104" s="12"/>
      <c r="D104" s="29"/>
      <c r="E104" s="27"/>
    </row>
    <row r="105" spans="2:5" s="2" customFormat="1" x14ac:dyDescent="0.25">
      <c r="B105" s="12"/>
      <c r="D105" s="29"/>
      <c r="E105" s="27"/>
    </row>
    <row r="106" spans="2:5" s="2" customFormat="1" x14ac:dyDescent="0.25">
      <c r="B106" s="12"/>
      <c r="D106" s="29"/>
      <c r="E106" s="27"/>
    </row>
    <row r="107" spans="2:5" s="2" customFormat="1" x14ac:dyDescent="0.25">
      <c r="B107" s="12"/>
      <c r="D107" s="29"/>
      <c r="E107" s="27"/>
    </row>
    <row r="108" spans="2:5" s="2" customFormat="1" x14ac:dyDescent="0.25">
      <c r="B108" s="12"/>
      <c r="D108" s="29"/>
      <c r="E108" s="27"/>
    </row>
    <row r="109" spans="2:5" s="2" customFormat="1" x14ac:dyDescent="0.25">
      <c r="B109" s="12"/>
      <c r="D109" s="29"/>
      <c r="E109" s="27"/>
    </row>
    <row r="110" spans="2:5" s="2" customFormat="1" x14ac:dyDescent="0.25">
      <c r="B110" s="12"/>
      <c r="D110" s="29"/>
      <c r="E110" s="27"/>
    </row>
    <row r="111" spans="2:5" s="2" customFormat="1" x14ac:dyDescent="0.25">
      <c r="B111" s="12"/>
      <c r="D111" s="29"/>
      <c r="E111" s="27"/>
    </row>
    <row r="112" spans="2:5" s="2" customFormat="1" x14ac:dyDescent="0.25">
      <c r="B112" s="12"/>
      <c r="D112" s="29"/>
      <c r="E112" s="27"/>
    </row>
    <row r="113" spans="2:5" s="2" customFormat="1" x14ac:dyDescent="0.25">
      <c r="B113" s="12"/>
      <c r="D113" s="29"/>
      <c r="E113" s="27"/>
    </row>
    <row r="114" spans="2:5" s="2" customFormat="1" x14ac:dyDescent="0.25">
      <c r="B114" s="12"/>
      <c r="D114" s="29"/>
      <c r="E114" s="27"/>
    </row>
    <row r="115" spans="2:5" s="2" customFormat="1" x14ac:dyDescent="0.25">
      <c r="B115" s="12"/>
      <c r="D115" s="29"/>
      <c r="E115" s="27"/>
    </row>
    <row r="116" spans="2:5" s="2" customFormat="1" x14ac:dyDescent="0.25">
      <c r="B116" s="12"/>
      <c r="D116" s="29"/>
      <c r="E116" s="27"/>
    </row>
    <row r="117" spans="2:5" s="2" customFormat="1" x14ac:dyDescent="0.25">
      <c r="B117" s="12"/>
      <c r="D117" s="29"/>
      <c r="E117" s="27"/>
    </row>
    <row r="118" spans="2:5" s="2" customFormat="1" x14ac:dyDescent="0.25">
      <c r="B118" s="12"/>
      <c r="D118" s="29"/>
      <c r="E118" s="27"/>
    </row>
    <row r="119" spans="2:5" s="2" customFormat="1" x14ac:dyDescent="0.25">
      <c r="B119" s="12"/>
      <c r="D119" s="29"/>
      <c r="E119" s="27"/>
    </row>
    <row r="120" spans="2:5" s="2" customFormat="1" x14ac:dyDescent="0.25">
      <c r="B120" s="12"/>
      <c r="D120" s="29"/>
      <c r="E120" s="27"/>
    </row>
    <row r="121" spans="2:5" s="2" customFormat="1" x14ac:dyDescent="0.25">
      <c r="B121" s="12"/>
      <c r="D121" s="29"/>
      <c r="E121" s="27"/>
    </row>
    <row r="122" spans="2:5" s="2" customFormat="1" x14ac:dyDescent="0.25">
      <c r="B122" s="12"/>
      <c r="D122" s="29"/>
      <c r="E122" s="27"/>
    </row>
    <row r="123" spans="2:5" s="2" customFormat="1" x14ac:dyDescent="0.25">
      <c r="B123" s="12"/>
      <c r="D123" s="29"/>
      <c r="E123" s="27"/>
    </row>
    <row r="124" spans="2:5" s="2" customFormat="1" x14ac:dyDescent="0.25">
      <c r="B124" s="12"/>
      <c r="D124" s="29"/>
      <c r="E124" s="27"/>
    </row>
    <row r="125" spans="2:5" s="2" customFormat="1" x14ac:dyDescent="0.25">
      <c r="B125" s="12"/>
      <c r="D125" s="29"/>
      <c r="E125" s="27"/>
    </row>
    <row r="126" spans="2:5" s="2" customFormat="1" x14ac:dyDescent="0.25">
      <c r="B126" s="12"/>
      <c r="D126" s="29"/>
      <c r="E126" s="27"/>
    </row>
    <row r="127" spans="2:5" s="2" customFormat="1" x14ac:dyDescent="0.25">
      <c r="B127" s="12"/>
      <c r="D127" s="29"/>
      <c r="E127" s="27"/>
    </row>
    <row r="128" spans="2:5" s="2" customFormat="1" x14ac:dyDescent="0.25">
      <c r="B128" s="12"/>
      <c r="D128" s="29"/>
      <c r="E128" s="27"/>
    </row>
    <row r="129" spans="2:38" s="2" customFormat="1" x14ac:dyDescent="0.25">
      <c r="B129" s="12"/>
      <c r="D129" s="29"/>
      <c r="E129" s="27"/>
    </row>
    <row r="130" spans="2:38" s="2" customFormat="1" x14ac:dyDescent="0.25">
      <c r="B130" s="12"/>
      <c r="D130" s="29"/>
      <c r="E130" s="27"/>
    </row>
    <row r="131" spans="2:38" s="2" customFormat="1" x14ac:dyDescent="0.25">
      <c r="B131" s="12"/>
      <c r="D131" s="29"/>
      <c r="E131" s="27"/>
    </row>
    <row r="132" spans="2:38" s="2" customFormat="1" x14ac:dyDescent="0.25">
      <c r="B132" s="12"/>
      <c r="D132" s="29"/>
      <c r="E132" s="27"/>
    </row>
    <row r="133" spans="2:38" s="2" customFormat="1" x14ac:dyDescent="0.25">
      <c r="B133" s="12"/>
      <c r="D133" s="29"/>
      <c r="E133" s="27"/>
    </row>
    <row r="134" spans="2:38" s="2" customFormat="1" x14ac:dyDescent="0.25">
      <c r="B134" s="12"/>
      <c r="D134" s="29"/>
      <c r="E134" s="27"/>
    </row>
    <row r="135" spans="2:38" s="2" customFormat="1" x14ac:dyDescent="0.25">
      <c r="B135" s="12"/>
      <c r="D135" s="29"/>
      <c r="E135" s="27"/>
    </row>
    <row r="136" spans="2:38" s="2" customFormat="1" x14ac:dyDescent="0.25">
      <c r="B136" s="12"/>
      <c r="D136" s="29"/>
      <c r="E136" s="27"/>
    </row>
    <row r="137" spans="2:38" s="22" customFormat="1" x14ac:dyDescent="0.25">
      <c r="B137" s="23"/>
      <c r="D137" s="24"/>
      <c r="E137" s="25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</row>
    <row r="138" spans="2:38" s="22" customFormat="1" x14ac:dyDescent="0.25">
      <c r="B138" s="23"/>
      <c r="D138" s="24"/>
      <c r="E138" s="25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</row>
    <row r="139" spans="2:38" s="22" customFormat="1" x14ac:dyDescent="0.25">
      <c r="D139" s="24"/>
      <c r="E139" s="25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</row>
    <row r="140" spans="2:38" s="22" customFormat="1" x14ac:dyDescent="0.25">
      <c r="D140" s="24"/>
      <c r="E140" s="25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</row>
    <row r="141" spans="2:38" s="22" customFormat="1" x14ac:dyDescent="0.25">
      <c r="D141" s="24"/>
      <c r="E141" s="25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</row>
    <row r="142" spans="2:38" s="22" customFormat="1" x14ac:dyDescent="0.25">
      <c r="D142" s="24"/>
      <c r="E142" s="25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</row>
    <row r="143" spans="2:38" s="22" customFormat="1" x14ac:dyDescent="0.25">
      <c r="D143" s="24"/>
      <c r="E143" s="25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</row>
    <row r="144" spans="2:38" s="22" customFormat="1" x14ac:dyDescent="0.25">
      <c r="D144" s="24"/>
      <c r="E144" s="25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</row>
    <row r="145" spans="4:38" s="22" customFormat="1" x14ac:dyDescent="0.25">
      <c r="D145" s="24"/>
      <c r="E145" s="25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</row>
    <row r="146" spans="4:38" s="22" customFormat="1" x14ac:dyDescent="0.25">
      <c r="D146" s="24"/>
      <c r="E146" s="25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</row>
    <row r="147" spans="4:38" s="22" customFormat="1" x14ac:dyDescent="0.25">
      <c r="D147" s="24"/>
      <c r="E147" s="25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</row>
    <row r="148" spans="4:38" s="22" customFormat="1" x14ac:dyDescent="0.25"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</row>
    <row r="149" spans="4:38" s="22" customFormat="1" x14ac:dyDescent="0.25"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</row>
    <row r="150" spans="4:38" s="2" customFormat="1" x14ac:dyDescent="0.25"/>
    <row r="151" spans="4:38" s="2" customFormat="1" x14ac:dyDescent="0.25"/>
    <row r="152" spans="4:38" s="2" customFormat="1" x14ac:dyDescent="0.25"/>
    <row r="153" spans="4:38" s="2" customFormat="1" x14ac:dyDescent="0.25"/>
    <row r="154" spans="4:38" s="4" customFormat="1" x14ac:dyDescent="0.25"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</row>
    <row r="155" spans="4:38" s="4" customFormat="1" x14ac:dyDescent="0.25"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</row>
    <row r="156" spans="4:38" s="4" customFormat="1" x14ac:dyDescent="0.25"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</row>
    <row r="157" spans="4:38" s="4" customFormat="1" x14ac:dyDescent="0.25"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</row>
    <row r="158" spans="4:38" s="4" customFormat="1" x14ac:dyDescent="0.25"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</row>
    <row r="159" spans="4:38" s="4" customFormat="1" x14ac:dyDescent="0.25"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</row>
    <row r="160" spans="4:38" s="4" customFormat="1" x14ac:dyDescent="0.25"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</row>
    <row r="161" spans="15:38" s="4" customFormat="1" x14ac:dyDescent="0.25"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</row>
    <row r="162" spans="15:38" s="4" customFormat="1" x14ac:dyDescent="0.25"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</row>
    <row r="163" spans="15:38" s="4" customFormat="1" x14ac:dyDescent="0.25"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</row>
    <row r="164" spans="15:38" s="4" customFormat="1" x14ac:dyDescent="0.25"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</row>
    <row r="165" spans="15:38" s="4" customFormat="1" x14ac:dyDescent="0.25"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</row>
  </sheetData>
  <sortState ref="B14:K33">
    <sortCondition descending="1" ref="H14:H33"/>
  </sortState>
  <mergeCells count="7"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5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3" customWidth="1"/>
    <col min="2" max="2" width="18.28515625" style="3" customWidth="1"/>
    <col min="3" max="8" width="10.42578125" style="3" customWidth="1"/>
    <col min="9" max="9" width="11" style="3" customWidth="1"/>
    <col min="10" max="10" width="10.140625" style="3" customWidth="1"/>
    <col min="11" max="11" width="10.42578125" style="3" customWidth="1"/>
    <col min="12" max="12" width="1.85546875" style="3" customWidth="1"/>
    <col min="13" max="13" width="11.42578125" style="4"/>
    <col min="14" max="14" width="11.42578125" style="4" hidden="1" customWidth="1"/>
    <col min="15" max="38" width="11.42578125" style="2"/>
    <col min="39" max="16384" width="11.42578125" style="3"/>
  </cols>
  <sheetData>
    <row r="1" spans="1:38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38" x14ac:dyDescent="0.25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38" x14ac:dyDescent="0.25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38" x14ac:dyDescent="0.25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38" x14ac:dyDescent="0.25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38" x14ac:dyDescent="0.25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38" x14ac:dyDescent="0.25">
      <c r="A7" s="9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164"/>
    </row>
    <row r="8" spans="1:38" x14ac:dyDescent="0.25">
      <c r="A8" s="9"/>
      <c r="B8" s="131"/>
      <c r="C8" s="217" t="s">
        <v>169</v>
      </c>
      <c r="D8" s="217"/>
      <c r="E8" s="217"/>
      <c r="F8" s="217"/>
      <c r="G8" s="217"/>
      <c r="H8" s="217"/>
      <c r="I8" s="217"/>
      <c r="J8" s="217"/>
      <c r="K8" s="217"/>
      <c r="L8" s="164"/>
      <c r="O8" s="31"/>
    </row>
    <row r="9" spans="1:38" x14ac:dyDescent="0.25">
      <c r="A9" s="9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164"/>
    </row>
    <row r="10" spans="1:38" ht="15.75" customHeight="1" x14ac:dyDescent="0.25">
      <c r="A10" s="9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164"/>
    </row>
    <row r="11" spans="1:38" ht="32.25" customHeight="1" x14ac:dyDescent="0.25">
      <c r="A11" s="9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164"/>
      <c r="O11" s="28"/>
    </row>
    <row r="12" spans="1:38" ht="12" customHeight="1" x14ac:dyDescent="0.25">
      <c r="A12" s="9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164"/>
    </row>
    <row r="13" spans="1:38" x14ac:dyDescent="0.25">
      <c r="A13" s="9"/>
      <c r="B13" s="126" t="s">
        <v>62</v>
      </c>
      <c r="C13" s="150">
        <v>478279</v>
      </c>
      <c r="D13" s="150">
        <v>514859</v>
      </c>
      <c r="E13" s="150">
        <v>569680</v>
      </c>
      <c r="F13" s="150">
        <v>501847</v>
      </c>
      <c r="G13" s="150">
        <v>368821</v>
      </c>
      <c r="H13" s="151">
        <v>338405</v>
      </c>
      <c r="I13" s="152">
        <v>-8.2468189175779028</v>
      </c>
      <c r="J13" s="152">
        <v>91.753181082422103</v>
      </c>
      <c r="K13" s="152">
        <v>-26.507282099922879</v>
      </c>
      <c r="L13" s="164"/>
      <c r="M13" s="32"/>
      <c r="N13" s="4">
        <v>1</v>
      </c>
      <c r="O13" s="12">
        <v>6979952</v>
      </c>
      <c r="P13" s="12">
        <v>5941344</v>
      </c>
      <c r="Q13" s="12">
        <v>5810996</v>
      </c>
      <c r="R13" s="12">
        <v>6498148</v>
      </c>
      <c r="S13" s="12">
        <v>6042462</v>
      </c>
      <c r="T13" s="12">
        <v>6916438</v>
      </c>
    </row>
    <row r="14" spans="1:38" x14ac:dyDescent="0.25">
      <c r="A14" s="9"/>
      <c r="B14" s="171" t="s">
        <v>61</v>
      </c>
      <c r="C14" s="172">
        <v>22956</v>
      </c>
      <c r="D14" s="172">
        <v>30568</v>
      </c>
      <c r="E14" s="172">
        <v>37182</v>
      </c>
      <c r="F14" s="172">
        <v>73839</v>
      </c>
      <c r="G14" s="172">
        <v>53064</v>
      </c>
      <c r="H14" s="151">
        <v>120545</v>
      </c>
      <c r="I14" s="154">
        <v>127.16907884818332</v>
      </c>
      <c r="J14" s="154">
        <v>227.16907884818332</v>
      </c>
      <c r="K14" s="154">
        <v>-28.135538130256364</v>
      </c>
      <c r="L14" s="164"/>
      <c r="M14" s="32"/>
      <c r="O14" s="12"/>
      <c r="P14" s="12"/>
      <c r="Q14" s="12"/>
      <c r="R14" s="12"/>
      <c r="S14" s="12"/>
      <c r="T14" s="12"/>
    </row>
    <row r="15" spans="1:38" s="70" customFormat="1" x14ac:dyDescent="0.25">
      <c r="A15" s="76"/>
      <c r="B15" s="171" t="s">
        <v>50</v>
      </c>
      <c r="C15" s="172">
        <v>76571</v>
      </c>
      <c r="D15" s="172">
        <v>195244</v>
      </c>
      <c r="E15" s="172">
        <v>124442</v>
      </c>
      <c r="F15" s="172">
        <v>91480</v>
      </c>
      <c r="G15" s="172">
        <v>43784</v>
      </c>
      <c r="H15" s="151">
        <v>113998</v>
      </c>
      <c r="I15" s="154">
        <v>160.36451671843594</v>
      </c>
      <c r="J15" s="154">
        <v>260.36451671843594</v>
      </c>
      <c r="K15" s="154">
        <v>-52.138172278093563</v>
      </c>
      <c r="L15" s="164"/>
      <c r="M15" s="96"/>
      <c r="N15" s="71"/>
      <c r="O15" s="79"/>
      <c r="P15" s="79"/>
      <c r="Q15" s="79"/>
      <c r="R15" s="79"/>
      <c r="S15" s="79"/>
      <c r="T15" s="7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  <c r="AI15" s="69"/>
      <c r="AJ15" s="69"/>
      <c r="AK15" s="69"/>
      <c r="AL15" s="69"/>
    </row>
    <row r="16" spans="1:38" x14ac:dyDescent="0.25">
      <c r="A16" s="9"/>
      <c r="B16" s="171" t="s">
        <v>49</v>
      </c>
      <c r="C16" s="172">
        <v>81191</v>
      </c>
      <c r="D16" s="172">
        <v>6083</v>
      </c>
      <c r="E16" s="172">
        <v>54990</v>
      </c>
      <c r="F16" s="172">
        <v>65168</v>
      </c>
      <c r="G16" s="172">
        <v>57977</v>
      </c>
      <c r="H16" s="151">
        <v>35297</v>
      </c>
      <c r="I16" s="154">
        <v>-39.118960967280124</v>
      </c>
      <c r="J16" s="154">
        <v>60.881039032719876</v>
      </c>
      <c r="K16" s="154">
        <v>-11.034556837711762</v>
      </c>
      <c r="L16" s="164"/>
      <c r="M16" s="32"/>
      <c r="O16" s="12"/>
      <c r="P16" s="12"/>
      <c r="Q16" s="12"/>
      <c r="R16" s="12"/>
      <c r="S16" s="12"/>
      <c r="T16" s="12"/>
    </row>
    <row r="17" spans="1:20" x14ac:dyDescent="0.25">
      <c r="A17" s="9"/>
      <c r="B17" s="171" t="s">
        <v>53</v>
      </c>
      <c r="C17" s="172">
        <v>128637</v>
      </c>
      <c r="D17" s="172">
        <v>97080</v>
      </c>
      <c r="E17" s="172">
        <v>92852</v>
      </c>
      <c r="F17" s="172">
        <v>34849</v>
      </c>
      <c r="G17" s="172">
        <v>32306</v>
      </c>
      <c r="H17" s="151">
        <v>13489</v>
      </c>
      <c r="I17" s="154">
        <v>-58.246146226707118</v>
      </c>
      <c r="J17" s="154">
        <v>41.753853773292889</v>
      </c>
      <c r="K17" s="154">
        <v>-7.2971964762260093</v>
      </c>
      <c r="L17" s="164"/>
      <c r="M17" s="32"/>
      <c r="O17" s="12"/>
      <c r="P17" s="12"/>
      <c r="Q17" s="12"/>
      <c r="R17" s="12"/>
      <c r="S17" s="12"/>
      <c r="T17" s="12"/>
    </row>
    <row r="18" spans="1:20" x14ac:dyDescent="0.25">
      <c r="A18" s="9"/>
      <c r="B18" s="173" t="s">
        <v>47</v>
      </c>
      <c r="C18" s="172">
        <v>28804</v>
      </c>
      <c r="D18" s="172">
        <v>63465</v>
      </c>
      <c r="E18" s="172">
        <v>95463</v>
      </c>
      <c r="F18" s="172">
        <v>71890</v>
      </c>
      <c r="G18" s="172">
        <v>72300</v>
      </c>
      <c r="H18" s="151">
        <v>13421</v>
      </c>
      <c r="I18" s="154">
        <v>-81.437067773167357</v>
      </c>
      <c r="J18" s="154">
        <v>18.562932226832643</v>
      </c>
      <c r="K18" s="154">
        <v>0.57031576018917729</v>
      </c>
      <c r="L18" s="164"/>
      <c r="M18" s="32"/>
      <c r="O18" s="12"/>
      <c r="P18" s="12"/>
      <c r="Q18" s="12"/>
      <c r="R18" s="12"/>
      <c r="S18" s="12"/>
      <c r="T18" s="12"/>
    </row>
    <row r="19" spans="1:20" x14ac:dyDescent="0.25">
      <c r="A19" s="9"/>
      <c r="B19" s="171" t="s">
        <v>43</v>
      </c>
      <c r="C19" s="172">
        <v>38078</v>
      </c>
      <c r="D19" s="172">
        <v>27902</v>
      </c>
      <c r="E19" s="172">
        <v>12048</v>
      </c>
      <c r="F19" s="172">
        <v>18657</v>
      </c>
      <c r="G19" s="172">
        <v>26743</v>
      </c>
      <c r="H19" s="151">
        <v>11538</v>
      </c>
      <c r="I19" s="154">
        <v>-56.855999700856295</v>
      </c>
      <c r="J19" s="154">
        <v>43.144000299143705</v>
      </c>
      <c r="K19" s="154">
        <v>43.340301227421342</v>
      </c>
      <c r="L19" s="164"/>
      <c r="M19" s="32"/>
      <c r="O19" s="12"/>
      <c r="P19" s="12"/>
      <c r="Q19" s="12"/>
      <c r="R19" s="12"/>
      <c r="S19" s="12"/>
      <c r="T19" s="12"/>
    </row>
    <row r="20" spans="1:20" x14ac:dyDescent="0.25">
      <c r="A20" s="9"/>
      <c r="B20" s="173" t="s">
        <v>46</v>
      </c>
      <c r="C20" s="172">
        <v>13835</v>
      </c>
      <c r="D20" s="172">
        <v>18957</v>
      </c>
      <c r="E20" s="172">
        <v>36759</v>
      </c>
      <c r="F20" s="172">
        <v>47563</v>
      </c>
      <c r="G20" s="172">
        <v>40655</v>
      </c>
      <c r="H20" s="151">
        <v>10534</v>
      </c>
      <c r="I20" s="154">
        <v>-74.089287910466112</v>
      </c>
      <c r="J20" s="154">
        <v>25.910712089533881</v>
      </c>
      <c r="K20" s="154">
        <v>-14.52389462397241</v>
      </c>
      <c r="L20" s="164"/>
      <c r="M20" s="32"/>
      <c r="O20" s="12"/>
      <c r="P20" s="12"/>
      <c r="Q20" s="12"/>
      <c r="R20" s="12"/>
      <c r="S20" s="12"/>
      <c r="T20" s="12"/>
    </row>
    <row r="21" spans="1:20" x14ac:dyDescent="0.25">
      <c r="A21" s="9"/>
      <c r="B21" s="171" t="s">
        <v>51</v>
      </c>
      <c r="C21" s="172">
        <v>2014</v>
      </c>
      <c r="D21" s="172">
        <v>8382</v>
      </c>
      <c r="E21" s="172">
        <v>27244</v>
      </c>
      <c r="F21" s="172">
        <v>30047</v>
      </c>
      <c r="G21" s="172">
        <v>9025</v>
      </c>
      <c r="H21" s="151">
        <v>7724</v>
      </c>
      <c r="I21" s="154">
        <v>-14.415512465373958</v>
      </c>
      <c r="J21" s="154">
        <v>85.584487534626035</v>
      </c>
      <c r="K21" s="154">
        <v>-69.963723499850232</v>
      </c>
      <c r="L21" s="164"/>
      <c r="M21" s="32"/>
      <c r="O21" s="12"/>
      <c r="P21" s="12"/>
      <c r="Q21" s="12"/>
      <c r="R21" s="12"/>
      <c r="S21" s="12"/>
      <c r="T21" s="12"/>
    </row>
    <row r="22" spans="1:20" x14ac:dyDescent="0.25">
      <c r="A22" s="9"/>
      <c r="B22" s="173" t="s">
        <v>60</v>
      </c>
      <c r="C22" s="172">
        <v>31970</v>
      </c>
      <c r="D22" s="172">
        <v>17277</v>
      </c>
      <c r="E22" s="172">
        <v>40337</v>
      </c>
      <c r="F22" s="172">
        <v>25991</v>
      </c>
      <c r="G22" s="172">
        <v>21040</v>
      </c>
      <c r="H22" s="151">
        <v>3670</v>
      </c>
      <c r="I22" s="154">
        <v>-82.557034220532316</v>
      </c>
      <c r="J22" s="154">
        <v>17.442965779467681</v>
      </c>
      <c r="K22" s="154">
        <v>-19.048901542841755</v>
      </c>
      <c r="L22" s="164"/>
      <c r="M22" s="32"/>
      <c r="O22" s="12"/>
      <c r="P22" s="12"/>
      <c r="Q22" s="12"/>
      <c r="R22" s="12"/>
      <c r="S22" s="12"/>
      <c r="T22" s="12"/>
    </row>
    <row r="23" spans="1:20" x14ac:dyDescent="0.25">
      <c r="A23" s="9"/>
      <c r="B23" s="171" t="s">
        <v>52</v>
      </c>
      <c r="C23" s="172">
        <v>45912</v>
      </c>
      <c r="D23" s="172">
        <v>36221</v>
      </c>
      <c r="E23" s="172">
        <v>43507</v>
      </c>
      <c r="F23" s="172">
        <v>22337</v>
      </c>
      <c r="G23" s="172">
        <v>4786</v>
      </c>
      <c r="H23" s="151">
        <v>2772</v>
      </c>
      <c r="I23" s="154">
        <v>-42.081069786878402</v>
      </c>
      <c r="J23" s="154">
        <v>57.918930213121598</v>
      </c>
      <c r="K23" s="154">
        <v>-78.573667009893896</v>
      </c>
      <c r="L23" s="164"/>
      <c r="M23" s="32"/>
      <c r="O23" s="12"/>
      <c r="P23" s="12"/>
      <c r="Q23" s="12"/>
      <c r="R23" s="12"/>
      <c r="S23" s="12"/>
      <c r="T23" s="12"/>
    </row>
    <row r="24" spans="1:20" x14ac:dyDescent="0.25">
      <c r="A24" s="9"/>
      <c r="B24" s="171" t="s">
        <v>56</v>
      </c>
      <c r="C24" s="172">
        <v>1080</v>
      </c>
      <c r="D24" s="172">
        <v>185</v>
      </c>
      <c r="E24" s="172">
        <v>0</v>
      </c>
      <c r="F24" s="172">
        <v>277</v>
      </c>
      <c r="G24" s="172">
        <v>1105</v>
      </c>
      <c r="H24" s="151">
        <v>1863</v>
      </c>
      <c r="I24" s="154">
        <v>68.597285067873301</v>
      </c>
      <c r="J24" s="154">
        <v>168.59728506787332</v>
      </c>
      <c r="K24" s="154">
        <v>298.91696750902526</v>
      </c>
      <c r="L24" s="164"/>
      <c r="M24" s="32"/>
      <c r="O24" s="12"/>
      <c r="P24" s="12"/>
      <c r="Q24" s="12"/>
      <c r="R24" s="12"/>
      <c r="S24" s="12"/>
      <c r="T24" s="12"/>
    </row>
    <row r="25" spans="1:20" x14ac:dyDescent="0.25">
      <c r="A25" s="9"/>
      <c r="B25" s="171" t="s">
        <v>58</v>
      </c>
      <c r="C25" s="172">
        <v>2922</v>
      </c>
      <c r="D25" s="172">
        <v>1639</v>
      </c>
      <c r="E25" s="172">
        <v>901</v>
      </c>
      <c r="F25" s="172">
        <v>3701</v>
      </c>
      <c r="G25" s="172">
        <v>2174</v>
      </c>
      <c r="H25" s="151">
        <v>1572</v>
      </c>
      <c r="I25" s="154">
        <v>-27.69089236430543</v>
      </c>
      <c r="J25" s="154">
        <v>72.309107635694573</v>
      </c>
      <c r="K25" s="154">
        <v>-41.259119156984603</v>
      </c>
      <c r="L25" s="164"/>
      <c r="M25" s="32"/>
      <c r="O25" s="12"/>
      <c r="P25" s="12"/>
      <c r="Q25" s="12"/>
      <c r="R25" s="12"/>
      <c r="S25" s="12"/>
      <c r="T25" s="12"/>
    </row>
    <row r="26" spans="1:20" x14ac:dyDescent="0.25">
      <c r="A26" s="9"/>
      <c r="B26" s="171" t="s">
        <v>48</v>
      </c>
      <c r="C26" s="172">
        <v>340</v>
      </c>
      <c r="D26" s="172">
        <v>10505</v>
      </c>
      <c r="E26" s="172">
        <v>750</v>
      </c>
      <c r="F26" s="172">
        <v>1154</v>
      </c>
      <c r="G26" s="172">
        <v>1669</v>
      </c>
      <c r="H26" s="151">
        <v>1182</v>
      </c>
      <c r="I26" s="154">
        <v>-29.179149191132414</v>
      </c>
      <c r="J26" s="154">
        <v>70.82085080886759</v>
      </c>
      <c r="K26" s="154">
        <v>44.627383015597921</v>
      </c>
      <c r="L26" s="164"/>
      <c r="M26" s="32"/>
      <c r="O26" s="12"/>
      <c r="P26" s="12"/>
      <c r="Q26" s="12"/>
      <c r="R26" s="12"/>
      <c r="S26" s="12"/>
      <c r="T26" s="12"/>
    </row>
    <row r="27" spans="1:20" x14ac:dyDescent="0.25">
      <c r="A27" s="9"/>
      <c r="B27" s="171" t="s">
        <v>45</v>
      </c>
      <c r="C27" s="172">
        <v>0</v>
      </c>
      <c r="D27" s="172">
        <v>0</v>
      </c>
      <c r="E27" s="172">
        <v>150</v>
      </c>
      <c r="F27" s="172">
        <v>12279</v>
      </c>
      <c r="G27" s="172">
        <v>70</v>
      </c>
      <c r="H27" s="151">
        <v>314</v>
      </c>
      <c r="I27" s="154"/>
      <c r="J27" s="154"/>
      <c r="K27" s="154">
        <v>-99.429921003339032</v>
      </c>
      <c r="L27" s="164"/>
      <c r="M27" s="32"/>
      <c r="O27" s="12"/>
      <c r="P27" s="12"/>
      <c r="Q27" s="12"/>
      <c r="R27" s="12"/>
      <c r="S27" s="12"/>
      <c r="T27" s="12"/>
    </row>
    <row r="28" spans="1:20" x14ac:dyDescent="0.25">
      <c r="A28" s="9"/>
      <c r="B28" s="171" t="s">
        <v>168</v>
      </c>
      <c r="C28" s="172">
        <v>0</v>
      </c>
      <c r="D28" s="172">
        <v>0</v>
      </c>
      <c r="E28" s="172">
        <v>0</v>
      </c>
      <c r="F28" s="172">
        <v>0</v>
      </c>
      <c r="G28" s="172">
        <v>100</v>
      </c>
      <c r="H28" s="151">
        <v>276</v>
      </c>
      <c r="I28" s="154"/>
      <c r="J28" s="154"/>
      <c r="K28" s="154"/>
      <c r="L28" s="164"/>
      <c r="M28" s="32"/>
      <c r="O28" s="12"/>
      <c r="P28" s="12"/>
      <c r="Q28" s="12"/>
      <c r="R28" s="12"/>
      <c r="S28" s="12"/>
      <c r="T28" s="12"/>
    </row>
    <row r="29" spans="1:20" x14ac:dyDescent="0.25">
      <c r="A29" s="9"/>
      <c r="B29" s="171" t="s">
        <v>59</v>
      </c>
      <c r="C29" s="172">
        <v>0</v>
      </c>
      <c r="D29" s="172">
        <v>0</v>
      </c>
      <c r="E29" s="172">
        <v>0</v>
      </c>
      <c r="F29" s="172">
        <v>0</v>
      </c>
      <c r="G29" s="172">
        <v>0</v>
      </c>
      <c r="H29" s="151">
        <v>118</v>
      </c>
      <c r="I29" s="154"/>
      <c r="J29" s="154"/>
      <c r="K29" s="154"/>
      <c r="L29" s="164"/>
      <c r="M29" s="32"/>
      <c r="O29" s="12"/>
      <c r="P29" s="12"/>
      <c r="Q29" s="12"/>
      <c r="R29" s="12"/>
      <c r="S29" s="12"/>
      <c r="T29" s="12"/>
    </row>
    <row r="30" spans="1:20" x14ac:dyDescent="0.25">
      <c r="A30" s="9"/>
      <c r="B30" s="171" t="s">
        <v>57</v>
      </c>
      <c r="C30" s="172">
        <v>1046</v>
      </c>
      <c r="D30" s="172">
        <v>352</v>
      </c>
      <c r="E30" s="172">
        <v>1978</v>
      </c>
      <c r="F30" s="172">
        <v>576</v>
      </c>
      <c r="G30" s="172">
        <v>82</v>
      </c>
      <c r="H30" s="151">
        <v>92</v>
      </c>
      <c r="I30" s="154">
        <v>12.195121951219523</v>
      </c>
      <c r="J30" s="154">
        <v>112.19512195121952</v>
      </c>
      <c r="K30" s="154">
        <v>-85.763888888888886</v>
      </c>
      <c r="L30" s="164"/>
      <c r="M30" s="32"/>
      <c r="O30" s="12"/>
      <c r="P30" s="12"/>
      <c r="Q30" s="12"/>
      <c r="R30" s="12"/>
      <c r="S30" s="12"/>
      <c r="T30" s="12"/>
    </row>
    <row r="31" spans="1:20" x14ac:dyDescent="0.25">
      <c r="A31" s="9"/>
      <c r="B31" s="171" t="s">
        <v>54</v>
      </c>
      <c r="C31" s="172">
        <v>505</v>
      </c>
      <c r="D31" s="172">
        <v>999</v>
      </c>
      <c r="E31" s="172">
        <v>823</v>
      </c>
      <c r="F31" s="172">
        <v>1113</v>
      </c>
      <c r="G31" s="172">
        <v>1056</v>
      </c>
      <c r="H31" s="151">
        <v>0</v>
      </c>
      <c r="I31" s="154">
        <v>-100</v>
      </c>
      <c r="J31" s="154">
        <v>0</v>
      </c>
      <c r="K31" s="154">
        <v>-5.1212938005390836</v>
      </c>
      <c r="L31" s="164"/>
      <c r="M31" s="32"/>
      <c r="O31" s="12"/>
      <c r="P31" s="12"/>
      <c r="Q31" s="12"/>
      <c r="R31" s="12"/>
      <c r="S31" s="12"/>
      <c r="T31" s="12"/>
    </row>
    <row r="32" spans="1:20" x14ac:dyDescent="0.25">
      <c r="A32" s="9"/>
      <c r="B32" s="171" t="s">
        <v>44</v>
      </c>
      <c r="C32" s="172">
        <v>102</v>
      </c>
      <c r="D32" s="172">
        <v>0</v>
      </c>
      <c r="E32" s="172">
        <v>96</v>
      </c>
      <c r="F32" s="172">
        <v>0</v>
      </c>
      <c r="G32" s="172">
        <v>110</v>
      </c>
      <c r="H32" s="151">
        <v>0</v>
      </c>
      <c r="I32" s="154"/>
      <c r="J32" s="154"/>
      <c r="K32" s="154"/>
      <c r="L32" s="164"/>
      <c r="M32" s="32"/>
      <c r="O32" s="12"/>
      <c r="P32" s="12"/>
      <c r="Q32" s="12"/>
      <c r="R32" s="12"/>
      <c r="S32" s="12"/>
      <c r="T32" s="12"/>
    </row>
    <row r="33" spans="1:27" x14ac:dyDescent="0.25">
      <c r="A33" s="9"/>
      <c r="B33" s="171" t="s">
        <v>55</v>
      </c>
      <c r="C33" s="172">
        <v>2316</v>
      </c>
      <c r="D33" s="172">
        <v>0</v>
      </c>
      <c r="E33" s="172">
        <v>158</v>
      </c>
      <c r="F33" s="172">
        <v>926</v>
      </c>
      <c r="G33" s="172">
        <v>775</v>
      </c>
      <c r="H33" s="151">
        <v>0</v>
      </c>
      <c r="I33" s="154"/>
      <c r="J33" s="154"/>
      <c r="K33" s="154">
        <v>-16.306695464362853</v>
      </c>
      <c r="L33" s="164"/>
      <c r="N33" s="4">
        <v>1</v>
      </c>
      <c r="O33" s="12">
        <v>6279817</v>
      </c>
      <c r="P33" s="12">
        <v>6145529</v>
      </c>
      <c r="Q33" s="12">
        <v>6231878</v>
      </c>
      <c r="R33" s="12">
        <v>6281878</v>
      </c>
      <c r="S33" s="12">
        <v>6095116</v>
      </c>
    </row>
    <row r="34" spans="1:27" ht="12" customHeight="1" x14ac:dyDescent="0.25">
      <c r="A34" s="9"/>
      <c r="B34" s="174"/>
      <c r="C34" s="156"/>
      <c r="D34" s="156"/>
      <c r="E34" s="156"/>
      <c r="F34" s="156"/>
      <c r="G34" s="156"/>
      <c r="H34" s="157"/>
      <c r="I34" s="158"/>
      <c r="J34" s="158"/>
      <c r="K34" s="158"/>
      <c r="L34" s="164"/>
    </row>
    <row r="35" spans="1:27" ht="18.75" customHeight="1" x14ac:dyDescent="0.25">
      <c r="A35" s="9"/>
      <c r="B35" s="147" t="s">
        <v>3</v>
      </c>
      <c r="C35" s="152"/>
      <c r="D35" s="152">
        <v>7.6482555161317984</v>
      </c>
      <c r="E35" s="152">
        <v>10.647769583517039</v>
      </c>
      <c r="F35" s="152">
        <v>-11.907211065861537</v>
      </c>
      <c r="G35" s="152">
        <v>-26.507282099922886</v>
      </c>
      <c r="H35" s="161">
        <v>-8.2468189175779045</v>
      </c>
      <c r="I35" s="162"/>
      <c r="J35" s="162"/>
      <c r="K35" s="162"/>
      <c r="L35" s="164"/>
    </row>
    <row r="36" spans="1:27" ht="12" customHeight="1" x14ac:dyDescent="0.25">
      <c r="A36" s="9"/>
      <c r="B36" s="133"/>
      <c r="C36" s="141"/>
      <c r="D36" s="141"/>
      <c r="E36" s="141"/>
      <c r="F36" s="141"/>
      <c r="G36" s="141"/>
      <c r="H36" s="137"/>
      <c r="I36" s="138"/>
      <c r="J36" s="138"/>
      <c r="K36" s="138"/>
      <c r="L36" s="164"/>
    </row>
    <row r="37" spans="1:27" ht="32.25" customHeight="1" x14ac:dyDescent="0.25">
      <c r="A37" s="9"/>
      <c r="B37" s="140"/>
      <c r="C37" s="223" t="s">
        <v>170</v>
      </c>
      <c r="D37" s="223"/>
      <c r="E37" s="223"/>
      <c r="F37" s="223"/>
      <c r="G37" s="223"/>
      <c r="H37" s="223"/>
      <c r="I37" s="223"/>
      <c r="J37" s="223"/>
      <c r="K37" s="223"/>
      <c r="L37" s="164"/>
      <c r="M37" s="57"/>
    </row>
    <row r="38" spans="1:27" s="43" customFormat="1" x14ac:dyDescent="0.25">
      <c r="A38" s="44"/>
      <c r="B38" s="118"/>
      <c r="C38" s="119"/>
      <c r="D38" s="119"/>
      <c r="E38" s="119"/>
      <c r="F38" s="120"/>
      <c r="G38" s="120"/>
      <c r="H38" s="120"/>
      <c r="I38" s="121"/>
      <c r="J38" s="121"/>
      <c r="K38" s="118"/>
      <c r="L38" s="169"/>
      <c r="M38" s="58" t="s">
        <v>6</v>
      </c>
      <c r="N38" s="40"/>
      <c r="O38" s="40"/>
      <c r="P38" s="40"/>
      <c r="Q38" s="40"/>
      <c r="R38" s="41"/>
      <c r="S38" s="41"/>
      <c r="T38" s="41"/>
      <c r="U38" s="41"/>
      <c r="V38" s="42"/>
      <c r="W38" s="42"/>
      <c r="X38" s="50"/>
      <c r="Y38" s="50"/>
      <c r="Z38" s="50"/>
      <c r="AA38" s="50"/>
    </row>
    <row r="39" spans="1:27" s="43" customFormat="1" x14ac:dyDescent="0.25">
      <c r="A39" s="44"/>
      <c r="B39" s="118"/>
      <c r="C39" s="119"/>
      <c r="D39" s="119"/>
      <c r="E39" s="119"/>
      <c r="F39" s="120"/>
      <c r="G39" s="120"/>
      <c r="H39" s="120"/>
      <c r="I39" s="121"/>
      <c r="J39" s="121"/>
      <c r="K39" s="118"/>
      <c r="L39" s="169"/>
      <c r="M39" s="58"/>
      <c r="N39" s="40"/>
      <c r="O39" s="40"/>
      <c r="P39" s="40"/>
      <c r="Q39" s="40"/>
      <c r="R39" s="41"/>
      <c r="S39" s="41"/>
      <c r="T39" s="41"/>
      <c r="U39" s="41"/>
      <c r="V39" s="42"/>
      <c r="W39" s="42"/>
      <c r="X39" s="50"/>
      <c r="Y39" s="50"/>
      <c r="Z39" s="50"/>
      <c r="AA39" s="50"/>
    </row>
    <row r="40" spans="1:27" s="43" customFormat="1" x14ac:dyDescent="0.25">
      <c r="A40" s="44"/>
      <c r="B40" s="118"/>
      <c r="C40" s="119"/>
      <c r="D40" s="119"/>
      <c r="E40" s="119"/>
      <c r="F40" s="120"/>
      <c r="G40" s="120"/>
      <c r="H40" s="120"/>
      <c r="I40" s="121"/>
      <c r="J40" s="121"/>
      <c r="K40" s="118"/>
      <c r="L40" s="169"/>
      <c r="M40" s="58"/>
      <c r="N40" s="40"/>
      <c r="O40" s="40"/>
      <c r="P40" s="40"/>
      <c r="Q40" s="40"/>
      <c r="R40" s="41"/>
      <c r="S40" s="41"/>
      <c r="T40" s="41"/>
      <c r="U40" s="41"/>
      <c r="V40" s="42"/>
      <c r="W40" s="42"/>
      <c r="X40" s="50"/>
      <c r="Y40" s="50"/>
      <c r="Z40" s="50"/>
      <c r="AA40" s="50"/>
    </row>
    <row r="41" spans="1:27" s="43" customFormat="1" x14ac:dyDescent="0.25">
      <c r="A41" s="44"/>
      <c r="B41" s="118"/>
      <c r="C41" s="119"/>
      <c r="D41" s="119"/>
      <c r="E41" s="119"/>
      <c r="F41" s="120"/>
      <c r="G41" s="120"/>
      <c r="H41" s="120"/>
      <c r="I41" s="121"/>
      <c r="J41" s="121"/>
      <c r="K41" s="118"/>
      <c r="L41" s="169"/>
      <c r="M41" s="58"/>
      <c r="N41" s="40"/>
      <c r="O41" s="40"/>
      <c r="P41" s="40"/>
      <c r="Q41" s="40"/>
      <c r="R41" s="41"/>
      <c r="S41" s="41"/>
      <c r="T41" s="41"/>
      <c r="U41" s="41"/>
      <c r="V41" s="42"/>
      <c r="W41" s="42"/>
      <c r="X41" s="50"/>
      <c r="Y41" s="50"/>
      <c r="Z41" s="50"/>
      <c r="AA41" s="50"/>
    </row>
    <row r="42" spans="1:27" s="43" customFormat="1" x14ac:dyDescent="0.25">
      <c r="A42" s="44"/>
      <c r="B42" s="118"/>
      <c r="C42" s="119"/>
      <c r="D42" s="119"/>
      <c r="E42" s="119"/>
      <c r="F42" s="120"/>
      <c r="G42" s="120"/>
      <c r="H42" s="120"/>
      <c r="I42" s="121"/>
      <c r="J42" s="121"/>
      <c r="K42" s="118"/>
      <c r="L42" s="169"/>
      <c r="M42" s="58"/>
      <c r="N42" s="40"/>
      <c r="O42" s="40"/>
      <c r="P42" s="40"/>
      <c r="Q42" s="40"/>
      <c r="R42" s="41"/>
      <c r="S42" s="41"/>
      <c r="T42" s="41"/>
      <c r="U42" s="41"/>
      <c r="V42" s="42"/>
      <c r="W42" s="42"/>
      <c r="X42" s="50"/>
      <c r="Y42" s="50"/>
      <c r="Z42" s="50"/>
      <c r="AA42" s="50"/>
    </row>
    <row r="43" spans="1:27" s="43" customFormat="1" x14ac:dyDescent="0.25">
      <c r="A43" s="44"/>
      <c r="B43" s="118"/>
      <c r="C43" s="119"/>
      <c r="D43" s="119"/>
      <c r="E43" s="119"/>
      <c r="F43" s="120"/>
      <c r="G43" s="120"/>
      <c r="H43" s="120"/>
      <c r="I43" s="121"/>
      <c r="J43" s="121"/>
      <c r="K43" s="118"/>
      <c r="L43" s="169"/>
      <c r="M43" s="58"/>
      <c r="N43" s="40"/>
      <c r="O43" s="40"/>
      <c r="P43" s="40"/>
      <c r="Q43" s="40"/>
      <c r="R43" s="41"/>
      <c r="S43" s="41"/>
      <c r="T43" s="41"/>
      <c r="U43" s="41"/>
      <c r="V43" s="42"/>
      <c r="W43" s="42"/>
      <c r="X43" s="50"/>
      <c r="Y43" s="50"/>
      <c r="Z43" s="50"/>
      <c r="AA43" s="50"/>
    </row>
    <row r="44" spans="1:27" s="43" customFormat="1" x14ac:dyDescent="0.25">
      <c r="A44" s="44"/>
      <c r="B44" s="118"/>
      <c r="C44" s="119"/>
      <c r="D44" s="119"/>
      <c r="E44" s="119"/>
      <c r="F44" s="120"/>
      <c r="G44" s="120"/>
      <c r="H44" s="120"/>
      <c r="I44" s="121"/>
      <c r="J44" s="121"/>
      <c r="K44" s="118"/>
      <c r="L44" s="169"/>
      <c r="M44" s="58"/>
      <c r="N44" s="40"/>
      <c r="O44" s="40"/>
      <c r="P44" s="40"/>
      <c r="Q44" s="40"/>
      <c r="R44" s="41"/>
      <c r="S44" s="41"/>
      <c r="T44" s="41"/>
      <c r="U44" s="41"/>
      <c r="V44" s="42"/>
      <c r="W44" s="42"/>
      <c r="X44" s="50"/>
      <c r="Y44" s="50"/>
      <c r="Z44" s="50"/>
      <c r="AA44" s="50"/>
    </row>
    <row r="45" spans="1:27" s="43" customFormat="1" x14ac:dyDescent="0.25">
      <c r="A45" s="44"/>
      <c r="B45" s="118"/>
      <c r="C45" s="119"/>
      <c r="D45" s="119"/>
      <c r="E45" s="119"/>
      <c r="F45" s="120"/>
      <c r="G45" s="120"/>
      <c r="H45" s="120"/>
      <c r="I45" s="121"/>
      <c r="J45" s="121"/>
      <c r="K45" s="118"/>
      <c r="L45" s="169"/>
      <c r="M45" s="58"/>
      <c r="N45" s="40"/>
      <c r="O45" s="40"/>
      <c r="P45" s="40"/>
      <c r="Q45" s="40"/>
      <c r="R45" s="41"/>
      <c r="S45" s="41"/>
      <c r="T45" s="41"/>
      <c r="U45" s="41"/>
      <c r="V45" s="42"/>
      <c r="W45" s="42"/>
      <c r="X45" s="50"/>
      <c r="Y45" s="50"/>
      <c r="Z45" s="50"/>
      <c r="AA45" s="50"/>
    </row>
    <row r="46" spans="1:27" s="43" customFormat="1" x14ac:dyDescent="0.25">
      <c r="A46" s="44"/>
      <c r="B46" s="118"/>
      <c r="C46" s="119"/>
      <c r="D46" s="119"/>
      <c r="E46" s="119"/>
      <c r="F46" s="120"/>
      <c r="G46" s="120"/>
      <c r="H46" s="120"/>
      <c r="I46" s="121"/>
      <c r="J46" s="121"/>
      <c r="K46" s="118"/>
      <c r="L46" s="169"/>
      <c r="M46" s="58"/>
      <c r="N46" s="40"/>
      <c r="O46" s="40"/>
      <c r="P46" s="40"/>
      <c r="Q46" s="40"/>
      <c r="R46" s="41"/>
      <c r="S46" s="41"/>
      <c r="T46" s="41"/>
      <c r="U46" s="41"/>
      <c r="V46" s="42"/>
      <c r="W46" s="42"/>
      <c r="X46" s="50"/>
      <c r="Y46" s="50"/>
      <c r="Z46" s="50"/>
      <c r="AA46" s="50"/>
    </row>
    <row r="47" spans="1:27" s="43" customFormat="1" x14ac:dyDescent="0.25">
      <c r="A47" s="44"/>
      <c r="B47" s="118"/>
      <c r="C47" s="119"/>
      <c r="D47" s="119"/>
      <c r="E47" s="119"/>
      <c r="F47" s="120"/>
      <c r="G47" s="120"/>
      <c r="H47" s="120"/>
      <c r="I47" s="121"/>
      <c r="J47" s="121"/>
      <c r="K47" s="118"/>
      <c r="L47" s="169"/>
      <c r="M47" s="58"/>
      <c r="N47" s="40"/>
      <c r="O47" s="40"/>
      <c r="P47" s="40"/>
      <c r="Q47" s="40"/>
      <c r="R47" s="41"/>
      <c r="S47" s="41"/>
      <c r="T47" s="41"/>
      <c r="U47" s="41"/>
      <c r="V47" s="42"/>
      <c r="W47" s="42"/>
      <c r="X47" s="50"/>
      <c r="Y47" s="50"/>
      <c r="Z47" s="50"/>
      <c r="AA47" s="50"/>
    </row>
    <row r="48" spans="1:27" s="43" customFormat="1" x14ac:dyDescent="0.25">
      <c r="A48" s="44"/>
      <c r="C48" s="119"/>
      <c r="D48" s="119"/>
      <c r="E48" s="119"/>
      <c r="F48" s="120"/>
      <c r="G48" s="120"/>
      <c r="H48" s="120"/>
      <c r="I48" s="121"/>
      <c r="J48" s="121"/>
      <c r="K48" s="118"/>
      <c r="L48" s="169"/>
      <c r="M48" s="58"/>
      <c r="N48" s="40"/>
      <c r="O48" s="40"/>
      <c r="P48" s="40"/>
      <c r="Q48" s="40"/>
      <c r="R48" s="41"/>
      <c r="S48" s="41"/>
      <c r="T48" s="41"/>
      <c r="U48" s="41"/>
      <c r="V48" s="42"/>
      <c r="W48" s="42"/>
      <c r="X48" s="50"/>
      <c r="Y48" s="50"/>
      <c r="Z48" s="50"/>
      <c r="AA48" s="50"/>
    </row>
    <row r="49" spans="1:27" s="43" customFormat="1" x14ac:dyDescent="0.2">
      <c r="A49" s="44"/>
      <c r="B49" s="111" t="s">
        <v>75</v>
      </c>
      <c r="C49" s="119"/>
      <c r="D49" s="119"/>
      <c r="E49" s="119"/>
      <c r="F49" s="120"/>
      <c r="G49" s="120"/>
      <c r="H49" s="120"/>
      <c r="I49" s="121"/>
      <c r="J49" s="121"/>
      <c r="K49" s="118"/>
      <c r="L49" s="169"/>
      <c r="M49" s="58"/>
      <c r="N49" s="40"/>
      <c r="O49" s="40"/>
      <c r="P49" s="40"/>
      <c r="Q49" s="40"/>
      <c r="R49" s="41"/>
      <c r="S49" s="41"/>
      <c r="T49" s="41"/>
      <c r="U49" s="41"/>
      <c r="V49" s="42"/>
      <c r="W49" s="42"/>
      <c r="X49" s="50"/>
      <c r="Y49" s="50"/>
      <c r="Z49" s="50"/>
      <c r="AA49" s="50"/>
    </row>
    <row r="50" spans="1:27" s="43" customFormat="1" x14ac:dyDescent="0.25">
      <c r="A50" s="44"/>
      <c r="B50" s="113" t="s">
        <v>171</v>
      </c>
      <c r="C50" s="119"/>
      <c r="D50" s="119"/>
      <c r="E50" s="119"/>
      <c r="F50" s="120"/>
      <c r="G50" s="120"/>
      <c r="H50" s="120"/>
      <c r="I50" s="121"/>
      <c r="J50" s="121"/>
      <c r="K50" s="118"/>
      <c r="L50" s="169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54"/>
      <c r="B51" s="112" t="s">
        <v>32</v>
      </c>
      <c r="C51" s="143"/>
      <c r="D51" s="143"/>
      <c r="E51" s="143"/>
      <c r="F51" s="144"/>
      <c r="G51" s="144"/>
      <c r="H51" s="144"/>
      <c r="I51" s="145"/>
      <c r="J51" s="145"/>
      <c r="K51" s="123"/>
      <c r="L51" s="170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44"/>
      <c r="B52" s="46"/>
      <c r="C52" s="51"/>
      <c r="D52" s="51"/>
      <c r="E52" s="51"/>
      <c r="F52" s="52"/>
      <c r="G52" s="52"/>
      <c r="H52" s="52"/>
      <c r="I52" s="53"/>
      <c r="J52" s="53"/>
      <c r="K52" s="46"/>
      <c r="L52" s="58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3" customFormat="1" x14ac:dyDescent="0.25">
      <c r="A53" s="44"/>
      <c r="B53" s="46"/>
      <c r="C53" s="51"/>
      <c r="D53" s="51"/>
      <c r="E53" s="51"/>
      <c r="F53" s="52"/>
      <c r="G53" s="52"/>
      <c r="H53" s="52"/>
      <c r="I53" s="53"/>
      <c r="J53" s="53"/>
      <c r="K53" s="46"/>
      <c r="L53" s="58"/>
      <c r="M53" s="58"/>
      <c r="N53" s="40"/>
      <c r="O53" s="40"/>
      <c r="P53" s="40"/>
      <c r="Q53" s="40"/>
      <c r="R53" s="41"/>
      <c r="S53" s="41"/>
      <c r="T53" s="41"/>
      <c r="U53" s="41"/>
      <c r="V53" s="42"/>
      <c r="W53" s="42"/>
      <c r="X53" s="50"/>
      <c r="Y53" s="50"/>
      <c r="Z53" s="50"/>
      <c r="AA53" s="50"/>
    </row>
    <row r="54" spans="1:27" s="43" customFormat="1" x14ac:dyDescent="0.25">
      <c r="A54" s="44"/>
      <c r="B54" s="230" t="s">
        <v>61</v>
      </c>
      <c r="C54" s="60">
        <v>120545</v>
      </c>
      <c r="D54" s="60"/>
      <c r="E54" s="51"/>
      <c r="F54" s="52"/>
      <c r="G54" s="52"/>
      <c r="H54" s="52"/>
      <c r="I54" s="53"/>
      <c r="J54" s="53"/>
      <c r="K54" s="46"/>
      <c r="L54" s="58"/>
      <c r="M54" s="58"/>
      <c r="N54" s="40"/>
      <c r="O54" s="40"/>
      <c r="P54" s="40"/>
      <c r="Q54" s="40"/>
      <c r="R54" s="41"/>
      <c r="S54" s="41"/>
      <c r="T54" s="41"/>
      <c r="U54" s="41"/>
      <c r="V54" s="42"/>
      <c r="W54" s="42"/>
      <c r="X54" s="50"/>
      <c r="Y54" s="50"/>
      <c r="Z54" s="50"/>
      <c r="AA54" s="50"/>
    </row>
    <row r="55" spans="1:27" s="43" customFormat="1" x14ac:dyDescent="0.25">
      <c r="B55" s="230" t="s">
        <v>50</v>
      </c>
      <c r="C55" s="62">
        <v>113998</v>
      </c>
      <c r="D55" s="60"/>
      <c r="E55" s="51"/>
      <c r="F55" s="52"/>
      <c r="G55" s="52"/>
      <c r="H55" s="52"/>
      <c r="I55" s="53"/>
      <c r="J55" s="53"/>
      <c r="K55" s="46"/>
      <c r="L55" s="46"/>
      <c r="M55" s="46"/>
      <c r="X55" s="50"/>
      <c r="Y55" s="50"/>
      <c r="Z55" s="50"/>
      <c r="AA55" s="50"/>
    </row>
    <row r="56" spans="1:27" s="40" customFormat="1" x14ac:dyDescent="0.25">
      <c r="A56" s="44"/>
      <c r="B56" s="230" t="s">
        <v>49</v>
      </c>
      <c r="C56" s="62">
        <v>35297</v>
      </c>
      <c r="D56" s="60"/>
      <c r="E56" s="51"/>
      <c r="F56" s="52"/>
      <c r="G56" s="52"/>
      <c r="H56" s="52"/>
      <c r="I56" s="53"/>
      <c r="J56" s="53"/>
      <c r="K56" s="46"/>
      <c r="L56" s="46"/>
      <c r="M56" s="46"/>
      <c r="N56" s="43"/>
      <c r="O56" s="43"/>
      <c r="P56" s="43"/>
      <c r="Q56" s="43"/>
      <c r="R56" s="43"/>
      <c r="S56" s="43"/>
      <c r="T56" s="43"/>
      <c r="U56" s="43"/>
      <c r="V56" s="43"/>
      <c r="W56" s="43"/>
    </row>
    <row r="57" spans="1:27" s="40" customFormat="1" x14ac:dyDescent="0.25">
      <c r="A57" s="44"/>
      <c r="B57" s="230" t="s">
        <v>53</v>
      </c>
      <c r="C57" s="62">
        <v>13489</v>
      </c>
      <c r="D57" s="49"/>
      <c r="E57" s="101"/>
      <c r="F57" s="101"/>
      <c r="G57" s="101"/>
      <c r="H57" s="43"/>
      <c r="I57" s="43"/>
      <c r="J57" s="43"/>
      <c r="K57" s="43"/>
      <c r="L57" s="43"/>
      <c r="M57" s="43"/>
      <c r="N57" s="43"/>
      <c r="O57" s="43"/>
      <c r="P57" s="43"/>
      <c r="Q57" s="43"/>
      <c r="R57" s="43"/>
      <c r="S57" s="43"/>
      <c r="T57" s="43"/>
      <c r="U57" s="43"/>
      <c r="V57" s="43"/>
      <c r="W57" s="43"/>
    </row>
    <row r="58" spans="1:27" s="40" customFormat="1" x14ac:dyDescent="0.25">
      <c r="A58" s="43"/>
      <c r="B58" s="231" t="s">
        <v>47</v>
      </c>
      <c r="C58" s="62">
        <v>13421</v>
      </c>
      <c r="D58" s="49"/>
      <c r="E58" s="101"/>
      <c r="F58" s="101"/>
      <c r="G58" s="101"/>
      <c r="H58" s="101"/>
      <c r="I58" s="101"/>
      <c r="J58" s="101"/>
      <c r="K58" s="101"/>
      <c r="L58" s="101"/>
      <c r="M58" s="101"/>
      <c r="N58" s="101"/>
      <c r="O58" s="101"/>
      <c r="P58" s="101"/>
      <c r="Q58" s="101"/>
      <c r="R58" s="101"/>
      <c r="S58" s="101"/>
      <c r="T58" s="101"/>
      <c r="U58" s="101"/>
      <c r="V58" s="43"/>
      <c r="W58" s="43"/>
    </row>
    <row r="59" spans="1:27" s="40" customFormat="1" x14ac:dyDescent="0.25">
      <c r="A59" s="43"/>
      <c r="B59" s="230" t="s">
        <v>43</v>
      </c>
      <c r="C59" s="62">
        <v>11538</v>
      </c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43"/>
      <c r="R59" s="43"/>
      <c r="S59" s="43"/>
      <c r="T59" s="43"/>
      <c r="U59" s="43"/>
      <c r="V59" s="43"/>
      <c r="W59" s="43"/>
    </row>
    <row r="60" spans="1:27" s="40" customFormat="1" x14ac:dyDescent="0.25">
      <c r="A60" s="43"/>
      <c r="B60" s="231" t="s">
        <v>46</v>
      </c>
      <c r="C60" s="62">
        <v>10534</v>
      </c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43"/>
      <c r="W60" s="43"/>
    </row>
    <row r="61" spans="1:27" s="40" customFormat="1" x14ac:dyDescent="0.25">
      <c r="B61" s="230" t="s">
        <v>51</v>
      </c>
      <c r="C61" s="62">
        <v>7724</v>
      </c>
      <c r="D61" s="49"/>
      <c r="E61" s="49"/>
      <c r="F61" s="49"/>
      <c r="G61" s="49"/>
      <c r="H61" s="49"/>
    </row>
    <row r="62" spans="1:27" s="41" customFormat="1" x14ac:dyDescent="0.25">
      <c r="B62" s="231" t="s">
        <v>60</v>
      </c>
      <c r="C62" s="62">
        <v>3670</v>
      </c>
      <c r="D62" s="49"/>
      <c r="E62" s="56"/>
      <c r="F62" s="56"/>
      <c r="G62" s="56"/>
      <c r="H62" s="56"/>
    </row>
    <row r="63" spans="1:27" s="2" customFormat="1" x14ac:dyDescent="0.25">
      <c r="B63" s="230" t="s">
        <v>52</v>
      </c>
      <c r="C63" s="62">
        <v>2772</v>
      </c>
      <c r="D63" s="97"/>
    </row>
    <row r="64" spans="1:27" s="2" customFormat="1" x14ac:dyDescent="0.25">
      <c r="B64" s="230" t="s">
        <v>56</v>
      </c>
      <c r="C64" s="62">
        <v>1863</v>
      </c>
      <c r="D64" s="97"/>
    </row>
    <row r="65" spans="2:5" s="2" customFormat="1" x14ac:dyDescent="0.25">
      <c r="B65" s="230" t="s">
        <v>58</v>
      </c>
      <c r="C65" s="62">
        <v>1572</v>
      </c>
      <c r="D65" s="97"/>
    </row>
    <row r="66" spans="2:5" s="2" customFormat="1" x14ac:dyDescent="0.25">
      <c r="B66" s="230" t="s">
        <v>48</v>
      </c>
      <c r="C66" s="62">
        <v>1182</v>
      </c>
      <c r="D66" s="97"/>
    </row>
    <row r="67" spans="2:5" s="2" customFormat="1" x14ac:dyDescent="0.25">
      <c r="B67" s="230" t="s">
        <v>45</v>
      </c>
      <c r="C67" s="62">
        <v>314</v>
      </c>
      <c r="D67" s="97"/>
    </row>
    <row r="68" spans="2:5" s="2" customFormat="1" x14ac:dyDescent="0.25">
      <c r="B68" s="230" t="s">
        <v>59</v>
      </c>
      <c r="C68" s="62">
        <v>118</v>
      </c>
      <c r="D68" s="97"/>
    </row>
    <row r="69" spans="2:5" s="2" customFormat="1" x14ac:dyDescent="0.25">
      <c r="B69" s="230" t="s">
        <v>57</v>
      </c>
      <c r="C69" s="62">
        <v>92</v>
      </c>
      <c r="D69" s="97"/>
      <c r="E69" s="27"/>
    </row>
    <row r="70" spans="2:5" s="2" customFormat="1" x14ac:dyDescent="0.25">
      <c r="B70" s="230" t="s">
        <v>54</v>
      </c>
      <c r="C70" s="62">
        <v>0</v>
      </c>
      <c r="D70" s="97"/>
      <c r="E70" s="27"/>
    </row>
    <row r="71" spans="2:5" s="2" customFormat="1" x14ac:dyDescent="0.25">
      <c r="B71" s="230" t="s">
        <v>44</v>
      </c>
      <c r="C71" s="62">
        <v>0</v>
      </c>
      <c r="D71" s="97"/>
      <c r="E71" s="27"/>
    </row>
    <row r="72" spans="2:5" s="2" customFormat="1" x14ac:dyDescent="0.25">
      <c r="B72" s="230" t="s">
        <v>55</v>
      </c>
      <c r="C72" s="62">
        <v>0</v>
      </c>
      <c r="D72" s="97"/>
      <c r="E72" s="27"/>
    </row>
    <row r="73" spans="2:5" s="2" customFormat="1" x14ac:dyDescent="0.25">
      <c r="B73" s="40" t="str">
        <f>+B33</f>
        <v>Teusaquillo</v>
      </c>
      <c r="C73" s="62">
        <f>+H33/$H$13*100</f>
        <v>0</v>
      </c>
      <c r="D73" s="97"/>
      <c r="E73" s="27"/>
    </row>
    <row r="74" spans="2:5" s="2" customFormat="1" x14ac:dyDescent="0.25">
      <c r="B74" s="94"/>
      <c r="C74" s="98"/>
      <c r="D74" s="97"/>
      <c r="E74" s="27"/>
    </row>
    <row r="75" spans="2:5" s="2" customFormat="1" x14ac:dyDescent="0.25">
      <c r="B75" s="30"/>
      <c r="C75" s="34"/>
      <c r="D75" s="33"/>
      <c r="E75" s="27"/>
    </row>
    <row r="76" spans="2:5" s="2" customFormat="1" x14ac:dyDescent="0.25">
      <c r="B76" s="30"/>
      <c r="C76" s="34"/>
      <c r="D76" s="33"/>
      <c r="E76" s="27"/>
    </row>
    <row r="77" spans="2:5" s="2" customFormat="1" x14ac:dyDescent="0.25">
      <c r="B77" s="30"/>
      <c r="C77" s="34"/>
      <c r="D77" s="33"/>
      <c r="E77" s="27"/>
    </row>
    <row r="78" spans="2:5" s="2" customFormat="1" x14ac:dyDescent="0.25">
      <c r="B78" s="30"/>
      <c r="C78" s="34"/>
      <c r="D78" s="33"/>
      <c r="E78" s="27"/>
    </row>
    <row r="79" spans="2:5" s="2" customFormat="1" x14ac:dyDescent="0.25">
      <c r="B79" s="30"/>
      <c r="C79" s="34"/>
      <c r="D79" s="33"/>
      <c r="E79" s="27"/>
    </row>
    <row r="80" spans="2:5" s="2" customFormat="1" x14ac:dyDescent="0.25">
      <c r="B80" s="30"/>
      <c r="C80" s="34"/>
      <c r="D80" s="33"/>
      <c r="E80" s="27"/>
    </row>
    <row r="81" spans="2:5" s="2" customFormat="1" x14ac:dyDescent="0.25">
      <c r="B81" s="30"/>
      <c r="C81" s="34"/>
      <c r="D81" s="33"/>
      <c r="E81" s="27"/>
    </row>
    <row r="82" spans="2:5" s="2" customFormat="1" x14ac:dyDescent="0.25">
      <c r="B82" s="30"/>
      <c r="C82" s="34"/>
      <c r="D82" s="33"/>
      <c r="E82" s="27"/>
    </row>
    <row r="83" spans="2:5" s="2" customFormat="1" x14ac:dyDescent="0.25">
      <c r="B83" s="30"/>
      <c r="C83" s="34"/>
      <c r="D83" s="33"/>
      <c r="E83" s="27"/>
    </row>
    <row r="84" spans="2:5" s="2" customFormat="1" x14ac:dyDescent="0.25">
      <c r="B84" s="30"/>
      <c r="C84" s="34"/>
      <c r="D84" s="33"/>
      <c r="E84" s="27"/>
    </row>
    <row r="85" spans="2:5" s="2" customFormat="1" x14ac:dyDescent="0.25">
      <c r="B85" s="30"/>
      <c r="C85" s="34"/>
      <c r="D85" s="33"/>
      <c r="E85" s="27"/>
    </row>
    <row r="86" spans="2:5" s="2" customFormat="1" x14ac:dyDescent="0.25">
      <c r="B86" s="30"/>
      <c r="C86" s="34"/>
      <c r="D86" s="33"/>
      <c r="E86" s="27"/>
    </row>
    <row r="87" spans="2:5" s="2" customFormat="1" x14ac:dyDescent="0.25">
      <c r="B87" s="33"/>
      <c r="C87" s="34"/>
      <c r="D87" s="33"/>
      <c r="E87" s="27"/>
    </row>
    <row r="88" spans="2:5" s="2" customFormat="1" x14ac:dyDescent="0.25">
      <c r="B88" s="33"/>
      <c r="C88" s="34"/>
      <c r="D88" s="33"/>
      <c r="E88" s="27"/>
    </row>
    <row r="89" spans="2:5" s="2" customFormat="1" x14ac:dyDescent="0.25">
      <c r="B89" s="33"/>
      <c r="C89" s="34"/>
      <c r="D89" s="33"/>
      <c r="E89" s="27"/>
    </row>
    <row r="90" spans="2:5" s="2" customFormat="1" x14ac:dyDescent="0.25">
      <c r="B90" s="12"/>
      <c r="D90" s="29"/>
      <c r="E90" s="27"/>
    </row>
    <row r="91" spans="2:5" s="2" customFormat="1" x14ac:dyDescent="0.25">
      <c r="B91" s="12"/>
      <c r="D91" s="29"/>
      <c r="E91" s="27"/>
    </row>
    <row r="92" spans="2:5" s="2" customFormat="1" x14ac:dyDescent="0.25">
      <c r="B92" s="12"/>
      <c r="D92" s="29"/>
      <c r="E92" s="27"/>
    </row>
    <row r="93" spans="2:5" s="2" customFormat="1" x14ac:dyDescent="0.25">
      <c r="B93" s="12"/>
      <c r="D93" s="29"/>
      <c r="E93" s="27"/>
    </row>
    <row r="94" spans="2:5" s="2" customFormat="1" x14ac:dyDescent="0.25">
      <c r="B94" s="12"/>
      <c r="D94" s="29"/>
      <c r="E94" s="27"/>
    </row>
    <row r="95" spans="2:5" s="2" customFormat="1" x14ac:dyDescent="0.25">
      <c r="B95" s="12"/>
      <c r="D95" s="29"/>
      <c r="E95" s="27"/>
    </row>
    <row r="96" spans="2:5" s="2" customFormat="1" x14ac:dyDescent="0.25">
      <c r="B96" s="12"/>
      <c r="D96" s="29"/>
      <c r="E96" s="27"/>
    </row>
    <row r="97" spans="2:5" s="2" customFormat="1" x14ac:dyDescent="0.25">
      <c r="B97" s="12"/>
      <c r="D97" s="29"/>
      <c r="E97" s="27"/>
    </row>
    <row r="98" spans="2:5" s="2" customFormat="1" x14ac:dyDescent="0.25">
      <c r="B98" s="12"/>
      <c r="D98" s="29"/>
      <c r="E98" s="27"/>
    </row>
    <row r="99" spans="2:5" s="2" customFormat="1" x14ac:dyDescent="0.25">
      <c r="B99" s="12"/>
      <c r="D99" s="29"/>
      <c r="E99" s="27"/>
    </row>
    <row r="100" spans="2:5" s="2" customFormat="1" x14ac:dyDescent="0.25">
      <c r="B100" s="12"/>
      <c r="D100" s="29"/>
      <c r="E100" s="27"/>
    </row>
    <row r="101" spans="2:5" s="2" customFormat="1" x14ac:dyDescent="0.25">
      <c r="B101" s="12"/>
      <c r="D101" s="29"/>
      <c r="E101" s="27"/>
    </row>
    <row r="102" spans="2:5" s="2" customFormat="1" x14ac:dyDescent="0.25">
      <c r="B102" s="12"/>
      <c r="D102" s="29"/>
      <c r="E102" s="27"/>
    </row>
    <row r="103" spans="2:5" s="2" customFormat="1" x14ac:dyDescent="0.25">
      <c r="B103" s="12"/>
      <c r="D103" s="29"/>
      <c r="E103" s="27"/>
    </row>
    <row r="104" spans="2:5" s="2" customFormat="1" x14ac:dyDescent="0.25">
      <c r="B104" s="12"/>
      <c r="D104" s="29"/>
      <c r="E104" s="27"/>
    </row>
    <row r="105" spans="2:5" s="2" customFormat="1" x14ac:dyDescent="0.25">
      <c r="B105" s="12"/>
      <c r="D105" s="29"/>
      <c r="E105" s="27"/>
    </row>
    <row r="106" spans="2:5" s="2" customFormat="1" x14ac:dyDescent="0.25">
      <c r="B106" s="12"/>
      <c r="D106" s="29"/>
      <c r="E106" s="27"/>
    </row>
    <row r="107" spans="2:5" s="2" customFormat="1" x14ac:dyDescent="0.25">
      <c r="B107" s="12"/>
      <c r="D107" s="29"/>
      <c r="E107" s="27"/>
    </row>
    <row r="108" spans="2:5" s="2" customFormat="1" x14ac:dyDescent="0.25">
      <c r="B108" s="12"/>
      <c r="D108" s="29"/>
      <c r="E108" s="27"/>
    </row>
    <row r="109" spans="2:5" s="2" customFormat="1" x14ac:dyDescent="0.25">
      <c r="B109" s="12"/>
      <c r="D109" s="29"/>
      <c r="E109" s="27"/>
    </row>
    <row r="110" spans="2:5" s="2" customFormat="1" x14ac:dyDescent="0.25">
      <c r="B110" s="12"/>
      <c r="D110" s="29"/>
      <c r="E110" s="27"/>
    </row>
    <row r="111" spans="2:5" s="2" customFormat="1" x14ac:dyDescent="0.25">
      <c r="B111" s="12"/>
      <c r="D111" s="29"/>
      <c r="E111" s="27"/>
    </row>
    <row r="112" spans="2:5" s="2" customFormat="1" x14ac:dyDescent="0.25">
      <c r="B112" s="12"/>
      <c r="D112" s="29"/>
      <c r="E112" s="27"/>
    </row>
    <row r="113" spans="2:5" s="2" customFormat="1" x14ac:dyDescent="0.25">
      <c r="B113" s="12"/>
      <c r="D113" s="29"/>
      <c r="E113" s="27"/>
    </row>
    <row r="114" spans="2:5" s="2" customFormat="1" x14ac:dyDescent="0.25">
      <c r="B114" s="12"/>
      <c r="D114" s="29"/>
      <c r="E114" s="27"/>
    </row>
    <row r="115" spans="2:5" s="2" customFormat="1" x14ac:dyDescent="0.25">
      <c r="B115" s="12"/>
      <c r="D115" s="29"/>
      <c r="E115" s="27"/>
    </row>
    <row r="116" spans="2:5" s="2" customFormat="1" x14ac:dyDescent="0.25">
      <c r="B116" s="12"/>
      <c r="D116" s="29"/>
      <c r="E116" s="27"/>
    </row>
    <row r="117" spans="2:5" s="2" customFormat="1" x14ac:dyDescent="0.25">
      <c r="B117" s="12"/>
      <c r="D117" s="29"/>
      <c r="E117" s="27"/>
    </row>
    <row r="118" spans="2:5" s="2" customFormat="1" x14ac:dyDescent="0.25">
      <c r="B118" s="12"/>
      <c r="D118" s="29"/>
      <c r="E118" s="27"/>
    </row>
    <row r="119" spans="2:5" s="2" customFormat="1" x14ac:dyDescent="0.25">
      <c r="B119" s="12"/>
      <c r="D119" s="29"/>
      <c r="E119" s="27"/>
    </row>
    <row r="120" spans="2:5" s="2" customFormat="1" x14ac:dyDescent="0.25">
      <c r="B120" s="12"/>
      <c r="D120" s="29"/>
      <c r="E120" s="27"/>
    </row>
    <row r="121" spans="2:5" s="2" customFormat="1" x14ac:dyDescent="0.25">
      <c r="B121" s="12"/>
      <c r="D121" s="29"/>
      <c r="E121" s="27"/>
    </row>
    <row r="122" spans="2:5" s="2" customFormat="1" x14ac:dyDescent="0.25">
      <c r="B122" s="12"/>
      <c r="D122" s="29"/>
      <c r="E122" s="27"/>
    </row>
    <row r="123" spans="2:5" s="2" customFormat="1" x14ac:dyDescent="0.25">
      <c r="B123" s="12"/>
      <c r="D123" s="29"/>
      <c r="E123" s="27"/>
    </row>
    <row r="124" spans="2:5" s="2" customFormat="1" x14ac:dyDescent="0.25">
      <c r="B124" s="12"/>
      <c r="D124" s="29"/>
      <c r="E124" s="27"/>
    </row>
    <row r="125" spans="2:5" s="2" customFormat="1" x14ac:dyDescent="0.25">
      <c r="B125" s="12"/>
      <c r="D125" s="29"/>
      <c r="E125" s="27"/>
    </row>
    <row r="126" spans="2:5" s="2" customFormat="1" x14ac:dyDescent="0.25">
      <c r="B126" s="12"/>
      <c r="D126" s="29"/>
      <c r="E126" s="27"/>
    </row>
    <row r="127" spans="2:5" s="2" customFormat="1" x14ac:dyDescent="0.25">
      <c r="B127" s="12"/>
      <c r="D127" s="29"/>
      <c r="E127" s="27"/>
    </row>
    <row r="128" spans="2:5" s="2" customFormat="1" x14ac:dyDescent="0.25">
      <c r="B128" s="12"/>
      <c r="D128" s="29"/>
      <c r="E128" s="27"/>
    </row>
    <row r="129" spans="2:38" s="2" customFormat="1" x14ac:dyDescent="0.25">
      <c r="B129" s="12"/>
      <c r="D129" s="29"/>
      <c r="E129" s="27"/>
    </row>
    <row r="130" spans="2:38" s="2" customFormat="1" x14ac:dyDescent="0.25">
      <c r="B130" s="12"/>
      <c r="D130" s="29"/>
      <c r="E130" s="27"/>
    </row>
    <row r="131" spans="2:38" s="2" customFormat="1" x14ac:dyDescent="0.25">
      <c r="B131" s="12"/>
      <c r="D131" s="29"/>
      <c r="E131" s="27"/>
    </row>
    <row r="132" spans="2:38" s="2" customFormat="1" x14ac:dyDescent="0.25">
      <c r="B132" s="12"/>
      <c r="D132" s="29"/>
      <c r="E132" s="27"/>
    </row>
    <row r="133" spans="2:38" s="2" customFormat="1" x14ac:dyDescent="0.25">
      <c r="B133" s="12"/>
      <c r="D133" s="29"/>
      <c r="E133" s="27"/>
    </row>
    <row r="134" spans="2:38" s="2" customFormat="1" x14ac:dyDescent="0.25">
      <c r="B134" s="12"/>
      <c r="D134" s="29"/>
      <c r="E134" s="27"/>
    </row>
    <row r="135" spans="2:38" s="2" customFormat="1" x14ac:dyDescent="0.25">
      <c r="B135" s="12"/>
      <c r="D135" s="29"/>
      <c r="E135" s="27"/>
    </row>
    <row r="136" spans="2:38" s="2" customFormat="1" x14ac:dyDescent="0.25">
      <c r="B136" s="12"/>
      <c r="D136" s="29"/>
      <c r="E136" s="27"/>
    </row>
    <row r="137" spans="2:38" s="22" customFormat="1" x14ac:dyDescent="0.25">
      <c r="B137" s="23"/>
      <c r="D137" s="24"/>
      <c r="E137" s="25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</row>
    <row r="138" spans="2:38" s="22" customFormat="1" x14ac:dyDescent="0.25">
      <c r="B138" s="23"/>
      <c r="D138" s="24"/>
      <c r="E138" s="25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</row>
    <row r="139" spans="2:38" s="22" customFormat="1" x14ac:dyDescent="0.25">
      <c r="D139" s="24"/>
      <c r="E139" s="25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</row>
    <row r="140" spans="2:38" s="22" customFormat="1" x14ac:dyDescent="0.25">
      <c r="D140" s="24"/>
      <c r="E140" s="25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</row>
    <row r="141" spans="2:38" s="22" customFormat="1" x14ac:dyDescent="0.25">
      <c r="D141" s="24"/>
      <c r="E141" s="25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</row>
    <row r="142" spans="2:38" s="22" customFormat="1" x14ac:dyDescent="0.25">
      <c r="D142" s="24"/>
      <c r="E142" s="25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</row>
    <row r="143" spans="2:38" s="22" customFormat="1" x14ac:dyDescent="0.25">
      <c r="D143" s="24"/>
      <c r="E143" s="25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</row>
    <row r="144" spans="2:38" s="22" customFormat="1" x14ac:dyDescent="0.25">
      <c r="D144" s="24"/>
      <c r="E144" s="25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</row>
    <row r="145" spans="4:38" s="22" customFormat="1" x14ac:dyDescent="0.25">
      <c r="D145" s="24"/>
      <c r="E145" s="25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</row>
    <row r="146" spans="4:38" s="22" customFormat="1" x14ac:dyDescent="0.25">
      <c r="D146" s="24"/>
      <c r="E146" s="25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</row>
    <row r="147" spans="4:38" s="22" customFormat="1" x14ac:dyDescent="0.25">
      <c r="D147" s="24"/>
      <c r="E147" s="25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</row>
    <row r="148" spans="4:38" s="22" customFormat="1" x14ac:dyDescent="0.25"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</row>
    <row r="149" spans="4:38" s="22" customFormat="1" x14ac:dyDescent="0.25"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</row>
    <row r="150" spans="4:38" s="2" customFormat="1" x14ac:dyDescent="0.25"/>
    <row r="151" spans="4:38" s="2" customFormat="1" x14ac:dyDescent="0.25"/>
    <row r="152" spans="4:38" s="2" customFormat="1" x14ac:dyDescent="0.25"/>
    <row r="153" spans="4:38" s="2" customFormat="1" x14ac:dyDescent="0.25"/>
    <row r="154" spans="4:38" s="4" customFormat="1" x14ac:dyDescent="0.25"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</row>
    <row r="155" spans="4:38" s="4" customFormat="1" x14ac:dyDescent="0.25"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</row>
    <row r="156" spans="4:38" s="4" customFormat="1" x14ac:dyDescent="0.25"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</row>
    <row r="157" spans="4:38" s="4" customFormat="1" x14ac:dyDescent="0.25"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</row>
    <row r="158" spans="4:38" s="4" customFormat="1" x14ac:dyDescent="0.25"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</row>
    <row r="159" spans="4:38" s="4" customFormat="1" x14ac:dyDescent="0.25"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</row>
    <row r="160" spans="4:38" s="4" customFormat="1" x14ac:dyDescent="0.25"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</row>
    <row r="161" spans="15:38" s="4" customFormat="1" x14ac:dyDescent="0.25"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</row>
    <row r="162" spans="15:38" s="4" customFormat="1" x14ac:dyDescent="0.25"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</row>
    <row r="163" spans="15:38" s="4" customFormat="1" x14ac:dyDescent="0.25"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</row>
    <row r="164" spans="15:38" s="4" customFormat="1" x14ac:dyDescent="0.25"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</row>
    <row r="165" spans="15:38" s="4" customFormat="1" x14ac:dyDescent="0.25"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</row>
  </sheetData>
  <sortState ref="B14:K33">
    <sortCondition descending="1" ref="H14:H33"/>
  </sortState>
  <mergeCells count="7"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98"/>
  <sheetViews>
    <sheetView showGridLines="0"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3" customWidth="1"/>
    <col min="2" max="2" width="19.42578125" style="3" customWidth="1"/>
    <col min="3" max="8" width="10.42578125" style="3" customWidth="1"/>
    <col min="9" max="9" width="11.140625" style="3" customWidth="1"/>
    <col min="10" max="11" width="11.28515625" style="3" customWidth="1"/>
    <col min="12" max="12" width="1.85546875" style="3" customWidth="1"/>
    <col min="13" max="13" width="11.42578125" style="71"/>
    <col min="14" max="14" width="11.42578125" style="71" hidden="1" customWidth="1"/>
    <col min="15" max="38" width="11.42578125" style="69"/>
    <col min="39" max="16384" width="11.42578125" style="3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20" x14ac:dyDescent="0.25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20" x14ac:dyDescent="0.25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20" x14ac:dyDescent="0.25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20" x14ac:dyDescent="0.25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20" x14ac:dyDescent="0.25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20" x14ac:dyDescent="0.25">
      <c r="A7" s="9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11"/>
    </row>
    <row r="8" spans="1:20" x14ac:dyDescent="0.25">
      <c r="A8" s="9"/>
      <c r="B8" s="131"/>
      <c r="C8" s="217" t="s">
        <v>81</v>
      </c>
      <c r="D8" s="217"/>
      <c r="E8" s="217"/>
      <c r="F8" s="217"/>
      <c r="G8" s="217"/>
      <c r="H8" s="217"/>
      <c r="I8" s="217"/>
      <c r="J8" s="217"/>
      <c r="K8" s="217"/>
      <c r="L8" s="11"/>
      <c r="O8" s="95"/>
    </row>
    <row r="9" spans="1:20" x14ac:dyDescent="0.25">
      <c r="A9" s="9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11"/>
    </row>
    <row r="10" spans="1:20" ht="15.75" customHeight="1" x14ac:dyDescent="0.25">
      <c r="A10" s="9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11"/>
    </row>
    <row r="11" spans="1:20" x14ac:dyDescent="0.25">
      <c r="A11" s="9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11"/>
      <c r="O11" s="92"/>
    </row>
    <row r="12" spans="1:20" ht="12" customHeight="1" x14ac:dyDescent="0.25">
      <c r="A12" s="9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11"/>
    </row>
    <row r="13" spans="1:20" x14ac:dyDescent="0.25">
      <c r="A13" s="9"/>
      <c r="B13" s="126" t="s">
        <v>62</v>
      </c>
      <c r="C13" s="150">
        <v>3329741</v>
      </c>
      <c r="D13" s="150">
        <v>3518132</v>
      </c>
      <c r="E13" s="150">
        <v>3951516</v>
      </c>
      <c r="F13" s="150">
        <v>4232680</v>
      </c>
      <c r="G13" s="150">
        <v>3876304</v>
      </c>
      <c r="H13" s="151">
        <v>4370845</v>
      </c>
      <c r="I13" s="152">
        <v>12.758055095781963</v>
      </c>
      <c r="J13" s="152">
        <v>112.75805509578196</v>
      </c>
      <c r="K13" s="152">
        <v>-8.4196301161439067</v>
      </c>
      <c r="L13" s="11"/>
      <c r="M13" s="96"/>
      <c r="O13" s="79"/>
      <c r="P13" s="79"/>
      <c r="Q13" s="79"/>
      <c r="R13" s="79"/>
      <c r="S13" s="79"/>
      <c r="T13" s="79"/>
    </row>
    <row r="14" spans="1:20" x14ac:dyDescent="0.25">
      <c r="A14" s="9"/>
      <c r="B14" s="180" t="s">
        <v>43</v>
      </c>
      <c r="C14" s="172">
        <v>848510</v>
      </c>
      <c r="D14" s="172">
        <v>906335</v>
      </c>
      <c r="E14" s="172">
        <v>1151784</v>
      </c>
      <c r="F14" s="172">
        <v>1279078</v>
      </c>
      <c r="G14" s="172">
        <v>1234559</v>
      </c>
      <c r="H14" s="151">
        <v>1346401</v>
      </c>
      <c r="I14" s="154">
        <v>9.0592673173173655</v>
      </c>
      <c r="J14" s="154">
        <v>109.05926731731736</v>
      </c>
      <c r="K14" s="154">
        <v>-3.4805539615254122</v>
      </c>
      <c r="L14" s="11"/>
      <c r="M14" s="96"/>
      <c r="O14" s="79"/>
      <c r="P14" s="79"/>
      <c r="Q14" s="79"/>
      <c r="R14" s="79"/>
      <c r="S14" s="79"/>
      <c r="T14" s="79"/>
    </row>
    <row r="15" spans="1:20" x14ac:dyDescent="0.25">
      <c r="A15" s="9"/>
      <c r="B15" s="180" t="s">
        <v>53</v>
      </c>
      <c r="C15" s="172">
        <v>1189748</v>
      </c>
      <c r="D15" s="172">
        <v>968811</v>
      </c>
      <c r="E15" s="172">
        <v>1159952</v>
      </c>
      <c r="F15" s="172">
        <v>1079347</v>
      </c>
      <c r="G15" s="172">
        <v>897245</v>
      </c>
      <c r="H15" s="151">
        <v>981973</v>
      </c>
      <c r="I15" s="154">
        <v>9.4431286883738466</v>
      </c>
      <c r="J15" s="154">
        <v>109.44312868837385</v>
      </c>
      <c r="K15" s="154">
        <v>-16.871497303462192</v>
      </c>
      <c r="L15" s="11"/>
      <c r="M15" s="96"/>
      <c r="O15" s="79"/>
      <c r="P15" s="79"/>
      <c r="Q15" s="79"/>
      <c r="R15" s="79"/>
      <c r="S15" s="79"/>
      <c r="T15" s="79"/>
    </row>
    <row r="16" spans="1:20" x14ac:dyDescent="0.25">
      <c r="A16" s="9"/>
      <c r="B16" s="180" t="s">
        <v>44</v>
      </c>
      <c r="C16" s="172">
        <v>402357</v>
      </c>
      <c r="D16" s="172">
        <v>471174</v>
      </c>
      <c r="E16" s="172">
        <v>421421</v>
      </c>
      <c r="F16" s="172">
        <v>492815</v>
      </c>
      <c r="G16" s="172">
        <v>516628</v>
      </c>
      <c r="H16" s="151">
        <v>597758</v>
      </c>
      <c r="I16" s="154">
        <v>15.703755893989491</v>
      </c>
      <c r="J16" s="154">
        <v>115.7037558939895</v>
      </c>
      <c r="K16" s="154">
        <v>4.832036362529557</v>
      </c>
      <c r="L16" s="11"/>
      <c r="M16" s="96"/>
      <c r="O16" s="79"/>
      <c r="P16" s="79"/>
      <c r="Q16" s="79"/>
      <c r="R16" s="79"/>
      <c r="S16" s="79"/>
      <c r="T16" s="79"/>
    </row>
    <row r="17" spans="1:20" x14ac:dyDescent="0.25">
      <c r="A17" s="9"/>
      <c r="B17" s="180" t="s">
        <v>50</v>
      </c>
      <c r="C17" s="172">
        <v>305753</v>
      </c>
      <c r="D17" s="172">
        <v>366985</v>
      </c>
      <c r="E17" s="172">
        <v>348390</v>
      </c>
      <c r="F17" s="172">
        <v>260085</v>
      </c>
      <c r="G17" s="172">
        <v>217920</v>
      </c>
      <c r="H17" s="151">
        <v>332711</v>
      </c>
      <c r="I17" s="154">
        <v>52.675752569750365</v>
      </c>
      <c r="J17" s="154">
        <v>152.67575256975036</v>
      </c>
      <c r="K17" s="154">
        <v>-16.212007612895786</v>
      </c>
      <c r="L17" s="11"/>
      <c r="M17" s="96"/>
      <c r="O17" s="79"/>
      <c r="P17" s="79"/>
      <c r="Q17" s="79"/>
      <c r="R17" s="79"/>
      <c r="S17" s="79"/>
      <c r="T17" s="79"/>
    </row>
    <row r="18" spans="1:20" x14ac:dyDescent="0.25">
      <c r="A18" s="9"/>
      <c r="B18" s="180" t="s">
        <v>52</v>
      </c>
      <c r="C18" s="172">
        <v>101900</v>
      </c>
      <c r="D18" s="172">
        <v>95785</v>
      </c>
      <c r="E18" s="172">
        <v>124041</v>
      </c>
      <c r="F18" s="172">
        <v>169450</v>
      </c>
      <c r="G18" s="172">
        <v>182137</v>
      </c>
      <c r="H18" s="151">
        <v>313963</v>
      </c>
      <c r="I18" s="154">
        <v>72.377386253205003</v>
      </c>
      <c r="J18" s="154">
        <v>172.377386253205</v>
      </c>
      <c r="K18" s="154">
        <v>7.4871643552670397</v>
      </c>
      <c r="L18" s="11"/>
      <c r="M18" s="96"/>
      <c r="O18" s="79"/>
      <c r="P18" s="79"/>
      <c r="Q18" s="79"/>
      <c r="R18" s="79"/>
      <c r="S18" s="79"/>
      <c r="T18" s="79"/>
    </row>
    <row r="19" spans="1:20" x14ac:dyDescent="0.25">
      <c r="A19" s="9"/>
      <c r="B19" s="180" t="s">
        <v>51</v>
      </c>
      <c r="C19" s="172">
        <v>170601</v>
      </c>
      <c r="D19" s="172">
        <v>435215</v>
      </c>
      <c r="E19" s="172">
        <v>440028</v>
      </c>
      <c r="F19" s="172">
        <v>483833</v>
      </c>
      <c r="G19" s="172">
        <v>337037</v>
      </c>
      <c r="H19" s="151">
        <v>223542</v>
      </c>
      <c r="I19" s="154">
        <v>-33.674344359818065</v>
      </c>
      <c r="J19" s="154">
        <v>66.325655640181935</v>
      </c>
      <c r="K19" s="154">
        <v>-30.340220695983945</v>
      </c>
      <c r="L19" s="11"/>
      <c r="M19" s="96"/>
      <c r="O19" s="79"/>
      <c r="P19" s="79"/>
      <c r="Q19" s="79"/>
      <c r="R19" s="79"/>
      <c r="S19" s="79"/>
      <c r="T19" s="79"/>
    </row>
    <row r="20" spans="1:20" x14ac:dyDescent="0.25">
      <c r="A20" s="9"/>
      <c r="B20" s="180" t="s">
        <v>55</v>
      </c>
      <c r="C20" s="172">
        <v>149659</v>
      </c>
      <c r="D20" s="172">
        <v>78295</v>
      </c>
      <c r="E20" s="172">
        <v>124076</v>
      </c>
      <c r="F20" s="172">
        <v>117146</v>
      </c>
      <c r="G20" s="172">
        <v>126170</v>
      </c>
      <c r="H20" s="151">
        <v>125620</v>
      </c>
      <c r="I20" s="154">
        <v>-0.43591979075849885</v>
      </c>
      <c r="J20" s="154">
        <v>99.564080209241496</v>
      </c>
      <c r="K20" s="154">
        <v>7.7032079627131989</v>
      </c>
      <c r="L20" s="11"/>
      <c r="M20" s="96"/>
      <c r="O20" s="79"/>
      <c r="P20" s="198"/>
      <c r="Q20" s="79"/>
      <c r="R20" s="79"/>
      <c r="S20" s="79"/>
      <c r="T20" s="79"/>
    </row>
    <row r="21" spans="1:20" x14ac:dyDescent="0.25">
      <c r="A21" s="9"/>
      <c r="B21" s="180" t="s">
        <v>45</v>
      </c>
      <c r="C21" s="172">
        <v>29606</v>
      </c>
      <c r="D21" s="172">
        <v>28189</v>
      </c>
      <c r="E21" s="172">
        <v>31045</v>
      </c>
      <c r="F21" s="172">
        <v>91211</v>
      </c>
      <c r="G21" s="172">
        <v>87811</v>
      </c>
      <c r="H21" s="151">
        <v>109645</v>
      </c>
      <c r="I21" s="154">
        <v>24.864766373233426</v>
      </c>
      <c r="J21" s="154">
        <v>124.86476637323342</v>
      </c>
      <c r="K21" s="154">
        <v>-3.7276205720801259</v>
      </c>
      <c r="L21" s="11"/>
      <c r="M21" s="96"/>
      <c r="O21" s="79"/>
      <c r="P21" s="79"/>
      <c r="Q21" s="79"/>
      <c r="R21" s="79"/>
      <c r="S21" s="79"/>
      <c r="T21" s="79"/>
    </row>
    <row r="22" spans="1:20" x14ac:dyDescent="0.25">
      <c r="A22" s="9"/>
      <c r="B22" s="180" t="s">
        <v>61</v>
      </c>
      <c r="C22" s="172">
        <v>470</v>
      </c>
      <c r="D22" s="172">
        <v>1635</v>
      </c>
      <c r="E22" s="172">
        <v>21238</v>
      </c>
      <c r="F22" s="172">
        <v>59880</v>
      </c>
      <c r="G22" s="172">
        <v>73040</v>
      </c>
      <c r="H22" s="151">
        <v>104872</v>
      </c>
      <c r="I22" s="154">
        <v>43.581599123767802</v>
      </c>
      <c r="J22" s="154">
        <v>143.5815991237678</v>
      </c>
      <c r="K22" s="154">
        <v>21.977287909151634</v>
      </c>
      <c r="L22" s="11"/>
      <c r="M22" s="96"/>
      <c r="O22" s="79"/>
      <c r="P22" s="79"/>
      <c r="Q22" s="79"/>
      <c r="R22" s="79"/>
      <c r="S22" s="79"/>
      <c r="T22" s="79"/>
    </row>
    <row r="23" spans="1:20" x14ac:dyDescent="0.25">
      <c r="A23" s="9"/>
      <c r="B23" s="180" t="s">
        <v>54</v>
      </c>
      <c r="C23" s="172">
        <v>93259</v>
      </c>
      <c r="D23" s="172">
        <v>64325</v>
      </c>
      <c r="E23" s="172">
        <v>53603</v>
      </c>
      <c r="F23" s="172">
        <v>56703</v>
      </c>
      <c r="G23" s="172">
        <v>65185</v>
      </c>
      <c r="H23" s="151">
        <v>72821</v>
      </c>
      <c r="I23" s="154">
        <v>11.714351461225746</v>
      </c>
      <c r="J23" s="154">
        <v>111.71435146122575</v>
      </c>
      <c r="K23" s="154">
        <v>14.958644163448142</v>
      </c>
      <c r="L23" s="11"/>
      <c r="M23" s="96"/>
      <c r="O23" s="79"/>
      <c r="P23" s="79"/>
      <c r="Q23" s="79"/>
      <c r="R23" s="79"/>
      <c r="S23" s="79"/>
      <c r="T23" s="79"/>
    </row>
    <row r="24" spans="1:20" x14ac:dyDescent="0.25">
      <c r="A24" s="9"/>
      <c r="B24" s="180" t="s">
        <v>58</v>
      </c>
      <c r="C24" s="172">
        <v>16106</v>
      </c>
      <c r="D24" s="172">
        <v>20016</v>
      </c>
      <c r="E24" s="172">
        <v>25020</v>
      </c>
      <c r="F24" s="172">
        <v>63911</v>
      </c>
      <c r="G24" s="172">
        <v>48687</v>
      </c>
      <c r="H24" s="151">
        <v>53563</v>
      </c>
      <c r="I24" s="154">
        <v>10.014993735494082</v>
      </c>
      <c r="J24" s="154">
        <v>110.01499373549409</v>
      </c>
      <c r="K24" s="154">
        <v>-23.820625557415788</v>
      </c>
      <c r="L24" s="11"/>
      <c r="M24" s="96"/>
      <c r="O24" s="79"/>
      <c r="P24" s="79"/>
      <c r="Q24" s="79"/>
      <c r="R24" s="79"/>
      <c r="S24" s="79"/>
      <c r="T24" s="79"/>
    </row>
    <row r="25" spans="1:20" x14ac:dyDescent="0.25">
      <c r="A25" s="9"/>
      <c r="B25" s="180" t="s">
        <v>59</v>
      </c>
      <c r="C25" s="172">
        <v>0</v>
      </c>
      <c r="D25" s="172">
        <v>0</v>
      </c>
      <c r="E25" s="172">
        <v>0</v>
      </c>
      <c r="F25" s="172">
        <v>3961</v>
      </c>
      <c r="G25" s="172">
        <v>4241</v>
      </c>
      <c r="H25" s="151">
        <v>19244</v>
      </c>
      <c r="I25" s="154">
        <v>353.76090544682859</v>
      </c>
      <c r="J25" s="154">
        <v>453.76090544682859</v>
      </c>
      <c r="K25" s="154"/>
      <c r="L25" s="11"/>
      <c r="M25" s="96"/>
      <c r="O25" s="79"/>
      <c r="P25" s="79"/>
      <c r="Q25" s="79"/>
      <c r="R25" s="79"/>
      <c r="S25" s="79"/>
      <c r="T25" s="79"/>
    </row>
    <row r="26" spans="1:20" x14ac:dyDescent="0.25">
      <c r="A26" s="9"/>
      <c r="B26" s="180" t="s">
        <v>60</v>
      </c>
      <c r="C26" s="172">
        <v>4892</v>
      </c>
      <c r="D26" s="172">
        <v>5849</v>
      </c>
      <c r="E26" s="172">
        <v>8300</v>
      </c>
      <c r="F26" s="172">
        <v>38224</v>
      </c>
      <c r="G26" s="172">
        <v>26303</v>
      </c>
      <c r="H26" s="151">
        <v>19080</v>
      </c>
      <c r="I26" s="154">
        <v>-27.460745922518349</v>
      </c>
      <c r="J26" s="154">
        <v>72.539254077481658</v>
      </c>
      <c r="K26" s="154">
        <v>-31.187212222687322</v>
      </c>
      <c r="L26" s="11"/>
      <c r="M26" s="96"/>
      <c r="O26" s="79"/>
      <c r="P26" s="79"/>
      <c r="Q26" s="79"/>
      <c r="R26" s="79"/>
      <c r="S26" s="79"/>
      <c r="T26" s="79"/>
    </row>
    <row r="27" spans="1:20" x14ac:dyDescent="0.25">
      <c r="A27" s="9"/>
      <c r="B27" s="180" t="s">
        <v>46</v>
      </c>
      <c r="C27" s="172">
        <v>4783</v>
      </c>
      <c r="D27" s="172">
        <v>12280</v>
      </c>
      <c r="E27" s="172">
        <v>11777</v>
      </c>
      <c r="F27" s="172">
        <v>10365</v>
      </c>
      <c r="G27" s="172">
        <v>17977</v>
      </c>
      <c r="H27" s="151">
        <v>18976</v>
      </c>
      <c r="I27" s="154">
        <v>5.557100739834242</v>
      </c>
      <c r="J27" s="154">
        <v>105.55710073983424</v>
      </c>
      <c r="K27" s="154">
        <v>73.43945972021227</v>
      </c>
      <c r="L27" s="11"/>
      <c r="M27" s="96"/>
      <c r="O27" s="79"/>
      <c r="P27" s="79"/>
      <c r="Q27" s="79"/>
      <c r="R27" s="79"/>
      <c r="S27" s="79"/>
      <c r="T27" s="79"/>
    </row>
    <row r="28" spans="1:20" x14ac:dyDescent="0.25">
      <c r="A28" s="9"/>
      <c r="B28" s="180" t="s">
        <v>57</v>
      </c>
      <c r="C28" s="172">
        <v>4063</v>
      </c>
      <c r="D28" s="172">
        <v>8725</v>
      </c>
      <c r="E28" s="172">
        <v>6843</v>
      </c>
      <c r="F28" s="172">
        <v>13171</v>
      </c>
      <c r="G28" s="172">
        <v>11567</v>
      </c>
      <c r="H28" s="151">
        <v>13838</v>
      </c>
      <c r="I28" s="154">
        <v>19.633439958502642</v>
      </c>
      <c r="J28" s="154">
        <v>119.63343995850263</v>
      </c>
      <c r="K28" s="154">
        <v>-12.178270442639128</v>
      </c>
      <c r="L28" s="11"/>
      <c r="M28" s="96"/>
      <c r="O28" s="79"/>
      <c r="P28" s="79"/>
      <c r="Q28" s="79"/>
      <c r="R28" s="79"/>
      <c r="S28" s="79"/>
      <c r="T28" s="79"/>
    </row>
    <row r="29" spans="1:20" x14ac:dyDescent="0.25">
      <c r="A29" s="9"/>
      <c r="B29" s="180" t="s">
        <v>47</v>
      </c>
      <c r="C29" s="172">
        <v>1053</v>
      </c>
      <c r="D29" s="172">
        <v>2084</v>
      </c>
      <c r="E29" s="172">
        <v>1197</v>
      </c>
      <c r="F29" s="172">
        <v>853</v>
      </c>
      <c r="G29" s="172">
        <v>1822</v>
      </c>
      <c r="H29" s="151">
        <v>11100</v>
      </c>
      <c r="I29" s="154">
        <v>509.22063666300767</v>
      </c>
      <c r="J29" s="154">
        <v>609.22063666300767</v>
      </c>
      <c r="K29" s="154">
        <v>113.59906213364597</v>
      </c>
      <c r="L29" s="11"/>
      <c r="M29" s="96"/>
      <c r="O29" s="79"/>
      <c r="P29" s="79"/>
      <c r="Q29" s="79"/>
      <c r="R29" s="79"/>
      <c r="S29" s="79"/>
      <c r="T29" s="79"/>
    </row>
    <row r="30" spans="1:20" x14ac:dyDescent="0.25">
      <c r="A30" s="9"/>
      <c r="B30" s="180" t="s">
        <v>168</v>
      </c>
      <c r="C30" s="172"/>
      <c r="D30" s="172"/>
      <c r="E30" s="172"/>
      <c r="F30" s="172"/>
      <c r="G30" s="172">
        <v>4622</v>
      </c>
      <c r="H30" s="151">
        <v>9482</v>
      </c>
      <c r="I30" s="154"/>
      <c r="J30" s="154"/>
      <c r="K30" s="154"/>
      <c r="L30" s="11"/>
      <c r="M30" s="96"/>
      <c r="O30" s="79"/>
      <c r="P30" s="79"/>
      <c r="Q30" s="79"/>
      <c r="R30" s="79"/>
      <c r="S30" s="79"/>
      <c r="T30" s="79"/>
    </row>
    <row r="31" spans="1:20" x14ac:dyDescent="0.25">
      <c r="A31" s="9"/>
      <c r="B31" s="180" t="s">
        <v>49</v>
      </c>
      <c r="C31" s="172">
        <v>3896</v>
      </c>
      <c r="D31" s="172">
        <v>3681</v>
      </c>
      <c r="E31" s="172">
        <v>7390</v>
      </c>
      <c r="F31" s="172">
        <v>4585</v>
      </c>
      <c r="G31" s="172">
        <v>4546</v>
      </c>
      <c r="H31" s="151">
        <v>7434</v>
      </c>
      <c r="I31" s="154">
        <v>63.528376594808634</v>
      </c>
      <c r="J31" s="154">
        <v>163.52837659480863</v>
      </c>
      <c r="K31" s="154">
        <v>-0.85059978189748753</v>
      </c>
      <c r="L31" s="11"/>
      <c r="M31" s="96"/>
      <c r="O31" s="79"/>
      <c r="P31" s="79"/>
      <c r="Q31" s="79"/>
      <c r="R31" s="79"/>
      <c r="S31" s="79"/>
      <c r="T31" s="79"/>
    </row>
    <row r="32" spans="1:20" x14ac:dyDescent="0.25">
      <c r="A32" s="76"/>
      <c r="B32" s="180" t="s">
        <v>56</v>
      </c>
      <c r="C32" s="172">
        <v>1990</v>
      </c>
      <c r="D32" s="172">
        <v>1190</v>
      </c>
      <c r="E32" s="172">
        <v>11209</v>
      </c>
      <c r="F32" s="172">
        <v>4437</v>
      </c>
      <c r="G32" s="172">
        <v>13582</v>
      </c>
      <c r="H32" s="151">
        <v>6040</v>
      </c>
      <c r="I32" s="154">
        <v>-55.529377116772196</v>
      </c>
      <c r="J32" s="154">
        <v>44.470622883227797</v>
      </c>
      <c r="K32" s="154">
        <v>206.10773044850123</v>
      </c>
      <c r="L32" s="78"/>
      <c r="O32" s="79"/>
      <c r="P32" s="79"/>
      <c r="Q32" s="79"/>
      <c r="R32" s="79"/>
      <c r="S32" s="79"/>
    </row>
    <row r="33" spans="1:38" ht="15.75" customHeight="1" x14ac:dyDescent="0.25">
      <c r="A33" s="9"/>
      <c r="B33" s="180" t="s">
        <v>48</v>
      </c>
      <c r="C33" s="172">
        <v>1095</v>
      </c>
      <c r="D33" s="172">
        <v>47558</v>
      </c>
      <c r="E33" s="172">
        <v>4202</v>
      </c>
      <c r="F33" s="172">
        <v>3625</v>
      </c>
      <c r="G33" s="172">
        <v>5225</v>
      </c>
      <c r="H33" s="151">
        <v>2782</v>
      </c>
      <c r="I33" s="154">
        <v>-46.755980861244019</v>
      </c>
      <c r="J33" s="154">
        <v>53.244019138755981</v>
      </c>
      <c r="K33" s="154">
        <v>44.137931034482762</v>
      </c>
      <c r="L33" s="11"/>
    </row>
    <row r="34" spans="1:38" ht="18.75" customHeight="1" x14ac:dyDescent="0.25">
      <c r="A34" s="9"/>
      <c r="B34" s="174"/>
      <c r="C34" s="156"/>
      <c r="D34" s="156"/>
      <c r="E34" s="156"/>
      <c r="F34" s="156"/>
      <c r="G34" s="156"/>
      <c r="H34" s="157"/>
      <c r="I34" s="158"/>
      <c r="J34" s="158"/>
      <c r="K34" s="158"/>
      <c r="L34" s="11"/>
    </row>
    <row r="35" spans="1:38" ht="15.75" customHeight="1" x14ac:dyDescent="0.25">
      <c r="A35" s="9"/>
      <c r="B35" s="147" t="s">
        <v>3</v>
      </c>
      <c r="C35" s="159"/>
      <c r="D35" s="160">
        <v>5.6578274406327678</v>
      </c>
      <c r="E35" s="152">
        <v>12.318582702411396</v>
      </c>
      <c r="F35" s="152">
        <v>7.1153450979320354</v>
      </c>
      <c r="G35" s="152">
        <v>-8.4196301161439067</v>
      </c>
      <c r="H35" s="161">
        <v>12.758055095781963</v>
      </c>
      <c r="I35" s="162"/>
      <c r="J35" s="162"/>
      <c r="K35" s="162"/>
      <c r="L35" s="11"/>
    </row>
    <row r="36" spans="1:38" ht="14.25" customHeight="1" x14ac:dyDescent="0.25">
      <c r="A36" s="9"/>
      <c r="B36" s="133"/>
      <c r="C36" s="141"/>
      <c r="D36" s="141"/>
      <c r="E36" s="141"/>
      <c r="F36" s="141"/>
      <c r="G36" s="141"/>
      <c r="H36" s="137"/>
      <c r="I36" s="138"/>
      <c r="J36" s="138"/>
      <c r="K36" s="138"/>
      <c r="L36" s="11"/>
      <c r="M36" s="57"/>
    </row>
    <row r="37" spans="1:38" s="43" customFormat="1" ht="18.75" x14ac:dyDescent="0.25">
      <c r="A37" s="9"/>
      <c r="B37" s="140"/>
      <c r="C37" s="210" t="s">
        <v>187</v>
      </c>
      <c r="D37" s="210"/>
      <c r="E37" s="210"/>
      <c r="F37" s="210"/>
      <c r="G37" s="210"/>
      <c r="H37" s="210"/>
      <c r="I37" s="210"/>
      <c r="J37" s="210"/>
      <c r="K37" s="210"/>
      <c r="L37" s="78"/>
      <c r="M37" s="58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</row>
    <row r="38" spans="1:38" s="43" customFormat="1" x14ac:dyDescent="0.25">
      <c r="A38" s="44"/>
      <c r="B38" s="118"/>
      <c r="C38" s="119"/>
      <c r="D38" s="119"/>
      <c r="E38" s="119"/>
      <c r="F38" s="120"/>
      <c r="G38" s="120"/>
      <c r="H38" s="120"/>
      <c r="I38" s="121"/>
      <c r="J38" s="121"/>
      <c r="K38" s="118"/>
      <c r="L38" s="63"/>
      <c r="M38" s="58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0"/>
      <c r="AI38" s="40"/>
      <c r="AJ38" s="40"/>
      <c r="AK38" s="40"/>
      <c r="AL38" s="40"/>
    </row>
    <row r="39" spans="1:38" s="43" customFormat="1" x14ac:dyDescent="0.25">
      <c r="A39" s="44"/>
      <c r="B39" s="118"/>
      <c r="C39" s="119"/>
      <c r="D39" s="119"/>
      <c r="E39" s="119"/>
      <c r="F39" s="120"/>
      <c r="G39" s="120"/>
      <c r="H39" s="120"/>
      <c r="I39" s="121"/>
      <c r="J39" s="121"/>
      <c r="K39" s="118"/>
      <c r="L39" s="63"/>
      <c r="M39" s="58"/>
      <c r="N39" s="40"/>
      <c r="O39" s="40"/>
      <c r="P39" s="40"/>
      <c r="Q39" s="40"/>
      <c r="R39" s="40"/>
      <c r="S39" s="40"/>
      <c r="T39" s="40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40"/>
      <c r="AH39" s="40"/>
      <c r="AI39" s="40"/>
      <c r="AJ39" s="40"/>
      <c r="AK39" s="40"/>
      <c r="AL39" s="40"/>
    </row>
    <row r="40" spans="1:38" s="43" customFormat="1" x14ac:dyDescent="0.25">
      <c r="A40" s="44"/>
      <c r="B40" s="118"/>
      <c r="C40" s="119"/>
      <c r="D40" s="119"/>
      <c r="E40" s="119"/>
      <c r="F40" s="120"/>
      <c r="G40" s="120"/>
      <c r="H40" s="120"/>
      <c r="I40" s="121"/>
      <c r="J40" s="121"/>
      <c r="K40" s="118"/>
      <c r="L40" s="63"/>
      <c r="M40" s="58"/>
      <c r="N40" s="40"/>
      <c r="O40" s="40"/>
      <c r="P40" s="40"/>
      <c r="Q40" s="40"/>
      <c r="R40" s="40"/>
      <c r="S40" s="40"/>
      <c r="T40" s="40"/>
      <c r="U40" s="40"/>
      <c r="V40" s="40"/>
      <c r="W40" s="40"/>
      <c r="X40" s="40"/>
      <c r="Y40" s="40"/>
      <c r="Z40" s="40"/>
      <c r="AA40" s="40"/>
      <c r="AB40" s="40"/>
      <c r="AC40" s="40"/>
      <c r="AD40" s="40"/>
      <c r="AE40" s="40"/>
      <c r="AF40" s="40"/>
      <c r="AG40" s="40"/>
      <c r="AH40" s="40"/>
      <c r="AI40" s="40"/>
      <c r="AJ40" s="40"/>
      <c r="AK40" s="40"/>
      <c r="AL40" s="40"/>
    </row>
    <row r="41" spans="1:38" s="43" customFormat="1" x14ac:dyDescent="0.25">
      <c r="A41" s="44"/>
      <c r="B41" s="118"/>
      <c r="C41" s="119"/>
      <c r="D41" s="119"/>
      <c r="E41" s="119"/>
      <c r="F41" s="120"/>
      <c r="G41" s="120"/>
      <c r="H41" s="120"/>
      <c r="I41" s="121"/>
      <c r="J41" s="121"/>
      <c r="K41" s="118"/>
      <c r="L41" s="63"/>
      <c r="M41" s="58"/>
      <c r="N41" s="40"/>
      <c r="O41" s="40"/>
      <c r="P41" s="40"/>
      <c r="Q41" s="40"/>
      <c r="R41" s="40"/>
      <c r="S41" s="40"/>
      <c r="T41" s="40"/>
      <c r="U41" s="40"/>
      <c r="V41" s="40"/>
      <c r="W41" s="40"/>
      <c r="X41" s="40"/>
      <c r="Y41" s="40"/>
      <c r="Z41" s="40"/>
      <c r="AA41" s="40"/>
      <c r="AB41" s="40"/>
      <c r="AC41" s="40"/>
      <c r="AD41" s="40"/>
      <c r="AE41" s="40"/>
      <c r="AF41" s="40"/>
      <c r="AG41" s="40"/>
      <c r="AH41" s="40"/>
      <c r="AI41" s="40"/>
      <c r="AJ41" s="40"/>
      <c r="AK41" s="40"/>
      <c r="AL41" s="40"/>
    </row>
    <row r="42" spans="1:38" s="43" customFormat="1" x14ac:dyDescent="0.25">
      <c r="A42" s="44"/>
      <c r="B42" s="118"/>
      <c r="C42" s="119"/>
      <c r="D42" s="119"/>
      <c r="E42" s="119"/>
      <c r="F42" s="120"/>
      <c r="G42" s="120"/>
      <c r="H42" s="120"/>
      <c r="I42" s="121"/>
      <c r="J42" s="121"/>
      <c r="K42" s="118"/>
      <c r="L42" s="63"/>
      <c r="M42" s="58"/>
      <c r="N42" s="40"/>
      <c r="O42" s="40"/>
      <c r="P42" s="40"/>
      <c r="Q42" s="40"/>
      <c r="R42" s="40"/>
      <c r="S42" s="40"/>
      <c r="T42" s="40"/>
      <c r="U42" s="40"/>
      <c r="V42" s="40"/>
      <c r="W42" s="40"/>
      <c r="X42" s="40"/>
      <c r="Y42" s="40"/>
      <c r="Z42" s="40"/>
      <c r="AA42" s="40"/>
      <c r="AB42" s="40"/>
      <c r="AC42" s="40"/>
      <c r="AD42" s="40"/>
      <c r="AE42" s="40"/>
      <c r="AF42" s="40"/>
      <c r="AG42" s="40"/>
      <c r="AH42" s="40"/>
      <c r="AI42" s="40"/>
      <c r="AJ42" s="40"/>
      <c r="AK42" s="40"/>
      <c r="AL42" s="40"/>
    </row>
    <row r="43" spans="1:38" s="43" customFormat="1" x14ac:dyDescent="0.25">
      <c r="A43" s="44"/>
      <c r="B43" s="118"/>
      <c r="C43" s="119"/>
      <c r="D43" s="119"/>
      <c r="E43" s="119"/>
      <c r="F43" s="120"/>
      <c r="G43" s="120"/>
      <c r="H43" s="120"/>
      <c r="I43" s="121"/>
      <c r="J43" s="121"/>
      <c r="K43" s="118"/>
      <c r="L43" s="63"/>
      <c r="M43" s="58"/>
      <c r="N43" s="40"/>
      <c r="O43" s="40"/>
      <c r="P43" s="40"/>
      <c r="Q43" s="40"/>
      <c r="R43" s="40"/>
      <c r="S43" s="40"/>
      <c r="T43" s="40"/>
      <c r="U43" s="40"/>
      <c r="V43" s="40"/>
      <c r="W43" s="40"/>
      <c r="X43" s="40"/>
      <c r="Y43" s="40"/>
      <c r="Z43" s="40"/>
      <c r="AA43" s="40"/>
      <c r="AB43" s="40"/>
      <c r="AC43" s="40"/>
      <c r="AD43" s="40"/>
      <c r="AE43" s="40"/>
      <c r="AF43" s="40"/>
      <c r="AG43" s="40"/>
      <c r="AH43" s="40"/>
      <c r="AI43" s="40"/>
      <c r="AJ43" s="40"/>
      <c r="AK43" s="40"/>
      <c r="AL43" s="40"/>
    </row>
    <row r="44" spans="1:38" s="43" customFormat="1" x14ac:dyDescent="0.25">
      <c r="A44" s="44"/>
      <c r="B44" s="118"/>
      <c r="C44" s="119"/>
      <c r="D44" s="119"/>
      <c r="E44" s="119"/>
      <c r="F44" s="120"/>
      <c r="G44" s="120"/>
      <c r="H44" s="120"/>
      <c r="I44" s="121"/>
      <c r="J44" s="121"/>
      <c r="K44" s="118"/>
      <c r="L44" s="63"/>
      <c r="M44" s="58"/>
      <c r="N44" s="40"/>
      <c r="O44" s="40"/>
      <c r="P44" s="40"/>
      <c r="Q44" s="40"/>
      <c r="R44" s="40"/>
      <c r="S44" s="40"/>
      <c r="T44" s="40"/>
      <c r="U44" s="40"/>
      <c r="V44" s="40"/>
      <c r="W44" s="40"/>
      <c r="X44" s="40"/>
      <c r="Y44" s="40"/>
      <c r="Z44" s="40"/>
      <c r="AA44" s="40"/>
      <c r="AB44" s="40"/>
      <c r="AC44" s="40"/>
      <c r="AD44" s="40"/>
      <c r="AE44" s="40"/>
      <c r="AF44" s="40"/>
      <c r="AG44" s="40"/>
      <c r="AH44" s="40"/>
      <c r="AI44" s="40"/>
      <c r="AJ44" s="40"/>
      <c r="AK44" s="40"/>
      <c r="AL44" s="40"/>
    </row>
    <row r="45" spans="1:38" s="43" customFormat="1" x14ac:dyDescent="0.25">
      <c r="A45" s="44"/>
      <c r="B45" s="118"/>
      <c r="C45" s="119"/>
      <c r="D45" s="119"/>
      <c r="E45" s="119"/>
      <c r="F45" s="120"/>
      <c r="G45" s="120"/>
      <c r="H45" s="120"/>
      <c r="I45" s="121"/>
      <c r="J45" s="121"/>
      <c r="K45" s="118"/>
      <c r="L45" s="63"/>
      <c r="M45" s="58"/>
      <c r="N45" s="40"/>
      <c r="O45" s="40"/>
      <c r="P45" s="40"/>
      <c r="Q45" s="40"/>
      <c r="R45" s="40"/>
      <c r="S45" s="40"/>
      <c r="T45" s="40"/>
      <c r="U45" s="40"/>
      <c r="V45" s="40"/>
      <c r="W45" s="40"/>
      <c r="X45" s="40"/>
      <c r="Y45" s="40"/>
      <c r="Z45" s="40"/>
      <c r="AA45" s="40"/>
      <c r="AB45" s="40"/>
      <c r="AC45" s="40"/>
      <c r="AD45" s="40"/>
      <c r="AE45" s="40"/>
      <c r="AF45" s="40"/>
      <c r="AG45" s="40"/>
      <c r="AH45" s="40"/>
      <c r="AI45" s="40"/>
      <c r="AJ45" s="40"/>
      <c r="AK45" s="40"/>
      <c r="AL45" s="40"/>
    </row>
    <row r="46" spans="1:38" s="43" customFormat="1" x14ac:dyDescent="0.25">
      <c r="A46" s="44"/>
      <c r="B46" s="118"/>
      <c r="C46" s="119"/>
      <c r="D46" s="119"/>
      <c r="E46" s="119"/>
      <c r="F46" s="120"/>
      <c r="G46" s="120"/>
      <c r="H46" s="120"/>
      <c r="I46" s="121"/>
      <c r="J46" s="121"/>
      <c r="K46" s="118"/>
      <c r="L46" s="63"/>
      <c r="M46" s="58"/>
      <c r="N46" s="40"/>
      <c r="O46" s="40"/>
      <c r="P46" s="40"/>
      <c r="Q46" s="40"/>
      <c r="R46" s="40"/>
      <c r="S46" s="40"/>
      <c r="T46" s="40"/>
      <c r="U46" s="40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40"/>
      <c r="AG46" s="40"/>
      <c r="AH46" s="40"/>
      <c r="AI46" s="40"/>
      <c r="AJ46" s="40"/>
      <c r="AK46" s="40"/>
      <c r="AL46" s="40"/>
    </row>
    <row r="47" spans="1:38" s="43" customFormat="1" x14ac:dyDescent="0.25">
      <c r="A47" s="44"/>
      <c r="B47" s="118"/>
      <c r="C47" s="119"/>
      <c r="D47" s="119"/>
      <c r="E47" s="119"/>
      <c r="F47" s="120"/>
      <c r="G47" s="120"/>
      <c r="H47" s="120"/>
      <c r="I47" s="121"/>
      <c r="J47" s="121"/>
      <c r="K47" s="118"/>
      <c r="L47" s="63"/>
      <c r="M47" s="58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40"/>
      <c r="AG47" s="40"/>
      <c r="AH47" s="40"/>
      <c r="AI47" s="40"/>
      <c r="AJ47" s="40"/>
      <c r="AK47" s="40"/>
      <c r="AL47" s="40"/>
    </row>
    <row r="48" spans="1:38" s="43" customFormat="1" x14ac:dyDescent="0.25">
      <c r="A48" s="44"/>
      <c r="B48" s="118"/>
      <c r="C48" s="119"/>
      <c r="D48" s="119"/>
      <c r="E48" s="119"/>
      <c r="F48" s="120"/>
      <c r="G48" s="120"/>
      <c r="H48" s="120"/>
      <c r="I48" s="121"/>
      <c r="J48" s="121"/>
      <c r="K48" s="118"/>
      <c r="L48" s="63"/>
      <c r="M48" s="58"/>
      <c r="N48" s="40"/>
      <c r="O48" s="40"/>
      <c r="P48" s="40"/>
      <c r="Q48" s="40"/>
      <c r="R48" s="40"/>
      <c r="S48" s="40"/>
      <c r="T48" s="40"/>
      <c r="U48" s="40"/>
      <c r="V48" s="40"/>
      <c r="W48" s="40"/>
      <c r="X48" s="40"/>
      <c r="Y48" s="40"/>
      <c r="Z48" s="40"/>
      <c r="AA48" s="40"/>
      <c r="AB48" s="40"/>
      <c r="AC48" s="40"/>
      <c r="AD48" s="40"/>
      <c r="AE48" s="40"/>
      <c r="AF48" s="40"/>
      <c r="AG48" s="40"/>
      <c r="AH48" s="40"/>
      <c r="AI48" s="40"/>
      <c r="AJ48" s="40"/>
      <c r="AK48" s="40"/>
      <c r="AL48" s="40"/>
    </row>
    <row r="49" spans="1:38" s="43" customFormat="1" x14ac:dyDescent="0.25">
      <c r="A49" s="44"/>
      <c r="B49" s="118"/>
      <c r="C49" s="119"/>
      <c r="D49" s="119"/>
      <c r="E49" s="119"/>
      <c r="F49" s="120"/>
      <c r="G49" s="120"/>
      <c r="H49" s="120"/>
      <c r="I49" s="121"/>
      <c r="J49" s="121"/>
      <c r="K49" s="118"/>
      <c r="L49" s="63"/>
      <c r="M49" s="58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0"/>
      <c r="AC49" s="40"/>
      <c r="AD49" s="40"/>
      <c r="AE49" s="40"/>
      <c r="AF49" s="40"/>
      <c r="AG49" s="40"/>
      <c r="AH49" s="40"/>
      <c r="AI49" s="40"/>
      <c r="AJ49" s="40"/>
      <c r="AK49" s="40"/>
      <c r="AL49" s="40"/>
    </row>
    <row r="50" spans="1:38" s="43" customFormat="1" x14ac:dyDescent="0.2">
      <c r="A50" s="44"/>
      <c r="B50" s="111" t="s">
        <v>73</v>
      </c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  <c r="AB50" s="40"/>
      <c r="AC50" s="40"/>
      <c r="AD50" s="40"/>
      <c r="AE50" s="40"/>
      <c r="AF50" s="40"/>
      <c r="AG50" s="40"/>
      <c r="AH50" s="40"/>
      <c r="AI50" s="40"/>
      <c r="AJ50" s="40"/>
      <c r="AK50" s="40"/>
      <c r="AL50" s="40"/>
    </row>
    <row r="51" spans="1:38" s="43" customFormat="1" x14ac:dyDescent="0.2">
      <c r="A51" s="44"/>
      <c r="B51" s="111" t="s">
        <v>172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0"/>
      <c r="S51" s="40"/>
      <c r="T51" s="40"/>
      <c r="U51" s="40"/>
      <c r="V51" s="40"/>
      <c r="W51" s="40"/>
      <c r="X51" s="40"/>
      <c r="Y51" s="40"/>
      <c r="Z51" s="40"/>
      <c r="AA51" s="40"/>
      <c r="AB51" s="40"/>
      <c r="AC51" s="40"/>
      <c r="AD51" s="40"/>
      <c r="AE51" s="40"/>
      <c r="AF51" s="40"/>
      <c r="AG51" s="40"/>
      <c r="AH51" s="40"/>
      <c r="AI51" s="40"/>
      <c r="AJ51" s="40"/>
      <c r="AK51" s="40"/>
      <c r="AL51" s="40"/>
    </row>
    <row r="52" spans="1:38" s="40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</row>
    <row r="53" spans="1:38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</row>
    <row r="54" spans="1:38" s="40" customFormat="1" x14ac:dyDescent="0.25">
      <c r="A54" s="59"/>
      <c r="B54" s="49" t="str">
        <f>+B14</f>
        <v>Usaquén</v>
      </c>
      <c r="C54" s="39">
        <f>+H14/$H$13*100</f>
        <v>30.804135127189365</v>
      </c>
      <c r="D54" s="49"/>
      <c r="E54" s="49"/>
      <c r="F54" s="49"/>
      <c r="G54" s="49"/>
    </row>
    <row r="55" spans="1:38" s="40" customFormat="1" x14ac:dyDescent="0.2">
      <c r="B55" s="233" t="s">
        <v>43</v>
      </c>
      <c r="C55" s="39">
        <v>1346401</v>
      </c>
      <c r="D55" s="49"/>
      <c r="E55" s="49"/>
      <c r="F55" s="49"/>
      <c r="G55" s="49"/>
    </row>
    <row r="56" spans="1:38" s="40" customFormat="1" x14ac:dyDescent="0.2">
      <c r="B56" s="233" t="s">
        <v>53</v>
      </c>
      <c r="C56" s="39">
        <v>981973</v>
      </c>
    </row>
    <row r="57" spans="1:38" s="40" customFormat="1" x14ac:dyDescent="0.2">
      <c r="B57" s="233" t="s">
        <v>44</v>
      </c>
      <c r="C57" s="39">
        <v>597758</v>
      </c>
    </row>
    <row r="58" spans="1:38" s="40" customFormat="1" x14ac:dyDescent="0.2">
      <c r="B58" s="233" t="s">
        <v>50</v>
      </c>
      <c r="C58" s="39">
        <v>332711</v>
      </c>
      <c r="D58" s="49"/>
      <c r="E58" s="49"/>
      <c r="F58" s="49"/>
      <c r="G58" s="49"/>
      <c r="H58" s="49"/>
    </row>
    <row r="59" spans="1:38" s="69" customFormat="1" x14ac:dyDescent="0.25">
      <c r="A59" s="40"/>
      <c r="B59" s="233" t="s">
        <v>52</v>
      </c>
      <c r="C59" s="39">
        <v>313963</v>
      </c>
      <c r="D59" s="49"/>
      <c r="E59" s="49"/>
      <c r="F59" s="49"/>
      <c r="G59" s="49"/>
      <c r="H59" s="49"/>
      <c r="I59" s="40"/>
      <c r="J59" s="40"/>
      <c r="K59" s="40"/>
      <c r="L59" s="40"/>
    </row>
    <row r="60" spans="1:38" s="69" customFormat="1" x14ac:dyDescent="0.25">
      <c r="B60" s="233" t="s">
        <v>51</v>
      </c>
      <c r="C60" s="39">
        <v>223542</v>
      </c>
      <c r="D60" s="97"/>
    </row>
    <row r="61" spans="1:38" s="69" customFormat="1" x14ac:dyDescent="0.25">
      <c r="B61" s="233" t="s">
        <v>55</v>
      </c>
      <c r="C61" s="39">
        <v>125620</v>
      </c>
      <c r="D61" s="97"/>
    </row>
    <row r="62" spans="1:38" s="69" customFormat="1" x14ac:dyDescent="0.25">
      <c r="B62" s="233" t="s">
        <v>45</v>
      </c>
      <c r="C62" s="39">
        <v>109645</v>
      </c>
      <c r="D62" s="97"/>
    </row>
    <row r="63" spans="1:38" s="69" customFormat="1" x14ac:dyDescent="0.25">
      <c r="B63" s="233" t="s">
        <v>61</v>
      </c>
      <c r="C63" s="39">
        <v>104872</v>
      </c>
      <c r="D63" s="97"/>
    </row>
    <row r="64" spans="1:38" s="69" customFormat="1" x14ac:dyDescent="0.25">
      <c r="B64" s="233" t="s">
        <v>54</v>
      </c>
      <c r="C64" s="39">
        <v>72821</v>
      </c>
      <c r="D64" s="97"/>
    </row>
    <row r="65" spans="2:5" s="69" customFormat="1" x14ac:dyDescent="0.25">
      <c r="B65" s="233" t="s">
        <v>58</v>
      </c>
      <c r="C65" s="39">
        <v>53563</v>
      </c>
      <c r="D65" s="97"/>
    </row>
    <row r="66" spans="2:5" s="69" customFormat="1" x14ac:dyDescent="0.25">
      <c r="B66" s="233" t="s">
        <v>59</v>
      </c>
      <c r="C66" s="39">
        <v>19244</v>
      </c>
      <c r="D66" s="97"/>
    </row>
    <row r="67" spans="2:5" s="69" customFormat="1" x14ac:dyDescent="0.25">
      <c r="B67" s="233" t="s">
        <v>60</v>
      </c>
      <c r="C67" s="39">
        <v>19080</v>
      </c>
      <c r="D67" s="97"/>
      <c r="E67" s="91"/>
    </row>
    <row r="68" spans="2:5" s="69" customFormat="1" x14ac:dyDescent="0.25">
      <c r="B68" s="233" t="s">
        <v>46</v>
      </c>
      <c r="C68" s="39">
        <v>18976</v>
      </c>
      <c r="D68" s="97"/>
      <c r="E68" s="91"/>
    </row>
    <row r="69" spans="2:5" s="69" customFormat="1" x14ac:dyDescent="0.25">
      <c r="B69" s="233" t="s">
        <v>57</v>
      </c>
      <c r="C69" s="39">
        <v>13838</v>
      </c>
      <c r="D69" s="97"/>
      <c r="E69" s="91"/>
    </row>
    <row r="70" spans="2:5" s="69" customFormat="1" x14ac:dyDescent="0.25">
      <c r="B70" s="233" t="s">
        <v>47</v>
      </c>
      <c r="C70" s="39">
        <v>11100</v>
      </c>
      <c r="D70" s="97"/>
      <c r="E70" s="91"/>
    </row>
    <row r="71" spans="2:5" s="69" customFormat="1" x14ac:dyDescent="0.25">
      <c r="B71" s="233" t="s">
        <v>49</v>
      </c>
      <c r="C71" s="39">
        <v>7434</v>
      </c>
      <c r="D71" s="97"/>
      <c r="E71" s="91"/>
    </row>
    <row r="72" spans="2:5" s="69" customFormat="1" x14ac:dyDescent="0.25">
      <c r="B72" s="233" t="s">
        <v>56</v>
      </c>
      <c r="C72" s="39">
        <v>6040</v>
      </c>
      <c r="D72" s="97"/>
      <c r="E72" s="91"/>
    </row>
    <row r="73" spans="2:5" s="69" customFormat="1" x14ac:dyDescent="0.25">
      <c r="B73" s="233" t="s">
        <v>48</v>
      </c>
      <c r="C73" s="98">
        <v>2782</v>
      </c>
      <c r="D73" s="97"/>
      <c r="E73" s="91"/>
    </row>
    <row r="74" spans="2:5" s="69" customFormat="1" x14ac:dyDescent="0.25">
      <c r="B74" s="94"/>
      <c r="C74" s="98"/>
      <c r="D74" s="97"/>
      <c r="E74" s="91"/>
    </row>
    <row r="75" spans="2:5" s="69" customFormat="1" x14ac:dyDescent="0.25">
      <c r="B75" s="94"/>
      <c r="C75" s="98"/>
      <c r="D75" s="97"/>
      <c r="E75" s="91"/>
    </row>
    <row r="76" spans="2:5" s="69" customFormat="1" x14ac:dyDescent="0.25">
      <c r="B76" s="94"/>
      <c r="C76" s="98"/>
      <c r="D76" s="97"/>
      <c r="E76" s="91"/>
    </row>
    <row r="77" spans="2:5" s="69" customFormat="1" x14ac:dyDescent="0.25">
      <c r="B77" s="94"/>
      <c r="C77" s="98"/>
      <c r="D77" s="97"/>
      <c r="E77" s="91"/>
    </row>
    <row r="78" spans="2:5" s="69" customFormat="1" x14ac:dyDescent="0.25">
      <c r="B78" s="94"/>
      <c r="C78" s="98"/>
      <c r="D78" s="97"/>
      <c r="E78" s="91"/>
    </row>
    <row r="79" spans="2:5" s="69" customFormat="1" x14ac:dyDescent="0.25">
      <c r="B79" s="94"/>
      <c r="C79" s="98"/>
      <c r="D79" s="97"/>
      <c r="E79" s="91"/>
    </row>
    <row r="80" spans="2:5" s="69" customFormat="1" x14ac:dyDescent="0.25">
      <c r="B80" s="94"/>
      <c r="C80" s="98"/>
      <c r="D80" s="97"/>
      <c r="E80" s="91"/>
    </row>
    <row r="81" spans="2:5" s="69" customFormat="1" x14ac:dyDescent="0.25">
      <c r="B81" s="94"/>
      <c r="C81" s="98"/>
      <c r="D81" s="97"/>
      <c r="E81" s="91"/>
    </row>
    <row r="82" spans="2:5" s="69" customFormat="1" x14ac:dyDescent="0.25">
      <c r="B82" s="94"/>
      <c r="C82" s="98"/>
      <c r="D82" s="97"/>
      <c r="E82" s="91"/>
    </row>
    <row r="83" spans="2:5" s="69" customFormat="1" x14ac:dyDescent="0.25">
      <c r="B83" s="94"/>
      <c r="C83" s="98"/>
      <c r="D83" s="97"/>
      <c r="E83" s="91"/>
    </row>
    <row r="84" spans="2:5" s="69" customFormat="1" x14ac:dyDescent="0.25">
      <c r="B84" s="97"/>
      <c r="C84" s="98"/>
      <c r="D84" s="97"/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79"/>
      <c r="D87" s="93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5" s="69" customFormat="1" x14ac:dyDescent="0.25">
      <c r="B129" s="79"/>
      <c r="D129" s="93"/>
      <c r="E129" s="91"/>
    </row>
    <row r="130" spans="2:5" s="69" customFormat="1" x14ac:dyDescent="0.25">
      <c r="B130" s="79"/>
      <c r="D130" s="93"/>
      <c r="E130" s="91"/>
    </row>
    <row r="131" spans="2:5" s="69" customFormat="1" x14ac:dyDescent="0.25">
      <c r="B131" s="79"/>
      <c r="D131" s="93"/>
      <c r="E131" s="91"/>
    </row>
    <row r="132" spans="2:5" s="69" customFormat="1" x14ac:dyDescent="0.25">
      <c r="B132" s="79"/>
      <c r="D132" s="93"/>
      <c r="E132" s="91"/>
    </row>
    <row r="133" spans="2:5" s="69" customFormat="1" x14ac:dyDescent="0.25">
      <c r="B133" s="79"/>
      <c r="D133" s="93"/>
      <c r="E133" s="91"/>
    </row>
    <row r="134" spans="2:5" s="69" customFormat="1" x14ac:dyDescent="0.25">
      <c r="B134" s="79"/>
      <c r="D134" s="93"/>
      <c r="E134" s="91"/>
    </row>
    <row r="135" spans="2:5" s="69" customFormat="1" x14ac:dyDescent="0.25">
      <c r="B135" s="79"/>
      <c r="D135" s="93"/>
      <c r="E135" s="91"/>
    </row>
    <row r="136" spans="2:5" s="69" customFormat="1" x14ac:dyDescent="0.25">
      <c r="D136" s="93"/>
      <c r="E136" s="91"/>
    </row>
    <row r="137" spans="2:5" s="69" customFormat="1" x14ac:dyDescent="0.25">
      <c r="D137" s="93"/>
      <c r="E137" s="91"/>
    </row>
    <row r="138" spans="2:5" s="69" customFormat="1" x14ac:dyDescent="0.25">
      <c r="D138" s="93"/>
      <c r="E138" s="91"/>
    </row>
    <row r="139" spans="2:5" s="69" customFormat="1" x14ac:dyDescent="0.25">
      <c r="D139" s="93"/>
      <c r="E139" s="91"/>
    </row>
    <row r="140" spans="2:5" s="69" customFormat="1" x14ac:dyDescent="0.25">
      <c r="D140" s="93"/>
      <c r="E140" s="91"/>
    </row>
    <row r="141" spans="2:5" s="69" customFormat="1" x14ac:dyDescent="0.25">
      <c r="D141" s="93"/>
      <c r="E141" s="91"/>
    </row>
    <row r="142" spans="2:5" s="69" customFormat="1" x14ac:dyDescent="0.25">
      <c r="D142" s="93"/>
      <c r="E142" s="91"/>
    </row>
    <row r="143" spans="2:5" s="69" customFormat="1" x14ac:dyDescent="0.25">
      <c r="D143" s="93"/>
      <c r="E143" s="91"/>
    </row>
    <row r="144" spans="2:5" s="69" customFormat="1" x14ac:dyDescent="0.25">
      <c r="D144" s="93"/>
      <c r="E144" s="91"/>
    </row>
    <row r="145" spans="1:38" s="69" customFormat="1" x14ac:dyDescent="0.25"/>
    <row r="146" spans="1:38" s="69" customFormat="1" x14ac:dyDescent="0.25"/>
    <row r="147" spans="1:38" s="69" customFormat="1" x14ac:dyDescent="0.25"/>
    <row r="148" spans="1:38" s="69" customFormat="1" x14ac:dyDescent="0.25"/>
    <row r="149" spans="1:38" s="69" customFormat="1" x14ac:dyDescent="0.25"/>
    <row r="150" spans="1:38" s="71" customFormat="1" x14ac:dyDescent="0.25">
      <c r="A150" s="69"/>
      <c r="B150" s="69"/>
      <c r="C150" s="69"/>
      <c r="D150" s="69"/>
      <c r="E150" s="69"/>
      <c r="F150" s="69"/>
      <c r="G150" s="69"/>
      <c r="H150" s="69"/>
      <c r="I150" s="69"/>
      <c r="J150" s="69"/>
      <c r="K150" s="69"/>
      <c r="L150" s="69"/>
      <c r="O150" s="69"/>
      <c r="P150" s="69"/>
      <c r="Q150" s="69"/>
      <c r="R150" s="69"/>
      <c r="S150" s="69"/>
      <c r="T150" s="69"/>
      <c r="U150" s="69"/>
      <c r="V150" s="69"/>
      <c r="W150" s="69"/>
      <c r="X150" s="69"/>
      <c r="Y150" s="69"/>
      <c r="Z150" s="69"/>
      <c r="AA150" s="69"/>
      <c r="AB150" s="69"/>
      <c r="AC150" s="69"/>
      <c r="AD150" s="69"/>
      <c r="AE150" s="69"/>
      <c r="AF150" s="69"/>
      <c r="AG150" s="69"/>
      <c r="AH150" s="69"/>
      <c r="AI150" s="69"/>
      <c r="AJ150" s="69"/>
      <c r="AK150" s="69"/>
      <c r="AL150" s="69"/>
    </row>
    <row r="151" spans="1:38" s="71" customFormat="1" x14ac:dyDescent="0.25">
      <c r="O151" s="69"/>
      <c r="P151" s="69"/>
      <c r="Q151" s="69"/>
      <c r="R151" s="69"/>
      <c r="S151" s="69"/>
      <c r="T151" s="69"/>
      <c r="U151" s="69"/>
      <c r="V151" s="69"/>
      <c r="W151" s="69"/>
      <c r="X151" s="69"/>
      <c r="Y151" s="69"/>
      <c r="Z151" s="69"/>
      <c r="AA151" s="69"/>
      <c r="AB151" s="69"/>
      <c r="AC151" s="69"/>
      <c r="AD151" s="69"/>
      <c r="AE151" s="69"/>
      <c r="AF151" s="69"/>
      <c r="AG151" s="69"/>
      <c r="AH151" s="69"/>
      <c r="AI151" s="69"/>
      <c r="AJ151" s="69"/>
      <c r="AK151" s="69"/>
      <c r="AL151" s="69"/>
    </row>
    <row r="152" spans="1:38" s="71" customFormat="1" x14ac:dyDescent="0.25"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1:38" s="71" customFormat="1" x14ac:dyDescent="0.25"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1:38" s="71" customFormat="1" x14ac:dyDescent="0.25"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1:38" s="71" customFormat="1" x14ac:dyDescent="0.25"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1:38" s="71" customFormat="1" x14ac:dyDescent="0.25"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1:38" s="71" customFormat="1" x14ac:dyDescent="0.25"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1:38" s="71" customFormat="1" x14ac:dyDescent="0.25"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1:38" s="71" customFormat="1" x14ac:dyDescent="0.25"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1:38" s="71" customFormat="1" x14ac:dyDescent="0.25"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5:38" s="71" customFormat="1" x14ac:dyDescent="0.25"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5:38" s="71" customFormat="1" x14ac:dyDescent="0.25"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5:38" s="71" customFormat="1" x14ac:dyDescent="0.25"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</row>
    <row r="164" spans="15:38" s="71" customFormat="1" x14ac:dyDescent="0.25">
      <c r="O164" s="69"/>
      <c r="P164" s="69"/>
      <c r="Q164" s="69"/>
      <c r="R164" s="69"/>
      <c r="S164" s="69"/>
      <c r="T164" s="69"/>
      <c r="U164" s="69"/>
      <c r="V164" s="69"/>
      <c r="W164" s="69"/>
      <c r="X164" s="69"/>
      <c r="Y164" s="69"/>
      <c r="Z164" s="69"/>
      <c r="AA164" s="69"/>
      <c r="AB164" s="69"/>
      <c r="AC164" s="69"/>
      <c r="AD164" s="69"/>
      <c r="AE164" s="69"/>
      <c r="AF164" s="69"/>
      <c r="AG164" s="69"/>
      <c r="AH164" s="69"/>
      <c r="AI164" s="69"/>
      <c r="AJ164" s="69"/>
      <c r="AK164" s="69"/>
      <c r="AL164" s="69"/>
    </row>
    <row r="165" spans="15:38" s="71" customFormat="1" x14ac:dyDescent="0.25">
      <c r="O165" s="69"/>
      <c r="P165" s="69"/>
      <c r="Q165" s="69"/>
      <c r="R165" s="69"/>
      <c r="S165" s="69"/>
      <c r="T165" s="69"/>
      <c r="U165" s="69"/>
      <c r="V165" s="69"/>
      <c r="W165" s="69"/>
      <c r="X165" s="69"/>
      <c r="Y165" s="69"/>
      <c r="Z165" s="69"/>
      <c r="AA165" s="69"/>
      <c r="AB165" s="69"/>
      <c r="AC165" s="69"/>
      <c r="AD165" s="69"/>
      <c r="AE165" s="69"/>
      <c r="AF165" s="69"/>
      <c r="AG165" s="69"/>
      <c r="AH165" s="69"/>
      <c r="AI165" s="69"/>
      <c r="AJ165" s="69"/>
      <c r="AK165" s="69"/>
      <c r="AL165" s="69"/>
    </row>
    <row r="166" spans="15:38" s="71" customFormat="1" x14ac:dyDescent="0.25">
      <c r="O166" s="69"/>
      <c r="P166" s="69"/>
      <c r="Q166" s="69"/>
      <c r="R166" s="69"/>
      <c r="S166" s="69"/>
      <c r="T166" s="69"/>
      <c r="U166" s="69"/>
      <c r="V166" s="69"/>
      <c r="W166" s="69"/>
      <c r="X166" s="69"/>
      <c r="Y166" s="69"/>
      <c r="Z166" s="69"/>
      <c r="AA166" s="69"/>
      <c r="AB166" s="69"/>
      <c r="AC166" s="69"/>
      <c r="AD166" s="69"/>
      <c r="AE166" s="69"/>
      <c r="AF166" s="69"/>
      <c r="AG166" s="69"/>
      <c r="AH166" s="69"/>
      <c r="AI166" s="69"/>
      <c r="AJ166" s="69"/>
      <c r="AK166" s="69"/>
      <c r="AL166" s="69"/>
    </row>
    <row r="167" spans="15:38" s="71" customFormat="1" x14ac:dyDescent="0.25">
      <c r="O167" s="69"/>
      <c r="P167" s="69"/>
      <c r="Q167" s="69"/>
      <c r="R167" s="69"/>
      <c r="S167" s="69"/>
      <c r="T167" s="69"/>
      <c r="U167" s="69"/>
      <c r="V167" s="69"/>
      <c r="W167" s="69"/>
      <c r="X167" s="69"/>
      <c r="Y167" s="69"/>
      <c r="Z167" s="69"/>
      <c r="AA167" s="69"/>
      <c r="AB167" s="69"/>
      <c r="AC167" s="69"/>
      <c r="AD167" s="69"/>
      <c r="AE167" s="69"/>
      <c r="AF167" s="69"/>
      <c r="AG167" s="69"/>
      <c r="AH167" s="69"/>
      <c r="AI167" s="69"/>
      <c r="AJ167" s="69"/>
      <c r="AK167" s="69"/>
      <c r="AL167" s="69"/>
    </row>
    <row r="168" spans="15:38" s="71" customFormat="1" x14ac:dyDescent="0.25">
      <c r="O168" s="69"/>
      <c r="P168" s="69"/>
      <c r="Q168" s="69"/>
      <c r="R168" s="69"/>
      <c r="S168" s="69"/>
      <c r="T168" s="69"/>
      <c r="U168" s="69"/>
      <c r="V168" s="69"/>
      <c r="W168" s="69"/>
      <c r="X168" s="69"/>
      <c r="Y168" s="69"/>
      <c r="Z168" s="69"/>
      <c r="AA168" s="69"/>
      <c r="AB168" s="69"/>
      <c r="AC168" s="69"/>
      <c r="AD168" s="69"/>
      <c r="AE168" s="69"/>
      <c r="AF168" s="69"/>
      <c r="AG168" s="69"/>
      <c r="AH168" s="69"/>
      <c r="AI168" s="69"/>
      <c r="AJ168" s="69"/>
      <c r="AK168" s="69"/>
      <c r="AL168" s="69"/>
    </row>
    <row r="169" spans="15:38" s="71" customFormat="1" x14ac:dyDescent="0.25">
      <c r="O169" s="69"/>
      <c r="P169" s="69"/>
      <c r="Q169" s="69"/>
      <c r="R169" s="69"/>
      <c r="S169" s="69"/>
      <c r="T169" s="69"/>
      <c r="U169" s="69"/>
      <c r="V169" s="69"/>
      <c r="W169" s="69"/>
      <c r="X169" s="69"/>
      <c r="Y169" s="69"/>
      <c r="Z169" s="69"/>
      <c r="AA169" s="69"/>
      <c r="AB169" s="69"/>
      <c r="AC169" s="69"/>
      <c r="AD169" s="69"/>
      <c r="AE169" s="69"/>
      <c r="AF169" s="69"/>
      <c r="AG169" s="69"/>
      <c r="AH169" s="69"/>
      <c r="AI169" s="69"/>
      <c r="AJ169" s="69"/>
      <c r="AK169" s="69"/>
      <c r="AL169" s="69"/>
    </row>
    <row r="170" spans="15:38" s="71" customFormat="1" x14ac:dyDescent="0.25">
      <c r="O170" s="69"/>
      <c r="P170" s="69"/>
      <c r="Q170" s="69"/>
      <c r="R170" s="69"/>
      <c r="S170" s="69"/>
      <c r="T170" s="69"/>
      <c r="U170" s="69"/>
      <c r="V170" s="69"/>
      <c r="W170" s="69"/>
      <c r="X170" s="69"/>
      <c r="Y170" s="69"/>
      <c r="Z170" s="69"/>
      <c r="AA170" s="69"/>
      <c r="AB170" s="69"/>
      <c r="AC170" s="69"/>
      <c r="AD170" s="69"/>
      <c r="AE170" s="69"/>
      <c r="AF170" s="69"/>
      <c r="AG170" s="69"/>
      <c r="AH170" s="69"/>
      <c r="AI170" s="69"/>
      <c r="AJ170" s="69"/>
      <c r="AK170" s="69"/>
      <c r="AL170" s="69"/>
    </row>
    <row r="171" spans="15:38" s="71" customFormat="1" x14ac:dyDescent="0.25">
      <c r="O171" s="69"/>
      <c r="P171" s="69"/>
      <c r="Q171" s="69"/>
      <c r="R171" s="69"/>
      <c r="S171" s="69"/>
      <c r="T171" s="69"/>
      <c r="U171" s="69"/>
      <c r="V171" s="69"/>
      <c r="W171" s="69"/>
      <c r="X171" s="69"/>
      <c r="Y171" s="69"/>
      <c r="Z171" s="69"/>
      <c r="AA171" s="69"/>
      <c r="AB171" s="69"/>
      <c r="AC171" s="69"/>
      <c r="AD171" s="69"/>
      <c r="AE171" s="69"/>
      <c r="AF171" s="69"/>
      <c r="AG171" s="69"/>
      <c r="AH171" s="69"/>
      <c r="AI171" s="69"/>
      <c r="AJ171" s="69"/>
      <c r="AK171" s="69"/>
      <c r="AL171" s="69"/>
    </row>
    <row r="172" spans="15:38" s="71" customFormat="1" x14ac:dyDescent="0.25">
      <c r="O172" s="69"/>
      <c r="P172" s="69"/>
      <c r="Q172" s="69"/>
      <c r="R172" s="69"/>
      <c r="S172" s="69"/>
      <c r="T172" s="69"/>
      <c r="U172" s="69"/>
      <c r="V172" s="69"/>
      <c r="W172" s="69"/>
      <c r="X172" s="69"/>
      <c r="Y172" s="69"/>
      <c r="Z172" s="69"/>
      <c r="AA172" s="69"/>
      <c r="AB172" s="69"/>
      <c r="AC172" s="69"/>
      <c r="AD172" s="69"/>
      <c r="AE172" s="69"/>
      <c r="AF172" s="69"/>
      <c r="AG172" s="69"/>
      <c r="AH172" s="69"/>
      <c r="AI172" s="69"/>
      <c r="AJ172" s="69"/>
      <c r="AK172" s="69"/>
      <c r="AL172" s="69"/>
    </row>
    <row r="173" spans="15:38" s="71" customFormat="1" x14ac:dyDescent="0.25">
      <c r="O173" s="69"/>
      <c r="P173" s="69"/>
      <c r="Q173" s="69"/>
      <c r="R173" s="69"/>
      <c r="S173" s="69"/>
      <c r="T173" s="69"/>
      <c r="U173" s="69"/>
      <c r="V173" s="69"/>
      <c r="W173" s="69"/>
      <c r="X173" s="69"/>
      <c r="Y173" s="69"/>
      <c r="Z173" s="69"/>
      <c r="AA173" s="69"/>
      <c r="AB173" s="69"/>
      <c r="AC173" s="69"/>
      <c r="AD173" s="69"/>
      <c r="AE173" s="69"/>
      <c r="AF173" s="69"/>
      <c r="AG173" s="69"/>
      <c r="AH173" s="69"/>
      <c r="AI173" s="69"/>
      <c r="AJ173" s="69"/>
      <c r="AK173" s="69"/>
      <c r="AL173" s="69"/>
    </row>
    <row r="174" spans="15:38" s="71" customFormat="1" x14ac:dyDescent="0.25">
      <c r="O174" s="69"/>
      <c r="P174" s="69"/>
      <c r="Q174" s="69"/>
      <c r="R174" s="69"/>
      <c r="S174" s="69"/>
      <c r="T174" s="69"/>
      <c r="U174" s="69"/>
      <c r="V174" s="69"/>
      <c r="W174" s="69"/>
      <c r="X174" s="69"/>
      <c r="Y174" s="69"/>
      <c r="Z174" s="69"/>
      <c r="AA174" s="69"/>
      <c r="AB174" s="69"/>
      <c r="AC174" s="69"/>
      <c r="AD174" s="69"/>
      <c r="AE174" s="69"/>
      <c r="AF174" s="69"/>
      <c r="AG174" s="69"/>
      <c r="AH174" s="69"/>
      <c r="AI174" s="69"/>
      <c r="AJ174" s="69"/>
      <c r="AK174" s="69"/>
      <c r="AL174" s="69"/>
    </row>
    <row r="175" spans="15:38" s="71" customFormat="1" x14ac:dyDescent="0.25">
      <c r="O175" s="69"/>
      <c r="P175" s="69"/>
      <c r="Q175" s="69"/>
      <c r="R175" s="69"/>
      <c r="S175" s="69"/>
      <c r="T175" s="69"/>
      <c r="U175" s="69"/>
      <c r="V175" s="69"/>
      <c r="W175" s="69"/>
      <c r="X175" s="69"/>
      <c r="Y175" s="69"/>
      <c r="Z175" s="69"/>
      <c r="AA175" s="69"/>
      <c r="AB175" s="69"/>
      <c r="AC175" s="69"/>
      <c r="AD175" s="69"/>
      <c r="AE175" s="69"/>
      <c r="AF175" s="69"/>
      <c r="AG175" s="69"/>
      <c r="AH175" s="69"/>
      <c r="AI175" s="69"/>
      <c r="AJ175" s="69"/>
      <c r="AK175" s="69"/>
      <c r="AL175" s="69"/>
    </row>
    <row r="176" spans="15:38" s="71" customFormat="1" x14ac:dyDescent="0.25">
      <c r="O176" s="69"/>
      <c r="P176" s="69"/>
      <c r="Q176" s="69"/>
      <c r="R176" s="69"/>
      <c r="S176" s="69"/>
      <c r="T176" s="69"/>
      <c r="U176" s="69"/>
      <c r="V176" s="69"/>
      <c r="W176" s="69"/>
      <c r="X176" s="69"/>
      <c r="Y176" s="69"/>
      <c r="Z176" s="69"/>
      <c r="AA176" s="69"/>
      <c r="AB176" s="69"/>
      <c r="AC176" s="69"/>
      <c r="AD176" s="69"/>
      <c r="AE176" s="69"/>
      <c r="AF176" s="69"/>
      <c r="AG176" s="69"/>
      <c r="AH176" s="69"/>
      <c r="AI176" s="69"/>
      <c r="AJ176" s="69"/>
      <c r="AK176" s="69"/>
      <c r="AL176" s="69"/>
    </row>
    <row r="177" spans="15:38" s="71" customFormat="1" x14ac:dyDescent="0.25">
      <c r="O177" s="69"/>
      <c r="P177" s="69"/>
      <c r="Q177" s="69"/>
      <c r="R177" s="69"/>
      <c r="S177" s="69"/>
      <c r="T177" s="69"/>
      <c r="U177" s="69"/>
      <c r="V177" s="69"/>
      <c r="W177" s="69"/>
      <c r="X177" s="69"/>
      <c r="Y177" s="69"/>
      <c r="Z177" s="69"/>
      <c r="AA177" s="69"/>
      <c r="AB177" s="69"/>
      <c r="AC177" s="69"/>
      <c r="AD177" s="69"/>
      <c r="AE177" s="69"/>
      <c r="AF177" s="69"/>
      <c r="AG177" s="69"/>
      <c r="AH177" s="69"/>
      <c r="AI177" s="69"/>
      <c r="AJ177" s="69"/>
      <c r="AK177" s="69"/>
      <c r="AL177" s="69"/>
    </row>
    <row r="178" spans="15:38" s="71" customFormat="1" x14ac:dyDescent="0.25">
      <c r="O178" s="69"/>
      <c r="P178" s="69"/>
      <c r="Q178" s="69"/>
      <c r="R178" s="69"/>
      <c r="S178" s="69"/>
      <c r="T178" s="69"/>
      <c r="U178" s="69"/>
      <c r="V178" s="69"/>
      <c r="W178" s="69"/>
      <c r="X178" s="69"/>
      <c r="Y178" s="69"/>
      <c r="Z178" s="69"/>
      <c r="AA178" s="69"/>
      <c r="AB178" s="69"/>
      <c r="AC178" s="69"/>
      <c r="AD178" s="69"/>
      <c r="AE178" s="69"/>
      <c r="AF178" s="69"/>
      <c r="AG178" s="69"/>
      <c r="AH178" s="69"/>
      <c r="AI178" s="69"/>
      <c r="AJ178" s="69"/>
      <c r="AK178" s="69"/>
      <c r="AL178" s="69"/>
    </row>
    <row r="179" spans="15:38" s="71" customFormat="1" x14ac:dyDescent="0.25">
      <c r="O179" s="69"/>
      <c r="P179" s="69"/>
      <c r="Q179" s="69"/>
      <c r="R179" s="69"/>
      <c r="S179" s="69"/>
      <c r="T179" s="69"/>
      <c r="U179" s="69"/>
      <c r="V179" s="69"/>
      <c r="W179" s="69"/>
      <c r="X179" s="69"/>
      <c r="Y179" s="69"/>
      <c r="Z179" s="69"/>
      <c r="AA179" s="69"/>
      <c r="AB179" s="69"/>
      <c r="AC179" s="69"/>
      <c r="AD179" s="69"/>
      <c r="AE179" s="69"/>
      <c r="AF179" s="69"/>
      <c r="AG179" s="69"/>
      <c r="AH179" s="69"/>
      <c r="AI179" s="69"/>
      <c r="AJ179" s="69"/>
      <c r="AK179" s="69"/>
      <c r="AL179" s="69"/>
    </row>
    <row r="180" spans="15:38" s="71" customFormat="1" x14ac:dyDescent="0.25">
      <c r="O180" s="69"/>
      <c r="P180" s="69"/>
      <c r="Q180" s="69"/>
      <c r="R180" s="69"/>
      <c r="S180" s="69"/>
      <c r="T180" s="69"/>
      <c r="U180" s="69"/>
      <c r="V180" s="69"/>
      <c r="W180" s="69"/>
      <c r="X180" s="69"/>
      <c r="Y180" s="69"/>
      <c r="Z180" s="69"/>
      <c r="AA180" s="69"/>
      <c r="AB180" s="69"/>
      <c r="AC180" s="69"/>
      <c r="AD180" s="69"/>
      <c r="AE180" s="69"/>
      <c r="AF180" s="69"/>
      <c r="AG180" s="69"/>
      <c r="AH180" s="69"/>
      <c r="AI180" s="69"/>
      <c r="AJ180" s="69"/>
      <c r="AK180" s="69"/>
      <c r="AL180" s="69"/>
    </row>
    <row r="181" spans="15:38" s="71" customFormat="1" x14ac:dyDescent="0.25">
      <c r="O181" s="69"/>
      <c r="P181" s="69"/>
      <c r="Q181" s="69"/>
      <c r="R181" s="69"/>
      <c r="S181" s="69"/>
      <c r="T181" s="69"/>
      <c r="U181" s="69"/>
      <c r="V181" s="69"/>
      <c r="W181" s="69"/>
      <c r="X181" s="69"/>
      <c r="Y181" s="69"/>
      <c r="Z181" s="69"/>
      <c r="AA181" s="69"/>
      <c r="AB181" s="69"/>
      <c r="AC181" s="69"/>
      <c r="AD181" s="69"/>
      <c r="AE181" s="69"/>
      <c r="AF181" s="69"/>
      <c r="AG181" s="69"/>
      <c r="AH181" s="69"/>
      <c r="AI181" s="69"/>
      <c r="AJ181" s="69"/>
      <c r="AK181" s="69"/>
      <c r="AL181" s="69"/>
    </row>
    <row r="182" spans="15:38" s="71" customFormat="1" x14ac:dyDescent="0.25">
      <c r="O182" s="69"/>
      <c r="P182" s="69"/>
      <c r="Q182" s="69"/>
      <c r="R182" s="69"/>
      <c r="S182" s="69"/>
      <c r="T182" s="69"/>
      <c r="U182" s="69"/>
      <c r="V182" s="69"/>
      <c r="W182" s="69"/>
      <c r="X182" s="69"/>
      <c r="Y182" s="69"/>
      <c r="Z182" s="69"/>
      <c r="AA182" s="69"/>
      <c r="AB182" s="69"/>
      <c r="AC182" s="69"/>
      <c r="AD182" s="69"/>
      <c r="AE182" s="69"/>
      <c r="AF182" s="69"/>
      <c r="AG182" s="69"/>
      <c r="AH182" s="69"/>
      <c r="AI182" s="69"/>
      <c r="AJ182" s="69"/>
      <c r="AK182" s="69"/>
      <c r="AL182" s="69"/>
    </row>
    <row r="183" spans="15:38" s="71" customFormat="1" x14ac:dyDescent="0.25">
      <c r="O183" s="69"/>
      <c r="P183" s="69"/>
      <c r="Q183" s="69"/>
      <c r="R183" s="69"/>
      <c r="S183" s="69"/>
      <c r="T183" s="69"/>
      <c r="U183" s="69"/>
      <c r="V183" s="69"/>
      <c r="W183" s="69"/>
      <c r="X183" s="69"/>
      <c r="Y183" s="69"/>
      <c r="Z183" s="69"/>
      <c r="AA183" s="69"/>
      <c r="AB183" s="69"/>
      <c r="AC183" s="69"/>
      <c r="AD183" s="69"/>
      <c r="AE183" s="69"/>
      <c r="AF183" s="69"/>
      <c r="AG183" s="69"/>
      <c r="AH183" s="69"/>
      <c r="AI183" s="69"/>
      <c r="AJ183" s="69"/>
      <c r="AK183" s="69"/>
      <c r="AL183" s="69"/>
    </row>
    <row r="184" spans="15:38" s="71" customFormat="1" x14ac:dyDescent="0.25">
      <c r="O184" s="69"/>
      <c r="P184" s="69"/>
      <c r="Q184" s="69"/>
      <c r="R184" s="69"/>
      <c r="S184" s="69"/>
      <c r="T184" s="69"/>
      <c r="U184" s="69"/>
      <c r="V184" s="69"/>
      <c r="W184" s="69"/>
      <c r="X184" s="69"/>
      <c r="Y184" s="69"/>
      <c r="Z184" s="69"/>
      <c r="AA184" s="69"/>
      <c r="AB184" s="69"/>
      <c r="AC184" s="69"/>
      <c r="AD184" s="69"/>
      <c r="AE184" s="69"/>
      <c r="AF184" s="69"/>
      <c r="AG184" s="69"/>
      <c r="AH184" s="69"/>
      <c r="AI184" s="69"/>
      <c r="AJ184" s="69"/>
      <c r="AK184" s="69"/>
      <c r="AL184" s="69"/>
    </row>
    <row r="185" spans="15:38" s="71" customFormat="1" x14ac:dyDescent="0.25">
      <c r="O185" s="69"/>
      <c r="P185" s="69"/>
      <c r="Q185" s="69"/>
      <c r="R185" s="69"/>
      <c r="S185" s="69"/>
      <c r="T185" s="69"/>
      <c r="U185" s="69"/>
      <c r="V185" s="69"/>
      <c r="W185" s="69"/>
      <c r="X185" s="69"/>
      <c r="Y185" s="69"/>
      <c r="Z185" s="69"/>
      <c r="AA185" s="69"/>
      <c r="AB185" s="69"/>
      <c r="AC185" s="69"/>
      <c r="AD185" s="69"/>
      <c r="AE185" s="69"/>
      <c r="AF185" s="69"/>
      <c r="AG185" s="69"/>
      <c r="AH185" s="69"/>
      <c r="AI185" s="69"/>
      <c r="AJ185" s="69"/>
      <c r="AK185" s="69"/>
      <c r="AL185" s="69"/>
    </row>
    <row r="186" spans="15:38" s="71" customFormat="1" x14ac:dyDescent="0.25">
      <c r="O186" s="69"/>
      <c r="P186" s="69"/>
      <c r="Q186" s="69"/>
      <c r="R186" s="69"/>
      <c r="S186" s="69"/>
      <c r="T186" s="69"/>
      <c r="U186" s="69"/>
      <c r="V186" s="69"/>
      <c r="W186" s="69"/>
      <c r="X186" s="69"/>
      <c r="Y186" s="69"/>
      <c r="Z186" s="69"/>
      <c r="AA186" s="69"/>
      <c r="AB186" s="69"/>
      <c r="AC186" s="69"/>
      <c r="AD186" s="69"/>
      <c r="AE186" s="69"/>
      <c r="AF186" s="69"/>
      <c r="AG186" s="69"/>
      <c r="AH186" s="69"/>
      <c r="AI186" s="69"/>
      <c r="AJ186" s="69"/>
      <c r="AK186" s="69"/>
      <c r="AL186" s="69"/>
    </row>
    <row r="187" spans="15:38" s="71" customFormat="1" x14ac:dyDescent="0.25">
      <c r="O187" s="69"/>
      <c r="P187" s="69"/>
      <c r="Q187" s="69"/>
      <c r="R187" s="69"/>
      <c r="S187" s="69"/>
      <c r="T187" s="69"/>
      <c r="U187" s="69"/>
      <c r="V187" s="69"/>
      <c r="W187" s="69"/>
      <c r="X187" s="69"/>
      <c r="Y187" s="69"/>
      <c r="Z187" s="69"/>
      <c r="AA187" s="69"/>
      <c r="AB187" s="69"/>
      <c r="AC187" s="69"/>
      <c r="AD187" s="69"/>
      <c r="AE187" s="69"/>
      <c r="AF187" s="69"/>
      <c r="AG187" s="69"/>
      <c r="AH187" s="69"/>
      <c r="AI187" s="69"/>
      <c r="AJ187" s="69"/>
      <c r="AK187" s="69"/>
      <c r="AL187" s="69"/>
    </row>
    <row r="188" spans="15:38" s="71" customFormat="1" x14ac:dyDescent="0.25">
      <c r="O188" s="69"/>
      <c r="P188" s="69"/>
      <c r="Q188" s="69"/>
      <c r="R188" s="69"/>
      <c r="S188" s="69"/>
      <c r="T188" s="69"/>
      <c r="U188" s="69"/>
      <c r="V188" s="69"/>
      <c r="W188" s="69"/>
      <c r="X188" s="69"/>
      <c r="Y188" s="69"/>
      <c r="Z188" s="69"/>
      <c r="AA188" s="69"/>
      <c r="AB188" s="69"/>
      <c r="AC188" s="69"/>
      <c r="AD188" s="69"/>
      <c r="AE188" s="69"/>
      <c r="AF188" s="69"/>
      <c r="AG188" s="69"/>
      <c r="AH188" s="69"/>
      <c r="AI188" s="69"/>
      <c r="AJ188" s="69"/>
      <c r="AK188" s="69"/>
      <c r="AL188" s="69"/>
    </row>
    <row r="189" spans="15:38" s="71" customFormat="1" x14ac:dyDescent="0.25">
      <c r="O189" s="69"/>
      <c r="P189" s="69"/>
      <c r="Q189" s="69"/>
      <c r="R189" s="69"/>
      <c r="S189" s="69"/>
      <c r="T189" s="69"/>
      <c r="U189" s="69"/>
      <c r="V189" s="69"/>
      <c r="W189" s="69"/>
      <c r="X189" s="69"/>
      <c r="Y189" s="69"/>
      <c r="Z189" s="69"/>
      <c r="AA189" s="69"/>
      <c r="AB189" s="69"/>
      <c r="AC189" s="69"/>
      <c r="AD189" s="69"/>
      <c r="AE189" s="69"/>
      <c r="AF189" s="69"/>
      <c r="AG189" s="69"/>
      <c r="AH189" s="69"/>
      <c r="AI189" s="69"/>
      <c r="AJ189" s="69"/>
      <c r="AK189" s="69"/>
      <c r="AL189" s="69"/>
    </row>
    <row r="190" spans="15:38" s="71" customFormat="1" x14ac:dyDescent="0.25">
      <c r="O190" s="69"/>
      <c r="P190" s="69"/>
      <c r="Q190" s="69"/>
      <c r="R190" s="69"/>
      <c r="S190" s="69"/>
      <c r="T190" s="69"/>
      <c r="U190" s="69"/>
      <c r="V190" s="69"/>
      <c r="W190" s="69"/>
      <c r="X190" s="69"/>
      <c r="Y190" s="69"/>
      <c r="Z190" s="69"/>
      <c r="AA190" s="69"/>
      <c r="AB190" s="69"/>
      <c r="AC190" s="69"/>
      <c r="AD190" s="69"/>
      <c r="AE190" s="69"/>
      <c r="AF190" s="69"/>
      <c r="AG190" s="69"/>
      <c r="AH190" s="69"/>
      <c r="AI190" s="69"/>
      <c r="AJ190" s="69"/>
      <c r="AK190" s="69"/>
      <c r="AL190" s="69"/>
    </row>
    <row r="191" spans="15:38" s="71" customFormat="1" x14ac:dyDescent="0.25">
      <c r="O191" s="69"/>
      <c r="P191" s="69"/>
      <c r="Q191" s="69"/>
      <c r="R191" s="69"/>
      <c r="S191" s="69"/>
      <c r="T191" s="69"/>
      <c r="U191" s="69"/>
      <c r="V191" s="69"/>
      <c r="W191" s="69"/>
      <c r="X191" s="69"/>
      <c r="Y191" s="69"/>
      <c r="Z191" s="69"/>
      <c r="AA191" s="69"/>
      <c r="AB191" s="69"/>
      <c r="AC191" s="69"/>
      <c r="AD191" s="69"/>
      <c r="AE191" s="69"/>
      <c r="AF191" s="69"/>
      <c r="AG191" s="69"/>
      <c r="AH191" s="69"/>
      <c r="AI191" s="69"/>
      <c r="AJ191" s="69"/>
      <c r="AK191" s="69"/>
      <c r="AL191" s="69"/>
    </row>
    <row r="192" spans="15:38" s="71" customFormat="1" x14ac:dyDescent="0.25">
      <c r="O192" s="69"/>
      <c r="P192" s="69"/>
      <c r="Q192" s="69"/>
      <c r="R192" s="69"/>
      <c r="S192" s="69"/>
      <c r="T192" s="69"/>
      <c r="U192" s="69"/>
      <c r="V192" s="69"/>
      <c r="W192" s="69"/>
      <c r="X192" s="69"/>
      <c r="Y192" s="69"/>
      <c r="Z192" s="69"/>
      <c r="AA192" s="69"/>
      <c r="AB192" s="69"/>
      <c r="AC192" s="69"/>
      <c r="AD192" s="69"/>
      <c r="AE192" s="69"/>
      <c r="AF192" s="69"/>
      <c r="AG192" s="69"/>
      <c r="AH192" s="69"/>
      <c r="AI192" s="69"/>
      <c r="AJ192" s="69"/>
      <c r="AK192" s="69"/>
      <c r="AL192" s="69"/>
    </row>
    <row r="193" spans="15:38" s="71" customFormat="1" x14ac:dyDescent="0.25">
      <c r="O193" s="69"/>
      <c r="P193" s="69"/>
      <c r="Q193" s="69"/>
      <c r="R193" s="69"/>
      <c r="S193" s="69"/>
      <c r="T193" s="69"/>
      <c r="U193" s="69"/>
      <c r="V193" s="69"/>
      <c r="W193" s="69"/>
      <c r="X193" s="69"/>
      <c r="Y193" s="69"/>
      <c r="Z193" s="69"/>
      <c r="AA193" s="69"/>
      <c r="AB193" s="69"/>
      <c r="AC193" s="69"/>
      <c r="AD193" s="69"/>
      <c r="AE193" s="69"/>
      <c r="AF193" s="69"/>
      <c r="AG193" s="69"/>
      <c r="AH193" s="69"/>
      <c r="AI193" s="69"/>
      <c r="AJ193" s="69"/>
      <c r="AK193" s="69"/>
      <c r="AL193" s="69"/>
    </row>
    <row r="194" spans="15:38" s="71" customFormat="1" x14ac:dyDescent="0.25">
      <c r="O194" s="69"/>
      <c r="P194" s="69"/>
      <c r="Q194" s="69"/>
      <c r="R194" s="69"/>
      <c r="S194" s="69"/>
      <c r="T194" s="69"/>
      <c r="U194" s="69"/>
      <c r="V194" s="69"/>
      <c r="W194" s="69"/>
      <c r="X194" s="69"/>
      <c r="Y194" s="69"/>
      <c r="Z194" s="69"/>
      <c r="AA194" s="69"/>
      <c r="AB194" s="69"/>
      <c r="AC194" s="69"/>
      <c r="AD194" s="69"/>
      <c r="AE194" s="69"/>
      <c r="AF194" s="69"/>
      <c r="AG194" s="69"/>
      <c r="AH194" s="69"/>
      <c r="AI194" s="69"/>
      <c r="AJ194" s="69"/>
      <c r="AK194" s="69"/>
      <c r="AL194" s="69"/>
    </row>
    <row r="195" spans="15:38" s="71" customFormat="1" x14ac:dyDescent="0.25">
      <c r="O195" s="69"/>
      <c r="P195" s="69"/>
      <c r="Q195" s="69"/>
      <c r="R195" s="69"/>
      <c r="S195" s="69"/>
      <c r="T195" s="69"/>
      <c r="U195" s="69"/>
      <c r="V195" s="69"/>
      <c r="W195" s="69"/>
      <c r="X195" s="69"/>
      <c r="Y195" s="69"/>
      <c r="Z195" s="69"/>
      <c r="AA195" s="69"/>
      <c r="AB195" s="69"/>
      <c r="AC195" s="69"/>
      <c r="AD195" s="69"/>
      <c r="AE195" s="69"/>
      <c r="AF195" s="69"/>
      <c r="AG195" s="69"/>
      <c r="AH195" s="69"/>
      <c r="AI195" s="69"/>
      <c r="AJ195" s="69"/>
      <c r="AK195" s="69"/>
      <c r="AL195" s="69"/>
    </row>
    <row r="196" spans="15:38" s="71" customFormat="1" x14ac:dyDescent="0.25">
      <c r="O196" s="69"/>
      <c r="P196" s="69"/>
      <c r="Q196" s="69"/>
      <c r="R196" s="69"/>
      <c r="S196" s="69"/>
      <c r="T196" s="69"/>
      <c r="U196" s="69"/>
      <c r="V196" s="69"/>
      <c r="W196" s="69"/>
      <c r="X196" s="69"/>
      <c r="Y196" s="69"/>
      <c r="Z196" s="69"/>
      <c r="AA196" s="69"/>
      <c r="AB196" s="69"/>
      <c r="AC196" s="69"/>
      <c r="AD196" s="69"/>
      <c r="AE196" s="69"/>
      <c r="AF196" s="69"/>
      <c r="AG196" s="69"/>
      <c r="AH196" s="69"/>
      <c r="AI196" s="69"/>
      <c r="AJ196" s="69"/>
      <c r="AK196" s="69"/>
      <c r="AL196" s="69"/>
    </row>
    <row r="197" spans="15:38" s="71" customFormat="1" x14ac:dyDescent="0.25">
      <c r="O197" s="69"/>
      <c r="P197" s="69"/>
      <c r="Q197" s="69"/>
      <c r="R197" s="69"/>
      <c r="S197" s="69"/>
      <c r="T197" s="69"/>
      <c r="U197" s="69"/>
      <c r="V197" s="69"/>
      <c r="W197" s="69"/>
      <c r="X197" s="69"/>
      <c r="Y197" s="69"/>
      <c r="Z197" s="69"/>
      <c r="AA197" s="69"/>
      <c r="AB197" s="69"/>
      <c r="AC197" s="69"/>
      <c r="AD197" s="69"/>
      <c r="AE197" s="69"/>
      <c r="AF197" s="69"/>
      <c r="AG197" s="69"/>
      <c r="AH197" s="69"/>
      <c r="AI197" s="69"/>
      <c r="AJ197" s="69"/>
      <c r="AK197" s="69"/>
      <c r="AL197" s="69"/>
    </row>
    <row r="198" spans="15:38" s="71" customFormat="1" x14ac:dyDescent="0.25">
      <c r="O198" s="69"/>
      <c r="P198" s="69"/>
      <c r="Q198" s="69"/>
      <c r="R198" s="69"/>
      <c r="S198" s="69"/>
      <c r="T198" s="69"/>
      <c r="U198" s="69"/>
      <c r="V198" s="69"/>
      <c r="W198" s="69"/>
      <c r="X198" s="69"/>
      <c r="Y198" s="69"/>
      <c r="Z198" s="69"/>
      <c r="AA198" s="69"/>
      <c r="AB198" s="69"/>
      <c r="AC198" s="69"/>
      <c r="AD198" s="69"/>
      <c r="AE198" s="69"/>
      <c r="AF198" s="69"/>
      <c r="AG198" s="69"/>
      <c r="AH198" s="69"/>
      <c r="AI198" s="69"/>
      <c r="AJ198" s="69"/>
      <c r="AK198" s="69"/>
      <c r="AL198" s="69"/>
    </row>
  </sheetData>
  <sortState ref="B14:K33">
    <sortCondition descending="1" ref="H14:H33"/>
  </sortState>
  <mergeCells count="7"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showGridLines="0"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3" customWidth="1"/>
    <col min="2" max="2" width="18.28515625" style="3" customWidth="1"/>
    <col min="3" max="8" width="10.42578125" style="3" customWidth="1"/>
    <col min="9" max="9" width="12.28515625" style="3" customWidth="1"/>
    <col min="10" max="10" width="11.28515625" style="3" customWidth="1"/>
    <col min="11" max="11" width="10.85546875" style="3" customWidth="1"/>
    <col min="12" max="12" width="1.85546875" style="3" customWidth="1"/>
    <col min="13" max="13" width="11.42578125" style="71"/>
    <col min="14" max="14" width="11.42578125" style="71" hidden="1" customWidth="1"/>
    <col min="15" max="38" width="11.42578125" style="69"/>
    <col min="39" max="16384" width="11.42578125" style="3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20" x14ac:dyDescent="0.25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20" x14ac:dyDescent="0.25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20" x14ac:dyDescent="0.25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20" x14ac:dyDescent="0.25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20" x14ac:dyDescent="0.25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20" x14ac:dyDescent="0.25">
      <c r="A7" s="9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11"/>
    </row>
    <row r="8" spans="1:20" x14ac:dyDescent="0.25">
      <c r="A8" s="9"/>
      <c r="B8" s="131"/>
      <c r="C8" s="217" t="s">
        <v>173</v>
      </c>
      <c r="D8" s="217"/>
      <c r="E8" s="217"/>
      <c r="F8" s="217"/>
      <c r="G8" s="217"/>
      <c r="H8" s="217"/>
      <c r="I8" s="217"/>
      <c r="J8" s="217"/>
      <c r="K8" s="217"/>
      <c r="L8" s="11"/>
      <c r="O8" s="95"/>
    </row>
    <row r="9" spans="1:20" x14ac:dyDescent="0.25">
      <c r="A9" s="9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11"/>
    </row>
    <row r="10" spans="1:20" ht="15.75" customHeight="1" x14ac:dyDescent="0.25">
      <c r="A10" s="9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11"/>
    </row>
    <row r="11" spans="1:20" x14ac:dyDescent="0.25">
      <c r="A11" s="9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11"/>
      <c r="O11" s="92"/>
    </row>
    <row r="12" spans="1:20" ht="12" customHeight="1" x14ac:dyDescent="0.25">
      <c r="A12" s="9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11"/>
    </row>
    <row r="13" spans="1:20" x14ac:dyDescent="0.25">
      <c r="A13" s="9"/>
      <c r="B13" s="126" t="s">
        <v>62</v>
      </c>
      <c r="C13" s="150">
        <v>2049818</v>
      </c>
      <c r="D13" s="150">
        <v>1959417</v>
      </c>
      <c r="E13" s="150">
        <v>1839159</v>
      </c>
      <c r="F13" s="150">
        <v>1503612</v>
      </c>
      <c r="G13" s="150">
        <v>2119600</v>
      </c>
      <c r="H13" s="151">
        <v>3105136</v>
      </c>
      <c r="I13" s="152">
        <v>46.496320060388754</v>
      </c>
      <c r="J13" s="152">
        <v>146.49632006038874</v>
      </c>
      <c r="K13" s="152">
        <v>40.967217606669813</v>
      </c>
      <c r="L13" s="11"/>
      <c r="M13" s="96"/>
      <c r="O13" s="79"/>
      <c r="P13" s="79"/>
      <c r="Q13" s="79"/>
      <c r="R13" s="79"/>
      <c r="S13" s="79"/>
      <c r="T13" s="79"/>
    </row>
    <row r="14" spans="1:20" x14ac:dyDescent="0.25">
      <c r="A14" s="9"/>
      <c r="B14" s="180" t="s">
        <v>53</v>
      </c>
      <c r="C14" s="172">
        <v>182582</v>
      </c>
      <c r="D14" s="172">
        <v>370906</v>
      </c>
      <c r="E14" s="172">
        <v>294450</v>
      </c>
      <c r="F14" s="172">
        <v>159613</v>
      </c>
      <c r="G14" s="172">
        <v>248785</v>
      </c>
      <c r="H14" s="151">
        <v>588118</v>
      </c>
      <c r="I14" s="154">
        <v>136.39608497296862</v>
      </c>
      <c r="J14" s="154">
        <v>236.39608497296862</v>
      </c>
      <c r="K14" s="154">
        <v>55.867629829650475</v>
      </c>
      <c r="L14" s="11"/>
      <c r="M14" s="96"/>
      <c r="O14" s="226"/>
      <c r="P14" s="79"/>
      <c r="Q14" s="79"/>
      <c r="R14" s="79"/>
      <c r="S14" s="79"/>
      <c r="T14" s="79"/>
    </row>
    <row r="15" spans="1:20" x14ac:dyDescent="0.25">
      <c r="A15" s="9"/>
      <c r="B15" s="180" t="s">
        <v>43</v>
      </c>
      <c r="C15" s="172">
        <v>366072</v>
      </c>
      <c r="D15" s="172">
        <v>309170</v>
      </c>
      <c r="E15" s="172">
        <v>209131</v>
      </c>
      <c r="F15" s="172">
        <v>164587</v>
      </c>
      <c r="G15" s="172">
        <v>389111</v>
      </c>
      <c r="H15" s="151">
        <v>494565</v>
      </c>
      <c r="I15" s="154">
        <v>27.101264163696225</v>
      </c>
      <c r="J15" s="154">
        <v>127.10126416369623</v>
      </c>
      <c r="K15" s="154">
        <v>136.41660641484444</v>
      </c>
      <c r="L15" s="11"/>
      <c r="M15" s="96"/>
      <c r="O15" s="226"/>
      <c r="P15" s="79"/>
      <c r="Q15" s="79"/>
      <c r="R15" s="79"/>
      <c r="S15" s="79"/>
      <c r="T15" s="79"/>
    </row>
    <row r="16" spans="1:20" x14ac:dyDescent="0.25">
      <c r="A16" s="9"/>
      <c r="B16" s="180" t="s">
        <v>44</v>
      </c>
      <c r="C16" s="172">
        <v>468723</v>
      </c>
      <c r="D16" s="172">
        <v>426609</v>
      </c>
      <c r="E16" s="172">
        <v>423936</v>
      </c>
      <c r="F16" s="172">
        <v>337945</v>
      </c>
      <c r="G16" s="172">
        <v>449369</v>
      </c>
      <c r="H16" s="151">
        <v>420902</v>
      </c>
      <c r="I16" s="154">
        <v>-6.3348829135966174</v>
      </c>
      <c r="J16" s="154">
        <v>93.665117086403384</v>
      </c>
      <c r="K16" s="154">
        <v>32.971045584340651</v>
      </c>
      <c r="L16" s="11"/>
      <c r="M16" s="96"/>
      <c r="O16" s="226"/>
      <c r="P16" s="79"/>
      <c r="Q16" s="79"/>
      <c r="R16" s="79"/>
      <c r="S16" s="79"/>
      <c r="T16" s="79"/>
    </row>
    <row r="17" spans="1:20" x14ac:dyDescent="0.25">
      <c r="A17" s="9"/>
      <c r="B17" s="180" t="s">
        <v>58</v>
      </c>
      <c r="C17" s="172">
        <v>22854</v>
      </c>
      <c r="D17" s="172">
        <v>26817</v>
      </c>
      <c r="E17" s="172">
        <v>130077</v>
      </c>
      <c r="F17" s="172">
        <v>154416</v>
      </c>
      <c r="G17" s="172">
        <v>172605</v>
      </c>
      <c r="H17" s="151">
        <v>399261</v>
      </c>
      <c r="I17" s="154">
        <v>131.31485182932127</v>
      </c>
      <c r="J17" s="154">
        <v>231.31485182932127</v>
      </c>
      <c r="K17" s="154">
        <v>11.779219769972027</v>
      </c>
      <c r="L17" s="11"/>
      <c r="M17" s="96"/>
      <c r="O17" s="226"/>
      <c r="P17" s="79"/>
      <c r="Q17" s="79"/>
      <c r="R17" s="79"/>
      <c r="S17" s="79"/>
      <c r="T17" s="79"/>
    </row>
    <row r="18" spans="1:20" x14ac:dyDescent="0.25">
      <c r="A18" s="9"/>
      <c r="B18" s="180" t="s">
        <v>52</v>
      </c>
      <c r="C18" s="172">
        <v>21578</v>
      </c>
      <c r="D18" s="172">
        <v>33539</v>
      </c>
      <c r="E18" s="172">
        <v>16626</v>
      </c>
      <c r="F18" s="172">
        <v>114818</v>
      </c>
      <c r="G18" s="172">
        <v>148027</v>
      </c>
      <c r="H18" s="151">
        <v>340579</v>
      </c>
      <c r="I18" s="154">
        <v>130.07897207941795</v>
      </c>
      <c r="J18" s="154">
        <v>230.07897207941795</v>
      </c>
      <c r="K18" s="154">
        <v>28.923165357348157</v>
      </c>
      <c r="L18" s="11"/>
      <c r="M18" s="96"/>
      <c r="O18" s="226"/>
      <c r="P18" s="79"/>
      <c r="Q18" s="79"/>
      <c r="R18" s="79"/>
      <c r="S18" s="79"/>
      <c r="T18" s="79"/>
    </row>
    <row r="19" spans="1:20" x14ac:dyDescent="0.25">
      <c r="A19" s="9"/>
      <c r="B19" s="180" t="s">
        <v>51</v>
      </c>
      <c r="C19" s="172">
        <v>159086</v>
      </c>
      <c r="D19" s="172">
        <v>170045</v>
      </c>
      <c r="E19" s="172">
        <v>148706</v>
      </c>
      <c r="F19" s="172">
        <v>74639</v>
      </c>
      <c r="G19" s="172">
        <v>176644</v>
      </c>
      <c r="H19" s="151">
        <v>179400</v>
      </c>
      <c r="I19" s="154">
        <v>1.5602001766264362</v>
      </c>
      <c r="J19" s="154">
        <v>101.56020017662644</v>
      </c>
      <c r="K19" s="154">
        <v>136.66447835581934</v>
      </c>
      <c r="L19" s="11"/>
      <c r="M19" s="96"/>
      <c r="O19" s="79"/>
      <c r="P19" s="79"/>
      <c r="Q19" s="79"/>
      <c r="R19" s="79"/>
      <c r="S19" s="79"/>
      <c r="T19" s="79"/>
    </row>
    <row r="20" spans="1:20" x14ac:dyDescent="0.25">
      <c r="A20" s="9"/>
      <c r="B20" s="180" t="s">
        <v>55</v>
      </c>
      <c r="C20" s="172">
        <v>185997</v>
      </c>
      <c r="D20" s="172">
        <v>194659</v>
      </c>
      <c r="E20" s="172">
        <v>191429</v>
      </c>
      <c r="F20" s="172">
        <v>141010</v>
      </c>
      <c r="G20" s="172">
        <v>115973</v>
      </c>
      <c r="H20" s="151">
        <v>176050</v>
      </c>
      <c r="I20" s="154">
        <v>51.802574737223317</v>
      </c>
      <c r="J20" s="154">
        <v>151.80257473722332</v>
      </c>
      <c r="K20" s="154">
        <v>-17.755478334869867</v>
      </c>
      <c r="L20" s="11"/>
      <c r="M20" s="96"/>
      <c r="O20" s="79"/>
      <c r="P20" s="79"/>
      <c r="Q20" s="79"/>
      <c r="R20" s="79"/>
      <c r="S20" s="79"/>
      <c r="T20" s="79"/>
    </row>
    <row r="21" spans="1:20" x14ac:dyDescent="0.25">
      <c r="A21" s="9"/>
      <c r="B21" s="180" t="s">
        <v>50</v>
      </c>
      <c r="C21" s="172">
        <v>90000</v>
      </c>
      <c r="D21" s="172">
        <v>68941</v>
      </c>
      <c r="E21" s="172">
        <v>44880</v>
      </c>
      <c r="F21" s="172">
        <v>69095</v>
      </c>
      <c r="G21" s="172">
        <v>65967</v>
      </c>
      <c r="H21" s="151">
        <v>106512</v>
      </c>
      <c r="I21" s="154">
        <v>61.462549456546455</v>
      </c>
      <c r="J21" s="154">
        <v>161.46254945654647</v>
      </c>
      <c r="K21" s="154">
        <v>-4.5271003690570915</v>
      </c>
      <c r="L21" s="11"/>
      <c r="M21" s="96"/>
      <c r="O21" s="79"/>
      <c r="P21" s="79"/>
      <c r="Q21" s="79"/>
      <c r="R21" s="79"/>
      <c r="S21" s="79"/>
      <c r="T21" s="79"/>
    </row>
    <row r="22" spans="1:20" x14ac:dyDescent="0.25">
      <c r="A22" s="9"/>
      <c r="B22" s="180" t="s">
        <v>45</v>
      </c>
      <c r="C22" s="172">
        <v>47121</v>
      </c>
      <c r="D22" s="172">
        <v>54239</v>
      </c>
      <c r="E22" s="172">
        <v>59323</v>
      </c>
      <c r="F22" s="172">
        <v>82788</v>
      </c>
      <c r="G22" s="172">
        <v>83532</v>
      </c>
      <c r="H22" s="151">
        <v>98979</v>
      </c>
      <c r="I22" s="154">
        <v>18.492314322654792</v>
      </c>
      <c r="J22" s="154">
        <v>118.49231432265479</v>
      </c>
      <c r="K22" s="154">
        <v>0.89868096825627131</v>
      </c>
      <c r="L22" s="11"/>
      <c r="M22" s="96"/>
      <c r="O22" s="79"/>
      <c r="P22" s="79"/>
      <c r="Q22" s="79"/>
      <c r="R22" s="79"/>
      <c r="S22" s="79"/>
      <c r="T22" s="79"/>
    </row>
    <row r="23" spans="1:20" x14ac:dyDescent="0.25">
      <c r="A23" s="9"/>
      <c r="B23" s="180" t="s">
        <v>54</v>
      </c>
      <c r="C23" s="172">
        <v>61137</v>
      </c>
      <c r="D23" s="172">
        <v>36177</v>
      </c>
      <c r="E23" s="172">
        <v>84909</v>
      </c>
      <c r="F23" s="172">
        <v>90107</v>
      </c>
      <c r="G23" s="172">
        <v>73856</v>
      </c>
      <c r="H23" s="151">
        <v>91210</v>
      </c>
      <c r="I23" s="154">
        <v>23.497075389948009</v>
      </c>
      <c r="J23" s="154">
        <v>123.49707538994801</v>
      </c>
      <c r="K23" s="154">
        <v>-18.035224788307236</v>
      </c>
      <c r="L23" s="11"/>
      <c r="M23" s="96"/>
      <c r="O23" s="79"/>
      <c r="P23" s="79"/>
      <c r="Q23" s="79"/>
      <c r="R23" s="79"/>
      <c r="S23" s="79"/>
      <c r="T23" s="79"/>
    </row>
    <row r="24" spans="1:20" x14ac:dyDescent="0.25">
      <c r="A24" s="9"/>
      <c r="B24" s="180" t="s">
        <v>59</v>
      </c>
      <c r="C24" s="172">
        <v>680</v>
      </c>
      <c r="D24" s="172">
        <v>19700</v>
      </c>
      <c r="E24" s="172">
        <v>19700</v>
      </c>
      <c r="F24" s="172">
        <v>1558</v>
      </c>
      <c r="G24" s="172">
        <v>76647</v>
      </c>
      <c r="H24" s="151">
        <v>76068</v>
      </c>
      <c r="I24" s="154">
        <v>-0.75541117069161112</v>
      </c>
      <c r="J24" s="154">
        <v>99.244588829308384</v>
      </c>
      <c r="K24" s="154">
        <v>4819.5763799743263</v>
      </c>
      <c r="L24" s="11"/>
      <c r="M24" s="96"/>
      <c r="O24" s="79"/>
      <c r="P24" s="79"/>
      <c r="Q24" s="79"/>
      <c r="R24" s="79"/>
      <c r="S24" s="79"/>
      <c r="T24" s="79"/>
    </row>
    <row r="25" spans="1:20" x14ac:dyDescent="0.25">
      <c r="A25" s="9"/>
      <c r="B25" s="180" t="s">
        <v>61</v>
      </c>
      <c r="C25" s="172">
        <v>14544</v>
      </c>
      <c r="D25" s="172">
        <v>19838</v>
      </c>
      <c r="E25" s="172">
        <v>21428</v>
      </c>
      <c r="F25" s="172">
        <v>11387</v>
      </c>
      <c r="G25" s="172">
        <v>32013</v>
      </c>
      <c r="H25" s="151">
        <v>47542</v>
      </c>
      <c r="I25" s="154">
        <v>48.508418455002641</v>
      </c>
      <c r="J25" s="154">
        <v>148.50841845500264</v>
      </c>
      <c r="K25" s="154">
        <v>181.136383595328</v>
      </c>
      <c r="L25" s="11"/>
      <c r="M25" s="96"/>
      <c r="O25" s="79"/>
      <c r="P25" s="79"/>
      <c r="Q25" s="79"/>
      <c r="R25" s="79"/>
      <c r="S25" s="79"/>
      <c r="T25" s="79"/>
    </row>
    <row r="26" spans="1:20" x14ac:dyDescent="0.25">
      <c r="A26" s="9"/>
      <c r="B26" s="180" t="s">
        <v>60</v>
      </c>
      <c r="C26" s="172">
        <v>218208</v>
      </c>
      <c r="D26" s="172">
        <v>20816</v>
      </c>
      <c r="E26" s="172">
        <v>6456</v>
      </c>
      <c r="F26" s="172">
        <v>15305</v>
      </c>
      <c r="G26" s="172">
        <v>12029</v>
      </c>
      <c r="H26" s="151">
        <v>35443</v>
      </c>
      <c r="I26" s="154">
        <v>194.64627151051624</v>
      </c>
      <c r="J26" s="154">
        <v>294.64627151051627</v>
      </c>
      <c r="K26" s="154">
        <v>-21.404769683110093</v>
      </c>
      <c r="L26" s="11"/>
      <c r="M26" s="96"/>
      <c r="O26" s="79"/>
      <c r="P26" s="79"/>
      <c r="Q26" s="79"/>
      <c r="R26" s="79"/>
      <c r="S26" s="79"/>
      <c r="T26" s="79"/>
    </row>
    <row r="27" spans="1:20" x14ac:dyDescent="0.25">
      <c r="A27" s="9"/>
      <c r="B27" s="180" t="s">
        <v>56</v>
      </c>
      <c r="C27" s="172">
        <v>168239</v>
      </c>
      <c r="D27" s="172">
        <v>135188</v>
      </c>
      <c r="E27" s="172">
        <v>139007</v>
      </c>
      <c r="F27" s="172">
        <v>20492</v>
      </c>
      <c r="G27" s="172">
        <v>23887</v>
      </c>
      <c r="H27" s="151">
        <v>17452</v>
      </c>
      <c r="I27" s="154">
        <v>-26.939339389626159</v>
      </c>
      <c r="J27" s="154">
        <v>73.060660610373844</v>
      </c>
      <c r="K27" s="154">
        <v>16.567440952566859</v>
      </c>
      <c r="L27" s="11"/>
      <c r="M27" s="96"/>
      <c r="O27" s="79"/>
      <c r="P27" s="79"/>
      <c r="Q27" s="79"/>
      <c r="R27" s="79"/>
      <c r="S27" s="79"/>
      <c r="T27" s="79"/>
    </row>
    <row r="28" spans="1:20" x14ac:dyDescent="0.25">
      <c r="A28" s="9"/>
      <c r="B28" s="180" t="s">
        <v>49</v>
      </c>
      <c r="C28" s="172">
        <v>4220</v>
      </c>
      <c r="D28" s="172">
        <v>8281</v>
      </c>
      <c r="E28" s="172">
        <v>20017</v>
      </c>
      <c r="F28" s="172">
        <v>4578</v>
      </c>
      <c r="G28" s="172">
        <v>6908</v>
      </c>
      <c r="H28" s="151">
        <v>9018</v>
      </c>
      <c r="I28" s="154">
        <v>30.54429646786334</v>
      </c>
      <c r="J28" s="154">
        <v>130.54429646786335</v>
      </c>
      <c r="K28" s="154">
        <v>50.895587592835298</v>
      </c>
      <c r="L28" s="11"/>
      <c r="M28" s="96"/>
      <c r="O28" s="79"/>
      <c r="P28" s="79"/>
      <c r="Q28" s="79"/>
      <c r="R28" s="79"/>
      <c r="S28" s="79"/>
      <c r="T28" s="79"/>
    </row>
    <row r="29" spans="1:20" x14ac:dyDescent="0.25">
      <c r="A29" s="9"/>
      <c r="B29" s="180" t="s">
        <v>47</v>
      </c>
      <c r="C29" s="172">
        <v>11649</v>
      </c>
      <c r="D29" s="172">
        <v>4485</v>
      </c>
      <c r="E29" s="172">
        <v>3092</v>
      </c>
      <c r="F29" s="172">
        <v>28924</v>
      </c>
      <c r="G29" s="172">
        <v>14735</v>
      </c>
      <c r="H29" s="151">
        <v>8736</v>
      </c>
      <c r="I29" s="154">
        <v>-40.712589073634206</v>
      </c>
      <c r="J29" s="154">
        <v>59.287410926365794</v>
      </c>
      <c r="K29" s="154">
        <v>-49.056147144240079</v>
      </c>
      <c r="L29" s="11"/>
      <c r="M29" s="96"/>
      <c r="O29" s="79"/>
      <c r="P29" s="79"/>
      <c r="Q29" s="79"/>
      <c r="R29" s="79"/>
      <c r="S29" s="79"/>
      <c r="T29" s="79"/>
    </row>
    <row r="30" spans="1:20" x14ac:dyDescent="0.25">
      <c r="A30" s="9"/>
      <c r="B30" s="180" t="s">
        <v>48</v>
      </c>
      <c r="C30" s="172">
        <v>2474</v>
      </c>
      <c r="D30" s="172">
        <v>5208</v>
      </c>
      <c r="E30" s="172">
        <v>4641</v>
      </c>
      <c r="F30" s="172">
        <v>13206</v>
      </c>
      <c r="G30" s="172">
        <v>5546</v>
      </c>
      <c r="H30" s="151">
        <v>5950</v>
      </c>
      <c r="I30" s="154">
        <v>7.2845293905517527</v>
      </c>
      <c r="J30" s="154">
        <v>107.28452939055175</v>
      </c>
      <c r="K30" s="154">
        <v>-58.003937604119336</v>
      </c>
      <c r="L30" s="78"/>
      <c r="M30" s="96"/>
      <c r="O30" s="79"/>
      <c r="P30" s="79"/>
      <c r="Q30" s="79"/>
      <c r="R30" s="79"/>
      <c r="S30" s="79"/>
      <c r="T30" s="79"/>
    </row>
    <row r="31" spans="1:20" x14ac:dyDescent="0.25">
      <c r="A31" s="9"/>
      <c r="B31" s="180" t="s">
        <v>57</v>
      </c>
      <c r="C31" s="172">
        <v>4886</v>
      </c>
      <c r="D31" s="172">
        <v>21460</v>
      </c>
      <c r="E31" s="172">
        <v>10883</v>
      </c>
      <c r="F31" s="172">
        <v>10536</v>
      </c>
      <c r="G31" s="172">
        <v>14999</v>
      </c>
      <c r="H31" s="151">
        <v>5141</v>
      </c>
      <c r="I31" s="154">
        <v>-65.724381625441694</v>
      </c>
      <c r="J31" s="154">
        <v>34.275618374558306</v>
      </c>
      <c r="K31" s="154">
        <v>42.359529233105555</v>
      </c>
      <c r="L31" s="78"/>
      <c r="M31" s="96"/>
      <c r="O31" s="79"/>
      <c r="P31" s="79"/>
      <c r="Q31" s="79"/>
      <c r="R31" s="79"/>
      <c r="S31" s="79"/>
      <c r="T31" s="79"/>
    </row>
    <row r="32" spans="1:20" x14ac:dyDescent="0.25">
      <c r="A32" s="76"/>
      <c r="B32" s="180" t="s">
        <v>46</v>
      </c>
      <c r="C32" s="172">
        <v>19768</v>
      </c>
      <c r="D32" s="172">
        <v>33339</v>
      </c>
      <c r="E32" s="172">
        <v>10468</v>
      </c>
      <c r="F32" s="172">
        <v>8608</v>
      </c>
      <c r="G32" s="172">
        <v>8967</v>
      </c>
      <c r="H32" s="151">
        <v>2266</v>
      </c>
      <c r="I32" s="154">
        <v>-74.729563956730232</v>
      </c>
      <c r="J32" s="154">
        <v>25.270436043269768</v>
      </c>
      <c r="K32" s="154">
        <v>4.1705390334572545</v>
      </c>
      <c r="L32" s="78"/>
      <c r="O32" s="79"/>
      <c r="P32" s="79"/>
      <c r="Q32" s="79"/>
      <c r="R32" s="79"/>
      <c r="S32" s="79"/>
    </row>
    <row r="33" spans="1:38" ht="15" customHeight="1" x14ac:dyDescent="0.25">
      <c r="A33" s="9"/>
      <c r="B33" s="180" t="s">
        <v>168</v>
      </c>
      <c r="C33" s="172"/>
      <c r="D33" s="172"/>
      <c r="E33" s="172"/>
      <c r="F33" s="172"/>
      <c r="G33" s="172">
        <v>0</v>
      </c>
      <c r="H33" s="151">
        <v>1944</v>
      </c>
      <c r="I33" s="154"/>
      <c r="J33" s="154"/>
      <c r="K33" s="154"/>
      <c r="L33" s="78"/>
    </row>
    <row r="34" spans="1:38" ht="18.75" customHeight="1" x14ac:dyDescent="0.25">
      <c r="A34" s="9"/>
      <c r="B34" s="174"/>
      <c r="C34" s="156"/>
      <c r="D34" s="156"/>
      <c r="E34" s="156"/>
      <c r="F34" s="156"/>
      <c r="G34" s="156"/>
      <c r="H34" s="157"/>
      <c r="I34" s="158"/>
      <c r="J34" s="158"/>
      <c r="K34" s="158"/>
      <c r="L34" s="78"/>
    </row>
    <row r="35" spans="1:38" s="2" customFormat="1" ht="15" customHeight="1" x14ac:dyDescent="0.25">
      <c r="A35" s="9"/>
      <c r="B35" s="147" t="s">
        <v>3</v>
      </c>
      <c r="C35" s="181"/>
      <c r="D35" s="152">
        <v>-4.4101964174380388</v>
      </c>
      <c r="E35" s="152">
        <v>-6.1374378195146795</v>
      </c>
      <c r="F35" s="152">
        <v>-18.244588967022423</v>
      </c>
      <c r="G35" s="152">
        <v>40.967217606669813</v>
      </c>
      <c r="H35" s="161">
        <v>46.496320060388754</v>
      </c>
      <c r="I35" s="162"/>
      <c r="J35" s="162"/>
      <c r="K35" s="162"/>
      <c r="L35" s="78"/>
      <c r="M35" s="71"/>
      <c r="N35" s="71"/>
      <c r="O35" s="69"/>
      <c r="P35" s="69"/>
      <c r="Q35" s="69"/>
      <c r="R35" s="69"/>
      <c r="S35" s="69"/>
      <c r="T35" s="69"/>
      <c r="U35" s="69"/>
      <c r="V35" s="69"/>
      <c r="W35" s="69"/>
      <c r="X35" s="69"/>
      <c r="Y35" s="69"/>
      <c r="Z35" s="69"/>
      <c r="AA35" s="69"/>
      <c r="AB35" s="69"/>
      <c r="AC35" s="69"/>
      <c r="AD35" s="69"/>
      <c r="AE35" s="69"/>
      <c r="AF35" s="69"/>
      <c r="AG35" s="69"/>
      <c r="AH35" s="69"/>
      <c r="AI35" s="69"/>
      <c r="AJ35" s="69"/>
      <c r="AK35" s="69"/>
      <c r="AL35" s="69"/>
    </row>
    <row r="36" spans="1:38" s="2" customFormat="1" ht="14.25" customHeight="1" x14ac:dyDescent="0.25">
      <c r="A36" s="9"/>
      <c r="B36" s="133"/>
      <c r="C36" s="141"/>
      <c r="D36" s="141"/>
      <c r="E36" s="141"/>
      <c r="F36" s="141"/>
      <c r="G36" s="141"/>
      <c r="H36" s="137"/>
      <c r="I36" s="138"/>
      <c r="J36" s="138"/>
      <c r="K36" s="138"/>
      <c r="L36" s="78"/>
      <c r="M36" s="57"/>
      <c r="N36" s="71"/>
      <c r="O36" s="69"/>
      <c r="P36" s="69"/>
      <c r="Q36" s="69"/>
      <c r="R36" s="69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69"/>
      <c r="AG36" s="69"/>
      <c r="AH36" s="69"/>
      <c r="AI36" s="69"/>
      <c r="AJ36" s="69"/>
      <c r="AK36" s="69"/>
      <c r="AL36" s="69"/>
    </row>
    <row r="37" spans="1:38" s="43" customFormat="1" ht="18.75" x14ac:dyDescent="0.25">
      <c r="A37" s="9"/>
      <c r="B37" s="140"/>
      <c r="C37" s="210" t="s">
        <v>179</v>
      </c>
      <c r="D37" s="210"/>
      <c r="E37" s="210"/>
      <c r="F37" s="210"/>
      <c r="G37" s="210"/>
      <c r="H37" s="210"/>
      <c r="I37" s="210"/>
      <c r="J37" s="210"/>
      <c r="K37" s="210"/>
      <c r="L37" s="78"/>
      <c r="M37" s="58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</row>
    <row r="38" spans="1:38" s="43" customFormat="1" x14ac:dyDescent="0.25">
      <c r="A38" s="44"/>
      <c r="B38" s="118"/>
      <c r="C38" s="119"/>
      <c r="D38" s="119"/>
      <c r="E38" s="119"/>
      <c r="F38" s="120"/>
      <c r="G38" s="120"/>
      <c r="H38" s="120"/>
      <c r="I38" s="121"/>
      <c r="J38" s="121"/>
      <c r="K38" s="118"/>
      <c r="L38" s="63"/>
      <c r="M38" s="58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0"/>
      <c r="AI38" s="40"/>
      <c r="AJ38" s="40"/>
      <c r="AK38" s="40"/>
      <c r="AL38" s="40"/>
    </row>
    <row r="39" spans="1:38" s="43" customFormat="1" x14ac:dyDescent="0.25">
      <c r="A39" s="44"/>
      <c r="B39" s="118"/>
      <c r="C39" s="119"/>
      <c r="D39" s="119"/>
      <c r="E39" s="119"/>
      <c r="F39" s="120"/>
      <c r="G39" s="120"/>
      <c r="H39" s="120"/>
      <c r="I39" s="121"/>
      <c r="J39" s="121"/>
      <c r="K39" s="118"/>
      <c r="L39" s="63"/>
      <c r="M39" s="58"/>
      <c r="N39" s="40"/>
      <c r="O39" s="40"/>
      <c r="P39" s="40"/>
      <c r="Q39" s="40"/>
      <c r="R39" s="40"/>
      <c r="S39" s="40"/>
      <c r="T39" s="40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40"/>
      <c r="AH39" s="40"/>
      <c r="AI39" s="40"/>
      <c r="AJ39" s="40"/>
      <c r="AK39" s="40"/>
      <c r="AL39" s="40"/>
    </row>
    <row r="40" spans="1:38" s="43" customFormat="1" x14ac:dyDescent="0.25">
      <c r="A40" s="44"/>
      <c r="B40" s="118"/>
      <c r="C40" s="119"/>
      <c r="D40" s="119"/>
      <c r="E40" s="119"/>
      <c r="F40" s="120"/>
      <c r="G40" s="120"/>
      <c r="H40" s="120"/>
      <c r="I40" s="121"/>
      <c r="J40" s="121"/>
      <c r="K40" s="118"/>
      <c r="L40" s="63"/>
      <c r="M40" s="58"/>
      <c r="N40" s="40"/>
      <c r="O40" s="40"/>
      <c r="P40" s="40"/>
      <c r="Q40" s="40"/>
      <c r="R40" s="40"/>
      <c r="S40" s="40"/>
      <c r="T40" s="40"/>
      <c r="U40" s="40"/>
      <c r="V40" s="40"/>
      <c r="W40" s="40"/>
      <c r="X40" s="40"/>
      <c r="Y40" s="40"/>
      <c r="Z40" s="40"/>
      <c r="AA40" s="40"/>
      <c r="AB40" s="40"/>
      <c r="AC40" s="40"/>
      <c r="AD40" s="40"/>
      <c r="AE40" s="40"/>
      <c r="AF40" s="40"/>
      <c r="AG40" s="40"/>
      <c r="AH40" s="40"/>
      <c r="AI40" s="40"/>
      <c r="AJ40" s="40"/>
      <c r="AK40" s="40"/>
      <c r="AL40" s="40"/>
    </row>
    <row r="41" spans="1:38" s="43" customFormat="1" x14ac:dyDescent="0.25">
      <c r="A41" s="44"/>
      <c r="B41" s="118"/>
      <c r="C41" s="119"/>
      <c r="D41" s="119"/>
      <c r="E41" s="119"/>
      <c r="F41" s="120"/>
      <c r="G41" s="120"/>
      <c r="H41" s="120"/>
      <c r="I41" s="121"/>
      <c r="J41" s="121"/>
      <c r="K41" s="118"/>
      <c r="L41" s="63"/>
      <c r="M41" s="58"/>
      <c r="N41" s="40"/>
      <c r="O41" s="40"/>
      <c r="P41" s="40"/>
      <c r="Q41" s="40"/>
      <c r="R41" s="40"/>
      <c r="S41" s="40"/>
      <c r="T41" s="40"/>
      <c r="U41" s="40"/>
      <c r="V41" s="40"/>
      <c r="W41" s="40"/>
      <c r="X41" s="40"/>
      <c r="Y41" s="40"/>
      <c r="Z41" s="40"/>
      <c r="AA41" s="40"/>
      <c r="AB41" s="40"/>
      <c r="AC41" s="40"/>
      <c r="AD41" s="40"/>
      <c r="AE41" s="40"/>
      <c r="AF41" s="40"/>
      <c r="AG41" s="40"/>
      <c r="AH41" s="40"/>
      <c r="AI41" s="40"/>
      <c r="AJ41" s="40"/>
      <c r="AK41" s="40"/>
      <c r="AL41" s="40"/>
    </row>
    <row r="42" spans="1:38" s="43" customFormat="1" x14ac:dyDescent="0.25">
      <c r="A42" s="44"/>
      <c r="B42" s="118"/>
      <c r="C42" s="119"/>
      <c r="D42" s="119"/>
      <c r="E42" s="119"/>
      <c r="F42" s="120"/>
      <c r="G42" s="120"/>
      <c r="H42" s="120"/>
      <c r="I42" s="121"/>
      <c r="J42" s="121"/>
      <c r="K42" s="118"/>
      <c r="L42" s="63"/>
      <c r="M42" s="58"/>
      <c r="N42" s="40"/>
      <c r="O42" s="40"/>
      <c r="P42" s="40"/>
      <c r="Q42" s="40"/>
      <c r="R42" s="40"/>
      <c r="S42" s="40"/>
      <c r="T42" s="40"/>
      <c r="U42" s="40"/>
      <c r="V42" s="40"/>
      <c r="W42" s="40"/>
      <c r="X42" s="40"/>
      <c r="Y42" s="40"/>
      <c r="Z42" s="40"/>
      <c r="AA42" s="40"/>
      <c r="AB42" s="40"/>
      <c r="AC42" s="40"/>
      <c r="AD42" s="40"/>
      <c r="AE42" s="40"/>
      <c r="AF42" s="40"/>
      <c r="AG42" s="40"/>
      <c r="AH42" s="40"/>
      <c r="AI42" s="40"/>
      <c r="AJ42" s="40"/>
      <c r="AK42" s="40"/>
      <c r="AL42" s="40"/>
    </row>
    <row r="43" spans="1:38" s="43" customFormat="1" x14ac:dyDescent="0.25">
      <c r="A43" s="44"/>
      <c r="B43" s="118"/>
      <c r="C43" s="119"/>
      <c r="D43" s="119"/>
      <c r="E43" s="119"/>
      <c r="F43" s="120"/>
      <c r="G43" s="120"/>
      <c r="H43" s="120"/>
      <c r="I43" s="121"/>
      <c r="J43" s="121"/>
      <c r="K43" s="118"/>
      <c r="L43" s="63"/>
      <c r="M43" s="58"/>
      <c r="N43" s="40"/>
      <c r="O43" s="40"/>
      <c r="P43" s="40"/>
      <c r="Q43" s="40"/>
      <c r="R43" s="40"/>
      <c r="S43" s="40"/>
      <c r="T43" s="40"/>
      <c r="U43" s="40"/>
      <c r="V43" s="40"/>
      <c r="W43" s="40"/>
      <c r="X43" s="40"/>
      <c r="Y43" s="40"/>
      <c r="Z43" s="40"/>
      <c r="AA43" s="40"/>
      <c r="AB43" s="40"/>
      <c r="AC43" s="40"/>
      <c r="AD43" s="40"/>
      <c r="AE43" s="40"/>
      <c r="AF43" s="40"/>
      <c r="AG43" s="40"/>
      <c r="AH43" s="40"/>
      <c r="AI43" s="40"/>
      <c r="AJ43" s="40"/>
      <c r="AK43" s="40"/>
      <c r="AL43" s="40"/>
    </row>
    <row r="44" spans="1:38" s="43" customFormat="1" x14ac:dyDescent="0.25">
      <c r="A44" s="44"/>
      <c r="B44" s="118"/>
      <c r="C44" s="119"/>
      <c r="D44" s="119"/>
      <c r="E44" s="119"/>
      <c r="F44" s="120"/>
      <c r="G44" s="120"/>
      <c r="H44" s="120"/>
      <c r="I44" s="121"/>
      <c r="J44" s="121"/>
      <c r="K44" s="118"/>
      <c r="L44" s="63"/>
      <c r="M44" s="58"/>
      <c r="N44" s="40"/>
      <c r="O44" s="40"/>
      <c r="P44" s="40"/>
      <c r="Q44" s="40"/>
      <c r="R44" s="40"/>
      <c r="S44" s="40"/>
      <c r="T44" s="40"/>
      <c r="U44" s="40"/>
      <c r="V44" s="40"/>
      <c r="W44" s="40"/>
      <c r="X44" s="40"/>
      <c r="Y44" s="40"/>
      <c r="Z44" s="40"/>
      <c r="AA44" s="40"/>
      <c r="AB44" s="40"/>
      <c r="AC44" s="40"/>
      <c r="AD44" s="40"/>
      <c r="AE44" s="40"/>
      <c r="AF44" s="40"/>
      <c r="AG44" s="40"/>
      <c r="AH44" s="40"/>
      <c r="AI44" s="40"/>
      <c r="AJ44" s="40"/>
      <c r="AK44" s="40"/>
      <c r="AL44" s="40"/>
    </row>
    <row r="45" spans="1:38" s="43" customFormat="1" x14ac:dyDescent="0.25">
      <c r="A45" s="44"/>
      <c r="B45" s="118"/>
      <c r="C45" s="119"/>
      <c r="D45" s="119"/>
      <c r="E45" s="119"/>
      <c r="F45" s="120"/>
      <c r="G45" s="120"/>
      <c r="H45" s="120"/>
      <c r="I45" s="121"/>
      <c r="J45" s="121"/>
      <c r="K45" s="118"/>
      <c r="L45" s="63"/>
      <c r="M45" s="58"/>
      <c r="N45" s="40"/>
      <c r="O45" s="40"/>
      <c r="P45" s="40"/>
      <c r="Q45" s="40"/>
      <c r="R45" s="40"/>
      <c r="S45" s="40"/>
      <c r="T45" s="40"/>
      <c r="U45" s="40"/>
      <c r="V45" s="40"/>
      <c r="W45" s="40"/>
      <c r="X45" s="40"/>
      <c r="Y45" s="40"/>
      <c r="Z45" s="40"/>
      <c r="AA45" s="40"/>
      <c r="AB45" s="40"/>
      <c r="AC45" s="40"/>
      <c r="AD45" s="40"/>
      <c r="AE45" s="40"/>
      <c r="AF45" s="40"/>
      <c r="AG45" s="40"/>
      <c r="AH45" s="40"/>
      <c r="AI45" s="40"/>
      <c r="AJ45" s="40"/>
      <c r="AK45" s="40"/>
      <c r="AL45" s="40"/>
    </row>
    <row r="46" spans="1:38" s="43" customFormat="1" x14ac:dyDescent="0.25">
      <c r="A46" s="44"/>
      <c r="B46" s="118"/>
      <c r="C46" s="119"/>
      <c r="D46" s="119"/>
      <c r="E46" s="119"/>
      <c r="F46" s="120"/>
      <c r="G46" s="120"/>
      <c r="H46" s="120"/>
      <c r="I46" s="121"/>
      <c r="J46" s="121"/>
      <c r="K46" s="118"/>
      <c r="L46" s="63"/>
      <c r="M46" s="58"/>
      <c r="N46" s="40"/>
      <c r="O46" s="40"/>
      <c r="P46" s="40"/>
      <c r="Q46" s="40"/>
      <c r="R46" s="40"/>
      <c r="S46" s="40"/>
      <c r="T46" s="40"/>
      <c r="U46" s="40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40"/>
      <c r="AG46" s="40"/>
      <c r="AH46" s="40"/>
      <c r="AI46" s="40"/>
      <c r="AJ46" s="40"/>
      <c r="AK46" s="40"/>
      <c r="AL46" s="40"/>
    </row>
    <row r="47" spans="1:38" s="43" customFormat="1" x14ac:dyDescent="0.25">
      <c r="A47" s="44"/>
      <c r="B47" s="118"/>
      <c r="C47" s="119"/>
      <c r="D47" s="119"/>
      <c r="E47" s="119"/>
      <c r="F47" s="120"/>
      <c r="G47" s="120"/>
      <c r="H47" s="120"/>
      <c r="I47" s="121"/>
      <c r="J47" s="121"/>
      <c r="K47" s="118"/>
      <c r="L47" s="63"/>
      <c r="M47" s="58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40"/>
      <c r="AG47" s="40"/>
      <c r="AH47" s="40"/>
      <c r="AI47" s="40"/>
      <c r="AJ47" s="40"/>
      <c r="AK47" s="40"/>
      <c r="AL47" s="40"/>
    </row>
    <row r="48" spans="1:38" s="43" customFormat="1" x14ac:dyDescent="0.25">
      <c r="A48" s="44"/>
      <c r="B48" s="118"/>
      <c r="C48" s="119"/>
      <c r="D48" s="119"/>
      <c r="E48" s="119"/>
      <c r="F48" s="120"/>
      <c r="G48" s="120"/>
      <c r="H48" s="120"/>
      <c r="I48" s="121"/>
      <c r="J48" s="121"/>
      <c r="K48" s="118"/>
      <c r="L48" s="63"/>
      <c r="M48" s="58"/>
      <c r="N48" s="40"/>
      <c r="O48" s="40"/>
      <c r="P48" s="40"/>
      <c r="Q48" s="40"/>
      <c r="R48" s="40"/>
      <c r="S48" s="40"/>
      <c r="T48" s="40"/>
      <c r="U48" s="40"/>
      <c r="V48" s="40"/>
      <c r="W48" s="40"/>
      <c r="X48" s="40"/>
      <c r="Y48" s="40"/>
      <c r="Z48" s="40"/>
      <c r="AA48" s="40"/>
      <c r="AB48" s="40"/>
      <c r="AC48" s="40"/>
      <c r="AD48" s="40"/>
      <c r="AE48" s="40"/>
      <c r="AF48" s="40"/>
      <c r="AG48" s="40"/>
      <c r="AH48" s="40"/>
      <c r="AI48" s="40"/>
      <c r="AJ48" s="40"/>
      <c r="AK48" s="40"/>
      <c r="AL48" s="40"/>
    </row>
    <row r="49" spans="1:38" s="43" customFormat="1" x14ac:dyDescent="0.25">
      <c r="A49" s="44"/>
      <c r="B49" s="118"/>
      <c r="C49" s="119"/>
      <c r="D49" s="119"/>
      <c r="E49" s="119"/>
      <c r="F49" s="120"/>
      <c r="G49" s="120"/>
      <c r="H49" s="120"/>
      <c r="I49" s="121"/>
      <c r="J49" s="121"/>
      <c r="K49" s="118"/>
      <c r="L49" s="63"/>
      <c r="M49" s="58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0"/>
      <c r="AC49" s="40"/>
      <c r="AD49" s="40"/>
      <c r="AE49" s="40"/>
      <c r="AF49" s="40"/>
      <c r="AG49" s="40"/>
      <c r="AH49" s="40"/>
      <c r="AI49" s="40"/>
      <c r="AJ49" s="40"/>
      <c r="AK49" s="40"/>
      <c r="AL49" s="40"/>
    </row>
    <row r="50" spans="1:38" s="43" customFormat="1" x14ac:dyDescent="0.25">
      <c r="A50" s="44"/>
      <c r="B50" s="113" t="s">
        <v>71</v>
      </c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  <c r="AB50" s="40"/>
      <c r="AC50" s="40"/>
      <c r="AD50" s="40"/>
      <c r="AE50" s="40"/>
      <c r="AF50" s="40"/>
      <c r="AG50" s="40"/>
      <c r="AH50" s="40"/>
      <c r="AI50" s="40"/>
      <c r="AJ50" s="40"/>
      <c r="AK50" s="40"/>
      <c r="AL50" s="40"/>
    </row>
    <row r="51" spans="1:38" s="43" customFormat="1" x14ac:dyDescent="0.25">
      <c r="A51" s="44"/>
      <c r="B51" s="113" t="s">
        <v>172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0"/>
      <c r="S51" s="40"/>
      <c r="T51" s="40"/>
      <c r="U51" s="40"/>
      <c r="V51" s="40"/>
      <c r="W51" s="40"/>
      <c r="X51" s="40"/>
      <c r="Y51" s="40"/>
      <c r="Z51" s="40"/>
      <c r="AA51" s="40"/>
      <c r="AB51" s="40"/>
      <c r="AC51" s="40"/>
      <c r="AD51" s="40"/>
      <c r="AE51" s="40"/>
      <c r="AF51" s="40"/>
      <c r="AG51" s="40"/>
      <c r="AH51" s="40"/>
      <c r="AI51" s="40"/>
      <c r="AJ51" s="40"/>
      <c r="AK51" s="40"/>
      <c r="AL51" s="40"/>
    </row>
    <row r="52" spans="1:38" s="40" customFormat="1" x14ac:dyDescent="0.25">
      <c r="A52" s="54"/>
      <c r="B52" s="114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</row>
    <row r="53" spans="1:38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</row>
    <row r="54" spans="1:38" s="40" customFormat="1" x14ac:dyDescent="0.25">
      <c r="A54" s="59"/>
      <c r="B54" s="49"/>
      <c r="C54" s="49"/>
      <c r="D54" s="49"/>
      <c r="E54" s="49"/>
      <c r="F54" s="49"/>
      <c r="G54" s="49"/>
    </row>
    <row r="55" spans="1:38" s="40" customFormat="1" x14ac:dyDescent="0.2">
      <c r="B55" s="233" t="s">
        <v>53</v>
      </c>
      <c r="C55" s="39">
        <v>588118</v>
      </c>
      <c r="D55" s="49"/>
      <c r="E55" s="49"/>
      <c r="F55" s="49"/>
      <c r="G55" s="49"/>
    </row>
    <row r="56" spans="1:38" s="40" customFormat="1" x14ac:dyDescent="0.2">
      <c r="B56" s="233" t="s">
        <v>43</v>
      </c>
      <c r="C56" s="39">
        <v>494565</v>
      </c>
    </row>
    <row r="57" spans="1:38" s="40" customFormat="1" x14ac:dyDescent="0.2">
      <c r="B57" s="233" t="s">
        <v>44</v>
      </c>
      <c r="C57" s="39">
        <v>420902</v>
      </c>
    </row>
    <row r="58" spans="1:38" s="41" customFormat="1" x14ac:dyDescent="0.2">
      <c r="A58" s="40"/>
      <c r="B58" s="233" t="s">
        <v>58</v>
      </c>
      <c r="C58" s="39">
        <v>399261</v>
      </c>
      <c r="D58" s="49"/>
      <c r="E58" s="49"/>
      <c r="F58" s="49"/>
      <c r="G58" s="49"/>
      <c r="H58" s="49"/>
      <c r="I58" s="40"/>
      <c r="J58" s="40"/>
      <c r="K58" s="40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0"/>
      <c r="W58" s="40"/>
      <c r="X58" s="40"/>
      <c r="Y58" s="40"/>
      <c r="Z58" s="40"/>
      <c r="AA58" s="40"/>
      <c r="AB58" s="40"/>
      <c r="AC58" s="40"/>
      <c r="AD58" s="40"/>
      <c r="AE58" s="40"/>
      <c r="AF58" s="40"/>
      <c r="AG58" s="40"/>
      <c r="AH58" s="40"/>
      <c r="AI58" s="40"/>
      <c r="AJ58" s="40"/>
      <c r="AK58" s="40"/>
      <c r="AL58" s="40"/>
    </row>
    <row r="59" spans="1:38" s="2" customFormat="1" x14ac:dyDescent="0.25">
      <c r="A59" s="41"/>
      <c r="B59" s="233" t="s">
        <v>52</v>
      </c>
      <c r="C59" s="39">
        <v>340579</v>
      </c>
      <c r="D59" s="49"/>
      <c r="E59" s="49"/>
      <c r="F59" s="56"/>
      <c r="G59" s="56"/>
      <c r="H59" s="56"/>
      <c r="I59" s="41"/>
      <c r="J59" s="41"/>
      <c r="K59" s="41"/>
      <c r="L59" s="41"/>
      <c r="M59" s="69"/>
      <c r="N59" s="69"/>
      <c r="O59" s="69"/>
      <c r="P59" s="69"/>
      <c r="Q59" s="69"/>
      <c r="R59" s="69"/>
      <c r="S59" s="69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69"/>
      <c r="AJ59" s="69"/>
      <c r="AK59" s="69"/>
      <c r="AL59" s="69"/>
    </row>
    <row r="60" spans="1:38" s="2" customFormat="1" x14ac:dyDescent="0.25">
      <c r="B60" s="233" t="s">
        <v>51</v>
      </c>
      <c r="C60" s="39">
        <v>179400</v>
      </c>
      <c r="D60" s="97"/>
      <c r="E60" s="69"/>
      <c r="M60" s="69"/>
      <c r="N60" s="69"/>
      <c r="O60" s="69"/>
      <c r="P60" s="69"/>
      <c r="Q60" s="69"/>
      <c r="R60" s="69"/>
      <c r="S60" s="69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69"/>
      <c r="AJ60" s="69"/>
      <c r="AK60" s="69"/>
      <c r="AL60" s="69"/>
    </row>
    <row r="61" spans="1:38" s="2" customFormat="1" x14ac:dyDescent="0.25">
      <c r="B61" s="233" t="s">
        <v>55</v>
      </c>
      <c r="C61" s="39">
        <v>176050</v>
      </c>
      <c r="D61" s="97"/>
      <c r="E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69"/>
      <c r="AG61" s="69"/>
      <c r="AH61" s="69"/>
      <c r="AI61" s="69"/>
      <c r="AJ61" s="69"/>
      <c r="AK61" s="69"/>
      <c r="AL61" s="69"/>
    </row>
    <row r="62" spans="1:38" s="2" customFormat="1" x14ac:dyDescent="0.25">
      <c r="B62" s="233" t="s">
        <v>50</v>
      </c>
      <c r="C62" s="39">
        <v>106512</v>
      </c>
      <c r="D62" s="97"/>
      <c r="E62" s="69"/>
      <c r="M62" s="69"/>
      <c r="N62" s="69"/>
      <c r="O62" s="69"/>
      <c r="P62" s="69"/>
      <c r="Q62" s="69"/>
      <c r="R62" s="69"/>
      <c r="S62" s="69"/>
      <c r="T62" s="69"/>
      <c r="U62" s="69"/>
      <c r="V62" s="69"/>
      <c r="W62" s="69"/>
      <c r="X62" s="69"/>
      <c r="Y62" s="69"/>
      <c r="Z62" s="69"/>
      <c r="AA62" s="69"/>
      <c r="AB62" s="69"/>
      <c r="AC62" s="69"/>
      <c r="AD62" s="69"/>
      <c r="AE62" s="69"/>
      <c r="AF62" s="69"/>
      <c r="AG62" s="69"/>
      <c r="AH62" s="69"/>
      <c r="AI62" s="69"/>
      <c r="AJ62" s="69"/>
      <c r="AK62" s="69"/>
      <c r="AL62" s="69"/>
    </row>
    <row r="63" spans="1:38" s="2" customFormat="1" x14ac:dyDescent="0.25">
      <c r="B63" s="233" t="s">
        <v>45</v>
      </c>
      <c r="C63" s="39">
        <v>98979</v>
      </c>
      <c r="D63" s="97"/>
      <c r="E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69"/>
      <c r="Z63" s="69"/>
      <c r="AA63" s="69"/>
      <c r="AB63" s="69"/>
      <c r="AC63" s="69"/>
      <c r="AD63" s="69"/>
      <c r="AE63" s="69"/>
      <c r="AF63" s="69"/>
      <c r="AG63" s="69"/>
      <c r="AH63" s="69"/>
      <c r="AI63" s="69"/>
      <c r="AJ63" s="69"/>
      <c r="AK63" s="69"/>
      <c r="AL63" s="69"/>
    </row>
    <row r="64" spans="1:38" s="2" customFormat="1" x14ac:dyDescent="0.25">
      <c r="B64" s="233" t="s">
        <v>54</v>
      </c>
      <c r="C64" s="39">
        <v>91210</v>
      </c>
      <c r="D64" s="97"/>
      <c r="E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69"/>
      <c r="Z64" s="69"/>
      <c r="AA64" s="69"/>
      <c r="AB64" s="69"/>
      <c r="AC64" s="69"/>
      <c r="AD64" s="69"/>
      <c r="AE64" s="69"/>
      <c r="AF64" s="69"/>
      <c r="AG64" s="69"/>
      <c r="AH64" s="69"/>
      <c r="AI64" s="69"/>
      <c r="AJ64" s="69"/>
      <c r="AK64" s="69"/>
      <c r="AL64" s="69"/>
    </row>
    <row r="65" spans="2:38" s="2" customFormat="1" x14ac:dyDescent="0.25">
      <c r="B65" s="233" t="s">
        <v>59</v>
      </c>
      <c r="C65" s="39">
        <v>76068</v>
      </c>
      <c r="D65" s="97"/>
      <c r="E65" s="69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69"/>
      <c r="Z65" s="69"/>
      <c r="AA65" s="69"/>
      <c r="AB65" s="69"/>
      <c r="AC65" s="69"/>
      <c r="AD65" s="69"/>
      <c r="AE65" s="69"/>
      <c r="AF65" s="69"/>
      <c r="AG65" s="69"/>
      <c r="AH65" s="69"/>
      <c r="AI65" s="69"/>
      <c r="AJ65" s="69"/>
      <c r="AK65" s="69"/>
      <c r="AL65" s="69"/>
    </row>
    <row r="66" spans="2:38" s="2" customFormat="1" x14ac:dyDescent="0.25">
      <c r="B66" s="233" t="s">
        <v>61</v>
      </c>
      <c r="C66" s="39">
        <v>47542</v>
      </c>
      <c r="D66" s="97"/>
      <c r="E66" s="69"/>
      <c r="M66" s="69"/>
      <c r="N66" s="69"/>
      <c r="O66" s="69"/>
      <c r="P66" s="69"/>
      <c r="Q66" s="69"/>
      <c r="R66" s="69"/>
      <c r="S66" s="69"/>
      <c r="T66" s="69"/>
      <c r="U66" s="69"/>
      <c r="V66" s="69"/>
      <c r="W66" s="69"/>
      <c r="X66" s="69"/>
      <c r="Y66" s="69"/>
      <c r="Z66" s="69"/>
      <c r="AA66" s="69"/>
      <c r="AB66" s="69"/>
      <c r="AC66" s="69"/>
      <c r="AD66" s="69"/>
      <c r="AE66" s="69"/>
      <c r="AF66" s="69"/>
      <c r="AG66" s="69"/>
      <c r="AH66" s="69"/>
      <c r="AI66" s="69"/>
      <c r="AJ66" s="69"/>
      <c r="AK66" s="69"/>
      <c r="AL66" s="69"/>
    </row>
    <row r="67" spans="2:38" s="2" customFormat="1" x14ac:dyDescent="0.25">
      <c r="B67" s="233" t="s">
        <v>60</v>
      </c>
      <c r="C67" s="39">
        <v>35443</v>
      </c>
      <c r="D67" s="97"/>
      <c r="E67" s="91"/>
      <c r="M67" s="69"/>
      <c r="N67" s="69"/>
      <c r="O67" s="69"/>
      <c r="P67" s="69"/>
      <c r="Q67" s="69"/>
      <c r="R67" s="69"/>
      <c r="S67" s="69"/>
      <c r="T67" s="69"/>
      <c r="U67" s="69"/>
      <c r="V67" s="69"/>
      <c r="W67" s="69"/>
      <c r="X67" s="69"/>
      <c r="Y67" s="69"/>
      <c r="Z67" s="69"/>
      <c r="AA67" s="69"/>
      <c r="AB67" s="69"/>
      <c r="AC67" s="69"/>
      <c r="AD67" s="69"/>
      <c r="AE67" s="69"/>
      <c r="AF67" s="69"/>
      <c r="AG67" s="69"/>
      <c r="AH67" s="69"/>
      <c r="AI67" s="69"/>
      <c r="AJ67" s="69"/>
      <c r="AK67" s="69"/>
      <c r="AL67" s="69"/>
    </row>
    <row r="68" spans="2:38" s="2" customFormat="1" x14ac:dyDescent="0.25">
      <c r="B68" s="233" t="s">
        <v>56</v>
      </c>
      <c r="C68" s="39">
        <v>17452</v>
      </c>
      <c r="D68" s="97"/>
      <c r="E68" s="91"/>
      <c r="M68" s="69"/>
      <c r="N68" s="69"/>
      <c r="O68" s="69"/>
      <c r="P68" s="69"/>
      <c r="Q68" s="69"/>
      <c r="R68" s="69"/>
      <c r="S68" s="69"/>
      <c r="T68" s="69"/>
      <c r="U68" s="69"/>
      <c r="V68" s="69"/>
      <c r="W68" s="69"/>
      <c r="X68" s="69"/>
      <c r="Y68" s="69"/>
      <c r="Z68" s="69"/>
      <c r="AA68" s="69"/>
      <c r="AB68" s="69"/>
      <c r="AC68" s="69"/>
      <c r="AD68" s="69"/>
      <c r="AE68" s="69"/>
      <c r="AF68" s="69"/>
      <c r="AG68" s="69"/>
      <c r="AH68" s="69"/>
      <c r="AI68" s="69"/>
      <c r="AJ68" s="69"/>
      <c r="AK68" s="69"/>
      <c r="AL68" s="69"/>
    </row>
    <row r="69" spans="2:38" s="2" customFormat="1" x14ac:dyDescent="0.25">
      <c r="B69" s="233" t="s">
        <v>49</v>
      </c>
      <c r="C69" s="39">
        <v>9018</v>
      </c>
      <c r="D69" s="97"/>
      <c r="E69" s="91"/>
      <c r="M69" s="69"/>
      <c r="N69" s="69"/>
      <c r="O69" s="69"/>
      <c r="P69" s="69"/>
      <c r="Q69" s="69"/>
      <c r="R69" s="69"/>
      <c r="S69" s="69"/>
      <c r="T69" s="69"/>
      <c r="U69" s="69"/>
      <c r="V69" s="69"/>
      <c r="W69" s="69"/>
      <c r="X69" s="69"/>
      <c r="Y69" s="69"/>
      <c r="Z69" s="69"/>
      <c r="AA69" s="69"/>
      <c r="AB69" s="69"/>
      <c r="AC69" s="69"/>
      <c r="AD69" s="69"/>
      <c r="AE69" s="69"/>
      <c r="AF69" s="69"/>
      <c r="AG69" s="69"/>
      <c r="AH69" s="69"/>
      <c r="AI69" s="69"/>
      <c r="AJ69" s="69"/>
      <c r="AK69" s="69"/>
      <c r="AL69" s="69"/>
    </row>
    <row r="70" spans="2:38" s="2" customFormat="1" x14ac:dyDescent="0.25">
      <c r="B70" s="233" t="s">
        <v>47</v>
      </c>
      <c r="C70" s="39">
        <v>8736</v>
      </c>
      <c r="D70" s="97"/>
      <c r="E70" s="91"/>
      <c r="M70" s="69"/>
      <c r="N70" s="69"/>
      <c r="O70" s="69"/>
      <c r="P70" s="69"/>
      <c r="Q70" s="69"/>
      <c r="R70" s="69"/>
      <c r="S70" s="69"/>
      <c r="T70" s="69"/>
      <c r="U70" s="69"/>
      <c r="V70" s="69"/>
      <c r="W70" s="69"/>
      <c r="X70" s="69"/>
      <c r="Y70" s="69"/>
      <c r="Z70" s="69"/>
      <c r="AA70" s="69"/>
      <c r="AB70" s="69"/>
      <c r="AC70" s="69"/>
      <c r="AD70" s="69"/>
      <c r="AE70" s="69"/>
      <c r="AF70" s="69"/>
      <c r="AG70" s="69"/>
      <c r="AH70" s="69"/>
      <c r="AI70" s="69"/>
      <c r="AJ70" s="69"/>
      <c r="AK70" s="69"/>
      <c r="AL70" s="69"/>
    </row>
    <row r="71" spans="2:38" s="2" customFormat="1" x14ac:dyDescent="0.25">
      <c r="B71" s="233" t="s">
        <v>48</v>
      </c>
      <c r="C71" s="39">
        <v>5950</v>
      </c>
      <c r="D71" s="97"/>
      <c r="E71" s="91"/>
      <c r="M71" s="69"/>
      <c r="N71" s="69"/>
      <c r="O71" s="69"/>
      <c r="P71" s="69"/>
      <c r="Q71" s="69"/>
      <c r="R71" s="69"/>
      <c r="S71" s="69"/>
      <c r="T71" s="69"/>
      <c r="U71" s="69"/>
      <c r="V71" s="69"/>
      <c r="W71" s="69"/>
      <c r="X71" s="69"/>
      <c r="Y71" s="69"/>
      <c r="Z71" s="69"/>
      <c r="AA71" s="69"/>
      <c r="AB71" s="69"/>
      <c r="AC71" s="69"/>
      <c r="AD71" s="69"/>
      <c r="AE71" s="69"/>
      <c r="AF71" s="69"/>
      <c r="AG71" s="69"/>
      <c r="AH71" s="69"/>
      <c r="AI71" s="69"/>
      <c r="AJ71" s="69"/>
      <c r="AK71" s="69"/>
      <c r="AL71" s="69"/>
    </row>
    <row r="72" spans="2:38" s="2" customFormat="1" x14ac:dyDescent="0.25">
      <c r="B72" s="233" t="s">
        <v>57</v>
      </c>
      <c r="C72" s="39">
        <v>5141</v>
      </c>
      <c r="D72" s="97"/>
      <c r="E72" s="91"/>
      <c r="M72" s="69"/>
      <c r="N72" s="69"/>
      <c r="O72" s="69"/>
      <c r="P72" s="69"/>
      <c r="Q72" s="69"/>
      <c r="R72" s="69"/>
      <c r="S72" s="69"/>
      <c r="T72" s="69"/>
      <c r="U72" s="69"/>
      <c r="V72" s="69"/>
      <c r="W72" s="69"/>
      <c r="X72" s="69"/>
      <c r="Y72" s="69"/>
      <c r="Z72" s="69"/>
      <c r="AA72" s="69"/>
      <c r="AB72" s="69"/>
      <c r="AC72" s="69"/>
      <c r="AD72" s="69"/>
      <c r="AE72" s="69"/>
      <c r="AF72" s="69"/>
      <c r="AG72" s="69"/>
      <c r="AH72" s="69"/>
      <c r="AI72" s="69"/>
      <c r="AJ72" s="69"/>
      <c r="AK72" s="69"/>
      <c r="AL72" s="69"/>
    </row>
    <row r="73" spans="2:38" s="2" customFormat="1" x14ac:dyDescent="0.25">
      <c r="B73" s="233" t="s">
        <v>46</v>
      </c>
      <c r="C73" s="39">
        <v>2266</v>
      </c>
      <c r="D73" s="97"/>
      <c r="E73" s="91"/>
      <c r="M73" s="69"/>
      <c r="N73" s="69"/>
      <c r="O73" s="69"/>
      <c r="P73" s="69"/>
      <c r="Q73" s="69"/>
      <c r="R73" s="69"/>
      <c r="S73" s="69"/>
      <c r="T73" s="69"/>
      <c r="U73" s="69"/>
      <c r="V73" s="69"/>
      <c r="W73" s="69"/>
      <c r="X73" s="69"/>
      <c r="Y73" s="69"/>
      <c r="Z73" s="69"/>
      <c r="AA73" s="69"/>
      <c r="AB73" s="69"/>
      <c r="AC73" s="69"/>
      <c r="AD73" s="69"/>
      <c r="AE73" s="69"/>
      <c r="AF73" s="69"/>
      <c r="AG73" s="69"/>
      <c r="AH73" s="69"/>
      <c r="AI73" s="69"/>
      <c r="AJ73" s="69"/>
      <c r="AK73" s="69"/>
      <c r="AL73" s="69"/>
    </row>
    <row r="74" spans="2:38" s="2" customFormat="1" x14ac:dyDescent="0.25">
      <c r="B74" s="49" t="str">
        <f t="shared" ref="B56:B74" si="0">+B33</f>
        <v>Sin información**</v>
      </c>
      <c r="C74" s="39">
        <f t="shared" ref="C56:C74" si="1">+(H33/$H$13)*100</f>
        <v>6.2605953491248048E-2</v>
      </c>
      <c r="D74" s="97"/>
      <c r="E74" s="91"/>
      <c r="M74" s="69"/>
      <c r="N74" s="69"/>
      <c r="O74" s="69"/>
      <c r="P74" s="69"/>
      <c r="Q74" s="69"/>
      <c r="R74" s="69"/>
      <c r="S74" s="69"/>
      <c r="T74" s="69"/>
      <c r="U74" s="69"/>
      <c r="V74" s="69"/>
      <c r="W74" s="69"/>
      <c r="X74" s="69"/>
      <c r="Y74" s="69"/>
      <c r="Z74" s="69"/>
      <c r="AA74" s="69"/>
      <c r="AB74" s="69"/>
      <c r="AC74" s="69"/>
      <c r="AD74" s="69"/>
      <c r="AE74" s="69"/>
      <c r="AF74" s="69"/>
      <c r="AG74" s="69"/>
      <c r="AH74" s="69"/>
      <c r="AI74" s="69"/>
      <c r="AJ74" s="69"/>
      <c r="AK74" s="69"/>
      <c r="AL74" s="69"/>
    </row>
    <row r="75" spans="2:38" s="2" customFormat="1" x14ac:dyDescent="0.25">
      <c r="B75" s="30"/>
      <c r="C75" s="34"/>
      <c r="D75" s="33"/>
      <c r="E75" s="27"/>
      <c r="M75" s="69"/>
      <c r="N75" s="69"/>
      <c r="O75" s="69"/>
      <c r="P75" s="69"/>
      <c r="Q75" s="69"/>
      <c r="R75" s="69"/>
      <c r="S75" s="69"/>
      <c r="T75" s="69"/>
      <c r="U75" s="69"/>
      <c r="V75" s="69"/>
      <c r="W75" s="69"/>
      <c r="X75" s="69"/>
      <c r="Y75" s="69"/>
      <c r="Z75" s="69"/>
      <c r="AA75" s="69"/>
      <c r="AB75" s="69"/>
      <c r="AC75" s="69"/>
      <c r="AD75" s="69"/>
      <c r="AE75" s="69"/>
      <c r="AF75" s="69"/>
      <c r="AG75" s="69"/>
      <c r="AH75" s="69"/>
      <c r="AI75" s="69"/>
      <c r="AJ75" s="69"/>
      <c r="AK75" s="69"/>
      <c r="AL75" s="69"/>
    </row>
    <row r="76" spans="2:38" s="2" customFormat="1" x14ac:dyDescent="0.25">
      <c r="B76" s="30"/>
      <c r="C76" s="34"/>
      <c r="D76" s="33"/>
      <c r="E76" s="27"/>
      <c r="M76" s="69"/>
      <c r="N76" s="69"/>
      <c r="O76" s="69"/>
      <c r="P76" s="69"/>
      <c r="Q76" s="69"/>
      <c r="R76" s="69"/>
      <c r="S76" s="69"/>
      <c r="T76" s="69"/>
      <c r="U76" s="69"/>
      <c r="V76" s="69"/>
      <c r="W76" s="69"/>
      <c r="X76" s="69"/>
      <c r="Y76" s="69"/>
      <c r="Z76" s="69"/>
      <c r="AA76" s="69"/>
      <c r="AB76" s="69"/>
      <c r="AC76" s="69"/>
      <c r="AD76" s="69"/>
      <c r="AE76" s="69"/>
      <c r="AF76" s="69"/>
      <c r="AG76" s="69"/>
      <c r="AH76" s="69"/>
      <c r="AI76" s="69"/>
      <c r="AJ76" s="69"/>
      <c r="AK76" s="69"/>
      <c r="AL76" s="69"/>
    </row>
    <row r="77" spans="2:38" s="2" customFormat="1" x14ac:dyDescent="0.25">
      <c r="B77" s="30"/>
      <c r="C77" s="34"/>
      <c r="D77" s="33"/>
      <c r="E77" s="27"/>
      <c r="M77" s="69"/>
      <c r="N77" s="69"/>
      <c r="O77" s="69"/>
      <c r="P77" s="69"/>
      <c r="Q77" s="69"/>
      <c r="R77" s="69"/>
      <c r="S77" s="69"/>
      <c r="T77" s="69"/>
      <c r="U77" s="69"/>
      <c r="V77" s="69"/>
      <c r="W77" s="69"/>
      <c r="X77" s="69"/>
      <c r="Y77" s="69"/>
      <c r="Z77" s="69"/>
      <c r="AA77" s="69"/>
      <c r="AB77" s="69"/>
      <c r="AC77" s="69"/>
      <c r="AD77" s="69"/>
      <c r="AE77" s="69"/>
      <c r="AF77" s="69"/>
      <c r="AG77" s="69"/>
      <c r="AH77" s="69"/>
      <c r="AI77" s="69"/>
      <c r="AJ77" s="69"/>
      <c r="AK77" s="69"/>
      <c r="AL77" s="69"/>
    </row>
    <row r="78" spans="2:38" s="2" customFormat="1" x14ac:dyDescent="0.25">
      <c r="B78" s="30"/>
      <c r="C78" s="34"/>
      <c r="D78" s="33"/>
      <c r="E78" s="27"/>
      <c r="M78" s="69"/>
      <c r="N78" s="69"/>
      <c r="O78" s="69"/>
      <c r="P78" s="69"/>
      <c r="Q78" s="69"/>
      <c r="R78" s="69"/>
      <c r="S78" s="69"/>
      <c r="T78" s="69"/>
      <c r="U78" s="69"/>
      <c r="V78" s="69"/>
      <c r="W78" s="69"/>
      <c r="X78" s="69"/>
      <c r="Y78" s="69"/>
      <c r="Z78" s="69"/>
      <c r="AA78" s="69"/>
      <c r="AB78" s="69"/>
      <c r="AC78" s="69"/>
      <c r="AD78" s="69"/>
      <c r="AE78" s="69"/>
      <c r="AF78" s="69"/>
      <c r="AG78" s="69"/>
      <c r="AH78" s="69"/>
      <c r="AI78" s="69"/>
      <c r="AJ78" s="69"/>
      <c r="AK78" s="69"/>
      <c r="AL78" s="69"/>
    </row>
    <row r="79" spans="2:38" s="2" customFormat="1" x14ac:dyDescent="0.25">
      <c r="B79" s="30"/>
      <c r="C79" s="34"/>
      <c r="D79" s="33"/>
      <c r="E79" s="27"/>
      <c r="M79" s="69"/>
      <c r="N79" s="69"/>
      <c r="O79" s="69"/>
      <c r="P79" s="69"/>
      <c r="Q79" s="69"/>
      <c r="R79" s="69"/>
      <c r="S79" s="69"/>
      <c r="T79" s="69"/>
      <c r="U79" s="69"/>
      <c r="V79" s="69"/>
      <c r="W79" s="69"/>
      <c r="X79" s="69"/>
      <c r="Y79" s="69"/>
      <c r="Z79" s="69"/>
      <c r="AA79" s="69"/>
      <c r="AB79" s="69"/>
      <c r="AC79" s="69"/>
      <c r="AD79" s="69"/>
      <c r="AE79" s="69"/>
      <c r="AF79" s="69"/>
      <c r="AG79" s="69"/>
      <c r="AH79" s="69"/>
      <c r="AI79" s="69"/>
      <c r="AJ79" s="69"/>
      <c r="AK79" s="69"/>
      <c r="AL79" s="69"/>
    </row>
    <row r="80" spans="2:38" s="2" customFormat="1" x14ac:dyDescent="0.25">
      <c r="B80" s="30"/>
      <c r="C80" s="34"/>
      <c r="D80" s="33"/>
      <c r="E80" s="27"/>
      <c r="M80" s="69"/>
      <c r="N80" s="69"/>
      <c r="O80" s="69"/>
      <c r="P80" s="69"/>
      <c r="Q80" s="69"/>
      <c r="R80" s="69"/>
      <c r="S80" s="69"/>
      <c r="T80" s="69"/>
      <c r="U80" s="69"/>
      <c r="V80" s="69"/>
      <c r="W80" s="69"/>
      <c r="X80" s="69"/>
      <c r="Y80" s="69"/>
      <c r="Z80" s="69"/>
      <c r="AA80" s="69"/>
      <c r="AB80" s="69"/>
      <c r="AC80" s="69"/>
      <c r="AD80" s="69"/>
      <c r="AE80" s="69"/>
      <c r="AF80" s="69"/>
      <c r="AG80" s="69"/>
      <c r="AH80" s="69"/>
      <c r="AI80" s="69"/>
      <c r="AJ80" s="69"/>
      <c r="AK80" s="69"/>
      <c r="AL80" s="69"/>
    </row>
    <row r="81" spans="2:38" s="2" customFormat="1" x14ac:dyDescent="0.25">
      <c r="B81" s="30"/>
      <c r="C81" s="34"/>
      <c r="D81" s="33"/>
      <c r="E81" s="27"/>
      <c r="M81" s="69"/>
      <c r="N81" s="69"/>
      <c r="O81" s="69"/>
      <c r="P81" s="69"/>
      <c r="Q81" s="69"/>
      <c r="R81" s="69"/>
      <c r="S81" s="69"/>
      <c r="T81" s="69"/>
      <c r="U81" s="69"/>
      <c r="V81" s="69"/>
      <c r="W81" s="69"/>
      <c r="X81" s="69"/>
      <c r="Y81" s="69"/>
      <c r="Z81" s="69"/>
      <c r="AA81" s="69"/>
      <c r="AB81" s="69"/>
      <c r="AC81" s="69"/>
      <c r="AD81" s="69"/>
      <c r="AE81" s="69"/>
      <c r="AF81" s="69"/>
      <c r="AG81" s="69"/>
      <c r="AH81" s="69"/>
      <c r="AI81" s="69"/>
      <c r="AJ81" s="69"/>
      <c r="AK81" s="69"/>
      <c r="AL81" s="69"/>
    </row>
    <row r="82" spans="2:38" s="2" customFormat="1" x14ac:dyDescent="0.25">
      <c r="B82" s="30"/>
      <c r="C82" s="34"/>
      <c r="D82" s="33"/>
      <c r="E82" s="27"/>
      <c r="M82" s="69"/>
      <c r="N82" s="69"/>
      <c r="O82" s="69"/>
      <c r="P82" s="69"/>
      <c r="Q82" s="69"/>
      <c r="R82" s="69"/>
      <c r="S82" s="69"/>
      <c r="T82" s="69"/>
      <c r="U82" s="69"/>
      <c r="V82" s="69"/>
      <c r="W82" s="69"/>
      <c r="X82" s="69"/>
      <c r="Y82" s="69"/>
      <c r="Z82" s="69"/>
      <c r="AA82" s="69"/>
      <c r="AB82" s="69"/>
      <c r="AC82" s="69"/>
      <c r="AD82" s="69"/>
      <c r="AE82" s="69"/>
      <c r="AF82" s="69"/>
      <c r="AG82" s="69"/>
      <c r="AH82" s="69"/>
      <c r="AI82" s="69"/>
      <c r="AJ82" s="69"/>
      <c r="AK82" s="69"/>
      <c r="AL82" s="69"/>
    </row>
    <row r="83" spans="2:38" s="2" customFormat="1" x14ac:dyDescent="0.25">
      <c r="B83" s="30"/>
      <c r="C83" s="34"/>
      <c r="D83" s="33"/>
      <c r="E83" s="27"/>
      <c r="M83" s="69"/>
      <c r="N83" s="69"/>
      <c r="O83" s="69"/>
      <c r="P83" s="69"/>
      <c r="Q83" s="69"/>
      <c r="R83" s="69"/>
      <c r="S83" s="69"/>
      <c r="T83" s="69"/>
      <c r="U83" s="69"/>
      <c r="V83" s="69"/>
      <c r="W83" s="69"/>
      <c r="X83" s="69"/>
      <c r="Y83" s="69"/>
      <c r="Z83" s="69"/>
      <c r="AA83" s="69"/>
      <c r="AB83" s="69"/>
      <c r="AC83" s="69"/>
      <c r="AD83" s="69"/>
      <c r="AE83" s="69"/>
      <c r="AF83" s="69"/>
      <c r="AG83" s="69"/>
      <c r="AH83" s="69"/>
      <c r="AI83" s="69"/>
      <c r="AJ83" s="69"/>
      <c r="AK83" s="69"/>
      <c r="AL83" s="69"/>
    </row>
    <row r="84" spans="2:38" s="2" customFormat="1" x14ac:dyDescent="0.25">
      <c r="B84" s="30"/>
      <c r="C84" s="34"/>
      <c r="D84" s="33"/>
      <c r="E84" s="27"/>
      <c r="M84" s="69"/>
      <c r="N84" s="69"/>
      <c r="O84" s="69"/>
      <c r="P84" s="69"/>
      <c r="Q84" s="69"/>
      <c r="R84" s="69"/>
      <c r="S84" s="69"/>
      <c r="T84" s="69"/>
      <c r="U84" s="69"/>
      <c r="V84" s="69"/>
      <c r="W84" s="69"/>
      <c r="X84" s="69"/>
      <c r="Y84" s="69"/>
      <c r="Z84" s="69"/>
      <c r="AA84" s="69"/>
      <c r="AB84" s="69"/>
      <c r="AC84" s="69"/>
      <c r="AD84" s="69"/>
      <c r="AE84" s="69"/>
      <c r="AF84" s="69"/>
      <c r="AG84" s="69"/>
      <c r="AH84" s="69"/>
      <c r="AI84" s="69"/>
      <c r="AJ84" s="69"/>
      <c r="AK84" s="69"/>
      <c r="AL84" s="69"/>
    </row>
    <row r="85" spans="2:38" s="2" customFormat="1" x14ac:dyDescent="0.25">
      <c r="B85" s="33"/>
      <c r="C85" s="34"/>
      <c r="D85" s="33"/>
      <c r="E85" s="27"/>
      <c r="M85" s="69"/>
      <c r="N85" s="69"/>
      <c r="O85" s="69"/>
      <c r="P85" s="69"/>
      <c r="Q85" s="69"/>
      <c r="R85" s="69"/>
      <c r="S85" s="69"/>
      <c r="T85" s="69"/>
      <c r="U85" s="69"/>
      <c r="V85" s="69"/>
      <c r="W85" s="69"/>
      <c r="X85" s="69"/>
      <c r="Y85" s="69"/>
      <c r="Z85" s="69"/>
      <c r="AA85" s="69"/>
      <c r="AB85" s="69"/>
      <c r="AC85" s="69"/>
      <c r="AD85" s="69"/>
      <c r="AE85" s="69"/>
      <c r="AF85" s="69"/>
      <c r="AG85" s="69"/>
      <c r="AH85" s="69"/>
      <c r="AI85" s="69"/>
      <c r="AJ85" s="69"/>
      <c r="AK85" s="69"/>
      <c r="AL85" s="69"/>
    </row>
    <row r="86" spans="2:38" s="2" customFormat="1" x14ac:dyDescent="0.25">
      <c r="B86" s="33"/>
      <c r="C86" s="34"/>
      <c r="D86" s="33"/>
      <c r="E86" s="27"/>
      <c r="M86" s="69"/>
      <c r="N86" s="69"/>
      <c r="O86" s="69"/>
      <c r="P86" s="69"/>
      <c r="Q86" s="69"/>
      <c r="R86" s="69"/>
      <c r="S86" s="69"/>
      <c r="T86" s="69"/>
      <c r="U86" s="69"/>
      <c r="V86" s="69"/>
      <c r="W86" s="69"/>
      <c r="X86" s="69"/>
      <c r="Y86" s="69"/>
      <c r="Z86" s="69"/>
      <c r="AA86" s="69"/>
      <c r="AB86" s="69"/>
      <c r="AC86" s="69"/>
      <c r="AD86" s="69"/>
      <c r="AE86" s="69"/>
      <c r="AF86" s="69"/>
      <c r="AG86" s="69"/>
      <c r="AH86" s="69"/>
      <c r="AI86" s="69"/>
      <c r="AJ86" s="69"/>
      <c r="AK86" s="69"/>
      <c r="AL86" s="69"/>
    </row>
    <row r="87" spans="2:38" s="2" customFormat="1" x14ac:dyDescent="0.25">
      <c r="B87" s="33"/>
      <c r="C87" s="34"/>
      <c r="D87" s="33"/>
      <c r="E87" s="27"/>
      <c r="M87" s="69"/>
      <c r="N87" s="69"/>
      <c r="O87" s="69"/>
      <c r="P87" s="69"/>
      <c r="Q87" s="69"/>
      <c r="R87" s="69"/>
      <c r="S87" s="69"/>
      <c r="T87" s="69"/>
      <c r="U87" s="69"/>
      <c r="V87" s="69"/>
      <c r="W87" s="69"/>
      <c r="X87" s="69"/>
      <c r="Y87" s="69"/>
      <c r="Z87" s="69"/>
      <c r="AA87" s="69"/>
      <c r="AB87" s="69"/>
      <c r="AC87" s="69"/>
      <c r="AD87" s="69"/>
      <c r="AE87" s="69"/>
      <c r="AF87" s="69"/>
      <c r="AG87" s="69"/>
      <c r="AH87" s="69"/>
      <c r="AI87" s="69"/>
      <c r="AJ87" s="69"/>
      <c r="AK87" s="69"/>
      <c r="AL87" s="69"/>
    </row>
    <row r="88" spans="2:38" s="2" customFormat="1" x14ac:dyDescent="0.25">
      <c r="B88" s="12"/>
      <c r="D88" s="29"/>
      <c r="E88" s="27"/>
      <c r="M88" s="69"/>
      <c r="N88" s="69"/>
      <c r="O88" s="69"/>
      <c r="P88" s="69"/>
      <c r="Q88" s="69"/>
      <c r="R88" s="69"/>
      <c r="S88" s="69"/>
      <c r="T88" s="69"/>
      <c r="U88" s="69"/>
      <c r="V88" s="69"/>
      <c r="W88" s="69"/>
      <c r="X88" s="69"/>
      <c r="Y88" s="69"/>
      <c r="Z88" s="69"/>
      <c r="AA88" s="69"/>
      <c r="AB88" s="69"/>
      <c r="AC88" s="69"/>
      <c r="AD88" s="69"/>
      <c r="AE88" s="69"/>
      <c r="AF88" s="69"/>
      <c r="AG88" s="69"/>
      <c r="AH88" s="69"/>
      <c r="AI88" s="69"/>
      <c r="AJ88" s="69"/>
      <c r="AK88" s="69"/>
      <c r="AL88" s="69"/>
    </row>
    <row r="89" spans="2:38" s="2" customFormat="1" x14ac:dyDescent="0.25">
      <c r="B89" s="12"/>
      <c r="D89" s="29"/>
      <c r="E89" s="27"/>
      <c r="M89" s="69"/>
      <c r="N89" s="69"/>
      <c r="O89" s="69"/>
      <c r="P89" s="69"/>
      <c r="Q89" s="69"/>
      <c r="R89" s="69"/>
      <c r="S89" s="69"/>
      <c r="T89" s="69"/>
      <c r="U89" s="69"/>
      <c r="V89" s="69"/>
      <c r="W89" s="69"/>
      <c r="X89" s="69"/>
      <c r="Y89" s="69"/>
      <c r="Z89" s="69"/>
      <c r="AA89" s="69"/>
      <c r="AB89" s="69"/>
      <c r="AC89" s="69"/>
      <c r="AD89" s="69"/>
      <c r="AE89" s="69"/>
      <c r="AF89" s="69"/>
      <c r="AG89" s="69"/>
      <c r="AH89" s="69"/>
      <c r="AI89" s="69"/>
      <c r="AJ89" s="69"/>
      <c r="AK89" s="69"/>
      <c r="AL89" s="69"/>
    </row>
    <row r="90" spans="2:38" s="2" customFormat="1" x14ac:dyDescent="0.25">
      <c r="B90" s="12"/>
      <c r="D90" s="29"/>
      <c r="E90" s="27"/>
      <c r="M90" s="69"/>
      <c r="N90" s="69"/>
      <c r="O90" s="69"/>
      <c r="P90" s="69"/>
      <c r="Q90" s="69"/>
      <c r="R90" s="69"/>
      <c r="S90" s="69"/>
      <c r="T90" s="69"/>
      <c r="U90" s="69"/>
      <c r="V90" s="69"/>
      <c r="W90" s="69"/>
      <c r="X90" s="69"/>
      <c r="Y90" s="69"/>
      <c r="Z90" s="69"/>
      <c r="AA90" s="69"/>
      <c r="AB90" s="69"/>
      <c r="AC90" s="69"/>
      <c r="AD90" s="69"/>
      <c r="AE90" s="69"/>
      <c r="AF90" s="69"/>
      <c r="AG90" s="69"/>
      <c r="AH90" s="69"/>
      <c r="AI90" s="69"/>
      <c r="AJ90" s="69"/>
      <c r="AK90" s="69"/>
      <c r="AL90" s="69"/>
    </row>
    <row r="91" spans="2:38" s="2" customFormat="1" x14ac:dyDescent="0.25">
      <c r="B91" s="12"/>
      <c r="D91" s="29"/>
      <c r="E91" s="27"/>
      <c r="M91" s="69"/>
      <c r="N91" s="69"/>
      <c r="O91" s="69"/>
      <c r="P91" s="69"/>
      <c r="Q91" s="69"/>
      <c r="R91" s="69"/>
      <c r="S91" s="69"/>
      <c r="T91" s="69"/>
      <c r="U91" s="69"/>
      <c r="V91" s="69"/>
      <c r="W91" s="69"/>
      <c r="X91" s="69"/>
      <c r="Y91" s="69"/>
      <c r="Z91" s="69"/>
      <c r="AA91" s="69"/>
      <c r="AB91" s="69"/>
      <c r="AC91" s="69"/>
      <c r="AD91" s="69"/>
      <c r="AE91" s="69"/>
      <c r="AF91" s="69"/>
      <c r="AG91" s="69"/>
      <c r="AH91" s="69"/>
      <c r="AI91" s="69"/>
      <c r="AJ91" s="69"/>
      <c r="AK91" s="69"/>
      <c r="AL91" s="69"/>
    </row>
    <row r="92" spans="2:38" s="2" customFormat="1" x14ac:dyDescent="0.25">
      <c r="B92" s="12"/>
      <c r="D92" s="29"/>
      <c r="E92" s="27"/>
      <c r="M92" s="69"/>
      <c r="N92" s="69"/>
      <c r="O92" s="69"/>
      <c r="P92" s="69"/>
      <c r="Q92" s="69"/>
      <c r="R92" s="69"/>
      <c r="S92" s="69"/>
      <c r="T92" s="69"/>
      <c r="U92" s="69"/>
      <c r="V92" s="69"/>
      <c r="W92" s="69"/>
      <c r="X92" s="69"/>
      <c r="Y92" s="69"/>
      <c r="Z92" s="69"/>
      <c r="AA92" s="69"/>
      <c r="AB92" s="69"/>
      <c r="AC92" s="69"/>
      <c r="AD92" s="69"/>
      <c r="AE92" s="69"/>
      <c r="AF92" s="69"/>
      <c r="AG92" s="69"/>
      <c r="AH92" s="69"/>
      <c r="AI92" s="69"/>
      <c r="AJ92" s="69"/>
      <c r="AK92" s="69"/>
      <c r="AL92" s="69"/>
    </row>
    <row r="93" spans="2:38" s="2" customFormat="1" x14ac:dyDescent="0.25">
      <c r="B93" s="12"/>
      <c r="D93" s="29"/>
      <c r="E93" s="27"/>
      <c r="M93" s="69"/>
      <c r="N93" s="69"/>
      <c r="O93" s="69"/>
      <c r="P93" s="69"/>
      <c r="Q93" s="69"/>
      <c r="R93" s="69"/>
      <c r="S93" s="69"/>
      <c r="T93" s="69"/>
      <c r="U93" s="69"/>
      <c r="V93" s="69"/>
      <c r="W93" s="69"/>
      <c r="X93" s="69"/>
      <c r="Y93" s="69"/>
      <c r="Z93" s="69"/>
      <c r="AA93" s="69"/>
      <c r="AB93" s="69"/>
      <c r="AC93" s="69"/>
      <c r="AD93" s="69"/>
      <c r="AE93" s="69"/>
      <c r="AF93" s="69"/>
      <c r="AG93" s="69"/>
      <c r="AH93" s="69"/>
      <c r="AI93" s="69"/>
      <c r="AJ93" s="69"/>
      <c r="AK93" s="69"/>
      <c r="AL93" s="69"/>
    </row>
    <row r="94" spans="2:38" s="2" customFormat="1" x14ac:dyDescent="0.25">
      <c r="B94" s="12"/>
      <c r="D94" s="29"/>
      <c r="E94" s="27"/>
      <c r="M94" s="69"/>
      <c r="N94" s="69"/>
      <c r="O94" s="69"/>
      <c r="P94" s="69"/>
      <c r="Q94" s="69"/>
      <c r="R94" s="69"/>
      <c r="S94" s="69"/>
      <c r="T94" s="69"/>
      <c r="U94" s="69"/>
      <c r="V94" s="69"/>
      <c r="W94" s="69"/>
      <c r="X94" s="69"/>
      <c r="Y94" s="69"/>
      <c r="Z94" s="69"/>
      <c r="AA94" s="69"/>
      <c r="AB94" s="69"/>
      <c r="AC94" s="69"/>
      <c r="AD94" s="69"/>
      <c r="AE94" s="69"/>
      <c r="AF94" s="69"/>
      <c r="AG94" s="69"/>
      <c r="AH94" s="69"/>
      <c r="AI94" s="69"/>
      <c r="AJ94" s="69"/>
      <c r="AK94" s="69"/>
      <c r="AL94" s="69"/>
    </row>
    <row r="95" spans="2:38" s="2" customFormat="1" x14ac:dyDescent="0.25">
      <c r="B95" s="12"/>
      <c r="D95" s="29"/>
      <c r="E95" s="27"/>
      <c r="M95" s="69"/>
      <c r="N95" s="69"/>
      <c r="O95" s="69"/>
      <c r="P95" s="69"/>
      <c r="Q95" s="69"/>
      <c r="R95" s="69"/>
      <c r="S95" s="69"/>
      <c r="T95" s="69"/>
      <c r="U95" s="69"/>
      <c r="V95" s="69"/>
      <c r="W95" s="69"/>
      <c r="X95" s="69"/>
      <c r="Y95" s="69"/>
      <c r="Z95" s="69"/>
      <c r="AA95" s="69"/>
      <c r="AB95" s="69"/>
      <c r="AC95" s="69"/>
      <c r="AD95" s="69"/>
      <c r="AE95" s="69"/>
      <c r="AF95" s="69"/>
      <c r="AG95" s="69"/>
      <c r="AH95" s="69"/>
      <c r="AI95" s="69"/>
      <c r="AJ95" s="69"/>
      <c r="AK95" s="69"/>
      <c r="AL95" s="69"/>
    </row>
    <row r="96" spans="2:38" s="2" customFormat="1" x14ac:dyDescent="0.25">
      <c r="B96" s="12"/>
      <c r="D96" s="29"/>
      <c r="E96" s="27"/>
      <c r="M96" s="69"/>
      <c r="N96" s="69"/>
      <c r="O96" s="69"/>
      <c r="P96" s="69"/>
      <c r="Q96" s="69"/>
      <c r="R96" s="69"/>
      <c r="S96" s="69"/>
      <c r="T96" s="69"/>
      <c r="U96" s="69"/>
      <c r="V96" s="69"/>
      <c r="W96" s="69"/>
      <c r="X96" s="69"/>
      <c r="Y96" s="69"/>
      <c r="Z96" s="69"/>
      <c r="AA96" s="69"/>
      <c r="AB96" s="69"/>
      <c r="AC96" s="69"/>
      <c r="AD96" s="69"/>
      <c r="AE96" s="69"/>
      <c r="AF96" s="69"/>
      <c r="AG96" s="69"/>
      <c r="AH96" s="69"/>
      <c r="AI96" s="69"/>
      <c r="AJ96" s="69"/>
      <c r="AK96" s="69"/>
      <c r="AL96" s="69"/>
    </row>
    <row r="97" spans="2:38" s="2" customFormat="1" x14ac:dyDescent="0.25">
      <c r="B97" s="12"/>
      <c r="D97" s="29"/>
      <c r="E97" s="27"/>
      <c r="M97" s="69"/>
      <c r="N97" s="69"/>
      <c r="O97" s="69"/>
      <c r="P97" s="69"/>
      <c r="Q97" s="69"/>
      <c r="R97" s="69"/>
      <c r="S97" s="69"/>
      <c r="T97" s="69"/>
      <c r="U97" s="69"/>
      <c r="V97" s="69"/>
      <c r="W97" s="69"/>
      <c r="X97" s="69"/>
      <c r="Y97" s="69"/>
      <c r="Z97" s="69"/>
      <c r="AA97" s="69"/>
      <c r="AB97" s="69"/>
      <c r="AC97" s="69"/>
      <c r="AD97" s="69"/>
      <c r="AE97" s="69"/>
      <c r="AF97" s="69"/>
      <c r="AG97" s="69"/>
      <c r="AH97" s="69"/>
      <c r="AI97" s="69"/>
      <c r="AJ97" s="69"/>
      <c r="AK97" s="69"/>
      <c r="AL97" s="69"/>
    </row>
    <row r="98" spans="2:38" s="2" customFormat="1" x14ac:dyDescent="0.25">
      <c r="B98" s="12"/>
      <c r="D98" s="29"/>
      <c r="E98" s="27"/>
      <c r="M98" s="69"/>
      <c r="N98" s="69"/>
      <c r="O98" s="69"/>
      <c r="P98" s="69"/>
      <c r="Q98" s="69"/>
      <c r="R98" s="69"/>
      <c r="S98" s="69"/>
      <c r="T98" s="69"/>
      <c r="U98" s="69"/>
      <c r="V98" s="69"/>
      <c r="W98" s="69"/>
      <c r="X98" s="69"/>
      <c r="Y98" s="69"/>
      <c r="Z98" s="69"/>
      <c r="AA98" s="69"/>
      <c r="AB98" s="69"/>
      <c r="AC98" s="69"/>
      <c r="AD98" s="69"/>
      <c r="AE98" s="69"/>
      <c r="AF98" s="69"/>
      <c r="AG98" s="69"/>
      <c r="AH98" s="69"/>
      <c r="AI98" s="69"/>
      <c r="AJ98" s="69"/>
      <c r="AK98" s="69"/>
      <c r="AL98" s="69"/>
    </row>
    <row r="99" spans="2:38" s="2" customFormat="1" x14ac:dyDescent="0.25">
      <c r="B99" s="12"/>
      <c r="D99" s="29"/>
      <c r="E99" s="27"/>
      <c r="M99" s="69"/>
      <c r="N99" s="69"/>
      <c r="O99" s="69"/>
      <c r="P99" s="69"/>
      <c r="Q99" s="69"/>
      <c r="R99" s="69"/>
      <c r="S99" s="69"/>
      <c r="T99" s="69"/>
      <c r="U99" s="69"/>
      <c r="V99" s="69"/>
      <c r="W99" s="69"/>
      <c r="X99" s="69"/>
      <c r="Y99" s="69"/>
      <c r="Z99" s="69"/>
      <c r="AA99" s="69"/>
      <c r="AB99" s="69"/>
      <c r="AC99" s="69"/>
      <c r="AD99" s="69"/>
      <c r="AE99" s="69"/>
      <c r="AF99" s="69"/>
      <c r="AG99" s="69"/>
      <c r="AH99" s="69"/>
      <c r="AI99" s="69"/>
      <c r="AJ99" s="69"/>
      <c r="AK99" s="69"/>
      <c r="AL99" s="69"/>
    </row>
    <row r="100" spans="2:38" s="2" customFormat="1" x14ac:dyDescent="0.25">
      <c r="B100" s="12"/>
      <c r="D100" s="29"/>
      <c r="E100" s="27"/>
      <c r="M100" s="69"/>
      <c r="N100" s="69"/>
      <c r="O100" s="69"/>
      <c r="P100" s="69"/>
      <c r="Q100" s="69"/>
      <c r="R100" s="69"/>
      <c r="S100" s="69"/>
      <c r="T100" s="69"/>
      <c r="U100" s="69"/>
      <c r="V100" s="69"/>
      <c r="W100" s="69"/>
      <c r="X100" s="69"/>
      <c r="Y100" s="69"/>
      <c r="Z100" s="69"/>
      <c r="AA100" s="69"/>
      <c r="AB100" s="69"/>
      <c r="AC100" s="69"/>
      <c r="AD100" s="69"/>
      <c r="AE100" s="69"/>
      <c r="AF100" s="69"/>
      <c r="AG100" s="69"/>
      <c r="AH100" s="69"/>
      <c r="AI100" s="69"/>
      <c r="AJ100" s="69"/>
      <c r="AK100" s="69"/>
      <c r="AL100" s="69"/>
    </row>
    <row r="101" spans="2:38" s="2" customFormat="1" x14ac:dyDescent="0.25">
      <c r="B101" s="12"/>
      <c r="D101" s="29"/>
      <c r="E101" s="27"/>
      <c r="M101" s="69"/>
      <c r="N101" s="69"/>
      <c r="O101" s="69"/>
      <c r="P101" s="69"/>
      <c r="Q101" s="69"/>
      <c r="R101" s="69"/>
      <c r="S101" s="69"/>
      <c r="T101" s="69"/>
      <c r="U101" s="69"/>
      <c r="V101" s="69"/>
      <c r="W101" s="69"/>
      <c r="X101" s="69"/>
      <c r="Y101" s="69"/>
      <c r="Z101" s="69"/>
      <c r="AA101" s="69"/>
      <c r="AB101" s="69"/>
      <c r="AC101" s="69"/>
      <c r="AD101" s="69"/>
      <c r="AE101" s="69"/>
      <c r="AF101" s="69"/>
      <c r="AG101" s="69"/>
      <c r="AH101" s="69"/>
      <c r="AI101" s="69"/>
      <c r="AJ101" s="69"/>
      <c r="AK101" s="69"/>
      <c r="AL101" s="69"/>
    </row>
    <row r="102" spans="2:38" s="2" customFormat="1" x14ac:dyDescent="0.25">
      <c r="B102" s="12"/>
      <c r="D102" s="29"/>
      <c r="E102" s="27"/>
      <c r="M102" s="69"/>
      <c r="N102" s="69"/>
      <c r="O102" s="69"/>
      <c r="P102" s="69"/>
      <c r="Q102" s="69"/>
      <c r="R102" s="69"/>
      <c r="S102" s="69"/>
      <c r="T102" s="69"/>
      <c r="U102" s="69"/>
      <c r="V102" s="69"/>
      <c r="W102" s="69"/>
      <c r="X102" s="69"/>
      <c r="Y102" s="69"/>
      <c r="Z102" s="69"/>
      <c r="AA102" s="69"/>
      <c r="AB102" s="69"/>
      <c r="AC102" s="69"/>
      <c r="AD102" s="69"/>
      <c r="AE102" s="69"/>
      <c r="AF102" s="69"/>
      <c r="AG102" s="69"/>
      <c r="AH102" s="69"/>
      <c r="AI102" s="69"/>
      <c r="AJ102" s="69"/>
      <c r="AK102" s="69"/>
      <c r="AL102" s="69"/>
    </row>
    <row r="103" spans="2:38" s="2" customFormat="1" x14ac:dyDescent="0.25">
      <c r="B103" s="12"/>
      <c r="D103" s="29"/>
      <c r="E103" s="27"/>
      <c r="M103" s="69"/>
      <c r="N103" s="69"/>
      <c r="O103" s="69"/>
      <c r="P103" s="69"/>
      <c r="Q103" s="69"/>
      <c r="R103" s="69"/>
      <c r="S103" s="69"/>
      <c r="T103" s="69"/>
      <c r="U103" s="69"/>
      <c r="V103" s="69"/>
      <c r="W103" s="69"/>
      <c r="X103" s="69"/>
      <c r="Y103" s="69"/>
      <c r="Z103" s="69"/>
      <c r="AA103" s="69"/>
      <c r="AB103" s="69"/>
      <c r="AC103" s="69"/>
      <c r="AD103" s="69"/>
      <c r="AE103" s="69"/>
      <c r="AF103" s="69"/>
      <c r="AG103" s="69"/>
      <c r="AH103" s="69"/>
      <c r="AI103" s="69"/>
      <c r="AJ103" s="69"/>
      <c r="AK103" s="69"/>
      <c r="AL103" s="69"/>
    </row>
    <row r="104" spans="2:38" s="2" customFormat="1" x14ac:dyDescent="0.25">
      <c r="B104" s="12"/>
      <c r="D104" s="29"/>
      <c r="E104" s="27"/>
      <c r="M104" s="69"/>
      <c r="N104" s="69"/>
      <c r="O104" s="69"/>
      <c r="P104" s="69"/>
      <c r="Q104" s="69"/>
      <c r="R104" s="69"/>
      <c r="S104" s="69"/>
      <c r="T104" s="69"/>
      <c r="U104" s="69"/>
      <c r="V104" s="69"/>
      <c r="W104" s="69"/>
      <c r="X104" s="69"/>
      <c r="Y104" s="69"/>
      <c r="Z104" s="69"/>
      <c r="AA104" s="69"/>
      <c r="AB104" s="69"/>
      <c r="AC104" s="69"/>
      <c r="AD104" s="69"/>
      <c r="AE104" s="69"/>
      <c r="AF104" s="69"/>
      <c r="AG104" s="69"/>
      <c r="AH104" s="69"/>
      <c r="AI104" s="69"/>
      <c r="AJ104" s="69"/>
      <c r="AK104" s="69"/>
      <c r="AL104" s="69"/>
    </row>
    <row r="105" spans="2:38" s="2" customFormat="1" x14ac:dyDescent="0.25">
      <c r="B105" s="12"/>
      <c r="D105" s="29"/>
      <c r="E105" s="27"/>
      <c r="M105" s="69"/>
      <c r="N105" s="69"/>
      <c r="O105" s="69"/>
      <c r="P105" s="69"/>
      <c r="Q105" s="69"/>
      <c r="R105" s="69"/>
      <c r="S105" s="69"/>
      <c r="T105" s="69"/>
      <c r="U105" s="69"/>
      <c r="V105" s="69"/>
      <c r="W105" s="69"/>
      <c r="X105" s="69"/>
      <c r="Y105" s="69"/>
      <c r="Z105" s="69"/>
      <c r="AA105" s="69"/>
      <c r="AB105" s="69"/>
      <c r="AC105" s="69"/>
      <c r="AD105" s="69"/>
      <c r="AE105" s="69"/>
      <c r="AF105" s="69"/>
      <c r="AG105" s="69"/>
      <c r="AH105" s="69"/>
      <c r="AI105" s="69"/>
      <c r="AJ105" s="69"/>
      <c r="AK105" s="69"/>
      <c r="AL105" s="69"/>
    </row>
    <row r="106" spans="2:38" s="2" customFormat="1" x14ac:dyDescent="0.25">
      <c r="B106" s="12"/>
      <c r="D106" s="29"/>
      <c r="E106" s="27"/>
      <c r="M106" s="69"/>
      <c r="N106" s="69"/>
      <c r="O106" s="69"/>
      <c r="P106" s="69"/>
      <c r="Q106" s="69"/>
      <c r="R106" s="69"/>
      <c r="S106" s="69"/>
      <c r="T106" s="69"/>
      <c r="U106" s="69"/>
      <c r="V106" s="69"/>
      <c r="W106" s="69"/>
      <c r="X106" s="69"/>
      <c r="Y106" s="69"/>
      <c r="Z106" s="69"/>
      <c r="AA106" s="69"/>
      <c r="AB106" s="69"/>
      <c r="AC106" s="69"/>
      <c r="AD106" s="69"/>
      <c r="AE106" s="69"/>
      <c r="AF106" s="69"/>
      <c r="AG106" s="69"/>
      <c r="AH106" s="69"/>
      <c r="AI106" s="69"/>
      <c r="AJ106" s="69"/>
      <c r="AK106" s="69"/>
      <c r="AL106" s="69"/>
    </row>
    <row r="107" spans="2:38" s="2" customFormat="1" x14ac:dyDescent="0.25">
      <c r="B107" s="12"/>
      <c r="D107" s="29"/>
      <c r="E107" s="27"/>
      <c r="M107" s="69"/>
      <c r="N107" s="69"/>
      <c r="O107" s="69"/>
      <c r="P107" s="69"/>
      <c r="Q107" s="69"/>
      <c r="R107" s="69"/>
      <c r="S107" s="69"/>
      <c r="T107" s="69"/>
      <c r="U107" s="69"/>
      <c r="V107" s="69"/>
      <c r="W107" s="69"/>
      <c r="X107" s="69"/>
      <c r="Y107" s="69"/>
      <c r="Z107" s="69"/>
      <c r="AA107" s="69"/>
      <c r="AB107" s="69"/>
      <c r="AC107" s="69"/>
      <c r="AD107" s="69"/>
      <c r="AE107" s="69"/>
      <c r="AF107" s="69"/>
      <c r="AG107" s="69"/>
      <c r="AH107" s="69"/>
      <c r="AI107" s="69"/>
      <c r="AJ107" s="69"/>
      <c r="AK107" s="69"/>
      <c r="AL107" s="69"/>
    </row>
    <row r="108" spans="2:38" s="2" customFormat="1" x14ac:dyDescent="0.25">
      <c r="B108" s="12"/>
      <c r="D108" s="29"/>
      <c r="E108" s="27"/>
      <c r="M108" s="69"/>
      <c r="N108" s="69"/>
      <c r="O108" s="69"/>
      <c r="P108" s="69"/>
      <c r="Q108" s="69"/>
      <c r="R108" s="69"/>
      <c r="S108" s="69"/>
      <c r="T108" s="69"/>
      <c r="U108" s="69"/>
      <c r="V108" s="69"/>
      <c r="W108" s="69"/>
      <c r="X108" s="69"/>
      <c r="Y108" s="69"/>
      <c r="Z108" s="69"/>
      <c r="AA108" s="69"/>
      <c r="AB108" s="69"/>
      <c r="AC108" s="69"/>
      <c r="AD108" s="69"/>
      <c r="AE108" s="69"/>
      <c r="AF108" s="69"/>
      <c r="AG108" s="69"/>
      <c r="AH108" s="69"/>
      <c r="AI108" s="69"/>
      <c r="AJ108" s="69"/>
      <c r="AK108" s="69"/>
      <c r="AL108" s="69"/>
    </row>
    <row r="109" spans="2:38" s="2" customFormat="1" x14ac:dyDescent="0.25">
      <c r="B109" s="12"/>
      <c r="D109" s="29"/>
      <c r="E109" s="27"/>
      <c r="M109" s="69"/>
      <c r="N109" s="69"/>
      <c r="O109" s="69"/>
      <c r="P109" s="69"/>
      <c r="Q109" s="69"/>
      <c r="R109" s="69"/>
      <c r="S109" s="69"/>
      <c r="T109" s="69"/>
      <c r="U109" s="69"/>
      <c r="V109" s="69"/>
      <c r="W109" s="69"/>
      <c r="X109" s="69"/>
      <c r="Y109" s="69"/>
      <c r="Z109" s="69"/>
      <c r="AA109" s="69"/>
      <c r="AB109" s="69"/>
      <c r="AC109" s="69"/>
      <c r="AD109" s="69"/>
      <c r="AE109" s="69"/>
      <c r="AF109" s="69"/>
      <c r="AG109" s="69"/>
      <c r="AH109" s="69"/>
      <c r="AI109" s="69"/>
      <c r="AJ109" s="69"/>
      <c r="AK109" s="69"/>
      <c r="AL109" s="69"/>
    </row>
    <row r="110" spans="2:38" s="2" customFormat="1" x14ac:dyDescent="0.25">
      <c r="B110" s="12"/>
      <c r="D110" s="29"/>
      <c r="E110" s="27"/>
      <c r="M110" s="69"/>
      <c r="N110" s="69"/>
      <c r="O110" s="69"/>
      <c r="P110" s="69"/>
      <c r="Q110" s="69"/>
      <c r="R110" s="69"/>
      <c r="S110" s="69"/>
      <c r="T110" s="69"/>
      <c r="U110" s="69"/>
      <c r="V110" s="69"/>
      <c r="W110" s="69"/>
      <c r="X110" s="69"/>
      <c r="Y110" s="69"/>
      <c r="Z110" s="69"/>
      <c r="AA110" s="69"/>
      <c r="AB110" s="69"/>
      <c r="AC110" s="69"/>
      <c r="AD110" s="69"/>
      <c r="AE110" s="69"/>
      <c r="AF110" s="69"/>
      <c r="AG110" s="69"/>
      <c r="AH110" s="69"/>
      <c r="AI110" s="69"/>
      <c r="AJ110" s="69"/>
      <c r="AK110" s="69"/>
      <c r="AL110" s="69"/>
    </row>
    <row r="111" spans="2:38" s="2" customFormat="1" x14ac:dyDescent="0.25">
      <c r="B111" s="12"/>
      <c r="D111" s="29"/>
      <c r="E111" s="27"/>
      <c r="M111" s="69"/>
      <c r="N111" s="69"/>
      <c r="O111" s="69"/>
      <c r="P111" s="69"/>
      <c r="Q111" s="69"/>
      <c r="R111" s="69"/>
      <c r="S111" s="69"/>
      <c r="T111" s="69"/>
      <c r="U111" s="69"/>
      <c r="V111" s="69"/>
      <c r="W111" s="69"/>
      <c r="X111" s="69"/>
      <c r="Y111" s="69"/>
      <c r="Z111" s="69"/>
      <c r="AA111" s="69"/>
      <c r="AB111" s="69"/>
      <c r="AC111" s="69"/>
      <c r="AD111" s="69"/>
      <c r="AE111" s="69"/>
      <c r="AF111" s="69"/>
      <c r="AG111" s="69"/>
      <c r="AH111" s="69"/>
      <c r="AI111" s="69"/>
      <c r="AJ111" s="69"/>
      <c r="AK111" s="69"/>
      <c r="AL111" s="69"/>
    </row>
    <row r="112" spans="2:38" s="2" customFormat="1" x14ac:dyDescent="0.25">
      <c r="B112" s="12"/>
      <c r="D112" s="29"/>
      <c r="E112" s="27"/>
      <c r="M112" s="69"/>
      <c r="N112" s="69"/>
      <c r="O112" s="69"/>
      <c r="P112" s="69"/>
      <c r="Q112" s="69"/>
      <c r="R112" s="69"/>
      <c r="S112" s="69"/>
      <c r="T112" s="69"/>
      <c r="U112" s="69"/>
      <c r="V112" s="69"/>
      <c r="W112" s="69"/>
      <c r="X112" s="69"/>
      <c r="Y112" s="69"/>
      <c r="Z112" s="69"/>
      <c r="AA112" s="69"/>
      <c r="AB112" s="69"/>
      <c r="AC112" s="69"/>
      <c r="AD112" s="69"/>
      <c r="AE112" s="69"/>
      <c r="AF112" s="69"/>
      <c r="AG112" s="69"/>
      <c r="AH112" s="69"/>
      <c r="AI112" s="69"/>
      <c r="AJ112" s="69"/>
      <c r="AK112" s="69"/>
      <c r="AL112" s="69"/>
    </row>
    <row r="113" spans="2:38" s="2" customFormat="1" x14ac:dyDescent="0.25">
      <c r="B113" s="12"/>
      <c r="D113" s="29"/>
      <c r="E113" s="27"/>
      <c r="M113" s="69"/>
      <c r="N113" s="69"/>
      <c r="O113" s="69"/>
      <c r="P113" s="69"/>
      <c r="Q113" s="69"/>
      <c r="R113" s="69"/>
      <c r="S113" s="69"/>
      <c r="T113" s="69"/>
      <c r="U113" s="69"/>
      <c r="V113" s="69"/>
      <c r="W113" s="69"/>
      <c r="X113" s="69"/>
      <c r="Y113" s="69"/>
      <c r="Z113" s="69"/>
      <c r="AA113" s="69"/>
      <c r="AB113" s="69"/>
      <c r="AC113" s="69"/>
      <c r="AD113" s="69"/>
      <c r="AE113" s="69"/>
      <c r="AF113" s="69"/>
      <c r="AG113" s="69"/>
      <c r="AH113" s="69"/>
      <c r="AI113" s="69"/>
      <c r="AJ113" s="69"/>
      <c r="AK113" s="69"/>
      <c r="AL113" s="69"/>
    </row>
    <row r="114" spans="2:38" s="2" customFormat="1" x14ac:dyDescent="0.25">
      <c r="B114" s="12"/>
      <c r="D114" s="29"/>
      <c r="E114" s="27"/>
      <c r="M114" s="69"/>
      <c r="N114" s="69"/>
      <c r="O114" s="69"/>
      <c r="P114" s="69"/>
      <c r="Q114" s="69"/>
      <c r="R114" s="69"/>
      <c r="S114" s="69"/>
      <c r="T114" s="69"/>
      <c r="U114" s="69"/>
      <c r="V114" s="69"/>
      <c r="W114" s="69"/>
      <c r="X114" s="69"/>
      <c r="Y114" s="69"/>
      <c r="Z114" s="69"/>
      <c r="AA114" s="69"/>
      <c r="AB114" s="69"/>
      <c r="AC114" s="69"/>
      <c r="AD114" s="69"/>
      <c r="AE114" s="69"/>
      <c r="AF114" s="69"/>
      <c r="AG114" s="69"/>
      <c r="AH114" s="69"/>
      <c r="AI114" s="69"/>
      <c r="AJ114" s="69"/>
      <c r="AK114" s="69"/>
      <c r="AL114" s="69"/>
    </row>
    <row r="115" spans="2:38" s="2" customFormat="1" x14ac:dyDescent="0.25">
      <c r="B115" s="12"/>
      <c r="D115" s="29"/>
      <c r="E115" s="27"/>
      <c r="M115" s="69"/>
      <c r="N115" s="69"/>
      <c r="O115" s="69"/>
      <c r="P115" s="69"/>
      <c r="Q115" s="69"/>
      <c r="R115" s="69"/>
      <c r="S115" s="69"/>
      <c r="T115" s="69"/>
      <c r="U115" s="69"/>
      <c r="V115" s="69"/>
      <c r="W115" s="69"/>
      <c r="X115" s="69"/>
      <c r="Y115" s="69"/>
      <c r="Z115" s="69"/>
      <c r="AA115" s="69"/>
      <c r="AB115" s="69"/>
      <c r="AC115" s="69"/>
      <c r="AD115" s="69"/>
      <c r="AE115" s="69"/>
      <c r="AF115" s="69"/>
      <c r="AG115" s="69"/>
      <c r="AH115" s="69"/>
      <c r="AI115" s="69"/>
      <c r="AJ115" s="69"/>
      <c r="AK115" s="69"/>
      <c r="AL115" s="69"/>
    </row>
    <row r="116" spans="2:38" s="2" customFormat="1" x14ac:dyDescent="0.25">
      <c r="B116" s="12"/>
      <c r="D116" s="29"/>
      <c r="E116" s="27"/>
      <c r="M116" s="69"/>
      <c r="N116" s="69"/>
      <c r="O116" s="69"/>
      <c r="P116" s="69"/>
      <c r="Q116" s="69"/>
      <c r="R116" s="69"/>
      <c r="S116" s="69"/>
      <c r="T116" s="69"/>
      <c r="U116" s="69"/>
      <c r="V116" s="69"/>
      <c r="W116" s="69"/>
      <c r="X116" s="69"/>
      <c r="Y116" s="69"/>
      <c r="Z116" s="69"/>
      <c r="AA116" s="69"/>
      <c r="AB116" s="69"/>
      <c r="AC116" s="69"/>
      <c r="AD116" s="69"/>
      <c r="AE116" s="69"/>
      <c r="AF116" s="69"/>
      <c r="AG116" s="69"/>
      <c r="AH116" s="69"/>
      <c r="AI116" s="69"/>
      <c r="AJ116" s="69"/>
      <c r="AK116" s="69"/>
      <c r="AL116" s="69"/>
    </row>
    <row r="117" spans="2:38" s="2" customFormat="1" x14ac:dyDescent="0.25">
      <c r="B117" s="12"/>
      <c r="D117" s="29"/>
      <c r="E117" s="27"/>
      <c r="M117" s="69"/>
      <c r="N117" s="69"/>
      <c r="O117" s="69"/>
      <c r="P117" s="69"/>
      <c r="Q117" s="69"/>
      <c r="R117" s="69"/>
      <c r="S117" s="69"/>
      <c r="T117" s="69"/>
      <c r="U117" s="69"/>
      <c r="V117" s="69"/>
      <c r="W117" s="69"/>
      <c r="X117" s="69"/>
      <c r="Y117" s="69"/>
      <c r="Z117" s="69"/>
      <c r="AA117" s="69"/>
      <c r="AB117" s="69"/>
      <c r="AC117" s="69"/>
      <c r="AD117" s="69"/>
      <c r="AE117" s="69"/>
      <c r="AF117" s="69"/>
      <c r="AG117" s="69"/>
      <c r="AH117" s="69"/>
      <c r="AI117" s="69"/>
      <c r="AJ117" s="69"/>
      <c r="AK117" s="69"/>
      <c r="AL117" s="69"/>
    </row>
    <row r="118" spans="2:38" s="2" customFormat="1" x14ac:dyDescent="0.25">
      <c r="B118" s="12"/>
      <c r="D118" s="29"/>
      <c r="E118" s="27"/>
      <c r="M118" s="69"/>
      <c r="N118" s="69"/>
      <c r="O118" s="69"/>
      <c r="P118" s="69"/>
      <c r="Q118" s="69"/>
      <c r="R118" s="69"/>
      <c r="S118" s="69"/>
      <c r="T118" s="69"/>
      <c r="U118" s="69"/>
      <c r="V118" s="69"/>
      <c r="W118" s="69"/>
      <c r="X118" s="69"/>
      <c r="Y118" s="69"/>
      <c r="Z118" s="69"/>
      <c r="AA118" s="69"/>
      <c r="AB118" s="69"/>
      <c r="AC118" s="69"/>
      <c r="AD118" s="69"/>
      <c r="AE118" s="69"/>
      <c r="AF118" s="69"/>
      <c r="AG118" s="69"/>
      <c r="AH118" s="69"/>
      <c r="AI118" s="69"/>
      <c r="AJ118" s="69"/>
      <c r="AK118" s="69"/>
      <c r="AL118" s="69"/>
    </row>
    <row r="119" spans="2:38" s="2" customFormat="1" x14ac:dyDescent="0.25">
      <c r="B119" s="12"/>
      <c r="D119" s="29"/>
      <c r="E119" s="27"/>
      <c r="M119" s="69"/>
      <c r="N119" s="69"/>
      <c r="O119" s="69"/>
      <c r="P119" s="69"/>
      <c r="Q119" s="69"/>
      <c r="R119" s="69"/>
      <c r="S119" s="69"/>
      <c r="T119" s="69"/>
      <c r="U119" s="69"/>
      <c r="V119" s="69"/>
      <c r="W119" s="69"/>
      <c r="X119" s="69"/>
      <c r="Y119" s="69"/>
      <c r="Z119" s="69"/>
      <c r="AA119" s="69"/>
      <c r="AB119" s="69"/>
      <c r="AC119" s="69"/>
      <c r="AD119" s="69"/>
      <c r="AE119" s="69"/>
      <c r="AF119" s="69"/>
      <c r="AG119" s="69"/>
      <c r="AH119" s="69"/>
      <c r="AI119" s="69"/>
      <c r="AJ119" s="69"/>
      <c r="AK119" s="69"/>
      <c r="AL119" s="69"/>
    </row>
    <row r="120" spans="2:38" s="2" customFormat="1" x14ac:dyDescent="0.25">
      <c r="B120" s="12"/>
      <c r="D120" s="29"/>
      <c r="E120" s="27"/>
      <c r="M120" s="69"/>
      <c r="N120" s="69"/>
      <c r="O120" s="69"/>
      <c r="P120" s="69"/>
      <c r="Q120" s="69"/>
      <c r="R120" s="69"/>
      <c r="S120" s="69"/>
      <c r="T120" s="69"/>
      <c r="U120" s="69"/>
      <c r="V120" s="69"/>
      <c r="W120" s="69"/>
      <c r="X120" s="69"/>
      <c r="Y120" s="69"/>
      <c r="Z120" s="69"/>
      <c r="AA120" s="69"/>
      <c r="AB120" s="69"/>
      <c r="AC120" s="69"/>
      <c r="AD120" s="69"/>
      <c r="AE120" s="69"/>
      <c r="AF120" s="69"/>
      <c r="AG120" s="69"/>
      <c r="AH120" s="69"/>
      <c r="AI120" s="69"/>
      <c r="AJ120" s="69"/>
      <c r="AK120" s="69"/>
      <c r="AL120" s="69"/>
    </row>
    <row r="121" spans="2:38" s="2" customFormat="1" x14ac:dyDescent="0.25">
      <c r="B121" s="12"/>
      <c r="D121" s="29"/>
      <c r="E121" s="27"/>
      <c r="M121" s="69"/>
      <c r="N121" s="69"/>
      <c r="O121" s="69"/>
      <c r="P121" s="69"/>
      <c r="Q121" s="69"/>
      <c r="R121" s="69"/>
      <c r="S121" s="69"/>
      <c r="T121" s="69"/>
      <c r="U121" s="69"/>
      <c r="V121" s="69"/>
      <c r="W121" s="69"/>
      <c r="X121" s="69"/>
      <c r="Y121" s="69"/>
      <c r="Z121" s="69"/>
      <c r="AA121" s="69"/>
      <c r="AB121" s="69"/>
      <c r="AC121" s="69"/>
      <c r="AD121" s="69"/>
      <c r="AE121" s="69"/>
      <c r="AF121" s="69"/>
      <c r="AG121" s="69"/>
      <c r="AH121" s="69"/>
      <c r="AI121" s="69"/>
      <c r="AJ121" s="69"/>
      <c r="AK121" s="69"/>
      <c r="AL121" s="69"/>
    </row>
    <row r="122" spans="2:38" s="2" customFormat="1" x14ac:dyDescent="0.25">
      <c r="B122" s="12"/>
      <c r="D122" s="29"/>
      <c r="E122" s="27"/>
      <c r="M122" s="69"/>
      <c r="N122" s="69"/>
      <c r="O122" s="69"/>
      <c r="P122" s="69"/>
      <c r="Q122" s="69"/>
      <c r="R122" s="69"/>
      <c r="S122" s="69"/>
      <c r="T122" s="69"/>
      <c r="U122" s="69"/>
      <c r="V122" s="69"/>
      <c r="W122" s="69"/>
      <c r="X122" s="69"/>
      <c r="Y122" s="69"/>
      <c r="Z122" s="69"/>
      <c r="AA122" s="69"/>
      <c r="AB122" s="69"/>
      <c r="AC122" s="69"/>
      <c r="AD122" s="69"/>
      <c r="AE122" s="69"/>
      <c r="AF122" s="69"/>
      <c r="AG122" s="69"/>
      <c r="AH122" s="69"/>
      <c r="AI122" s="69"/>
      <c r="AJ122" s="69"/>
      <c r="AK122" s="69"/>
      <c r="AL122" s="69"/>
    </row>
    <row r="123" spans="2:38" s="2" customFormat="1" x14ac:dyDescent="0.25">
      <c r="B123" s="12"/>
      <c r="D123" s="29"/>
      <c r="E123" s="27"/>
      <c r="M123" s="69"/>
      <c r="N123" s="69"/>
      <c r="O123" s="69"/>
      <c r="P123" s="69"/>
      <c r="Q123" s="69"/>
      <c r="R123" s="69"/>
      <c r="S123" s="69"/>
      <c r="T123" s="69"/>
      <c r="U123" s="69"/>
      <c r="V123" s="69"/>
      <c r="W123" s="69"/>
      <c r="X123" s="69"/>
      <c r="Y123" s="69"/>
      <c r="Z123" s="69"/>
      <c r="AA123" s="69"/>
      <c r="AB123" s="69"/>
      <c r="AC123" s="69"/>
      <c r="AD123" s="69"/>
      <c r="AE123" s="69"/>
      <c r="AF123" s="69"/>
      <c r="AG123" s="69"/>
      <c r="AH123" s="69"/>
      <c r="AI123" s="69"/>
      <c r="AJ123" s="69"/>
      <c r="AK123" s="69"/>
      <c r="AL123" s="69"/>
    </row>
    <row r="124" spans="2:38" s="2" customFormat="1" x14ac:dyDescent="0.25">
      <c r="B124" s="12"/>
      <c r="D124" s="29"/>
      <c r="E124" s="27"/>
      <c r="M124" s="69"/>
      <c r="N124" s="69"/>
      <c r="O124" s="69"/>
      <c r="P124" s="69"/>
      <c r="Q124" s="69"/>
      <c r="R124" s="69"/>
      <c r="S124" s="69"/>
      <c r="T124" s="69"/>
      <c r="U124" s="69"/>
      <c r="V124" s="69"/>
      <c r="W124" s="69"/>
      <c r="X124" s="69"/>
      <c r="Y124" s="69"/>
      <c r="Z124" s="69"/>
      <c r="AA124" s="69"/>
      <c r="AB124" s="69"/>
      <c r="AC124" s="69"/>
      <c r="AD124" s="69"/>
      <c r="AE124" s="69"/>
      <c r="AF124" s="69"/>
      <c r="AG124" s="69"/>
      <c r="AH124" s="69"/>
      <c r="AI124" s="69"/>
      <c r="AJ124" s="69"/>
      <c r="AK124" s="69"/>
      <c r="AL124" s="69"/>
    </row>
    <row r="125" spans="2:38" s="2" customFormat="1" x14ac:dyDescent="0.25">
      <c r="B125" s="12"/>
      <c r="D125" s="29"/>
      <c r="E125" s="27"/>
      <c r="M125" s="69"/>
      <c r="N125" s="69"/>
      <c r="O125" s="69"/>
      <c r="P125" s="69"/>
      <c r="Q125" s="69"/>
      <c r="R125" s="69"/>
      <c r="S125" s="69"/>
      <c r="T125" s="69"/>
      <c r="U125" s="69"/>
      <c r="V125" s="69"/>
      <c r="W125" s="69"/>
      <c r="X125" s="69"/>
      <c r="Y125" s="69"/>
      <c r="Z125" s="69"/>
      <c r="AA125" s="69"/>
      <c r="AB125" s="69"/>
      <c r="AC125" s="69"/>
      <c r="AD125" s="69"/>
      <c r="AE125" s="69"/>
      <c r="AF125" s="69"/>
      <c r="AG125" s="69"/>
      <c r="AH125" s="69"/>
      <c r="AI125" s="69"/>
      <c r="AJ125" s="69"/>
      <c r="AK125" s="69"/>
      <c r="AL125" s="69"/>
    </row>
    <row r="126" spans="2:38" s="2" customFormat="1" x14ac:dyDescent="0.25">
      <c r="B126" s="12"/>
      <c r="D126" s="29"/>
      <c r="E126" s="27"/>
      <c r="M126" s="69"/>
      <c r="N126" s="69"/>
      <c r="O126" s="69"/>
      <c r="P126" s="69"/>
      <c r="Q126" s="69"/>
      <c r="R126" s="69"/>
      <c r="S126" s="69"/>
      <c r="T126" s="69"/>
      <c r="U126" s="69"/>
      <c r="V126" s="69"/>
      <c r="W126" s="69"/>
      <c r="X126" s="69"/>
      <c r="Y126" s="69"/>
      <c r="Z126" s="69"/>
      <c r="AA126" s="69"/>
      <c r="AB126" s="69"/>
      <c r="AC126" s="69"/>
      <c r="AD126" s="69"/>
      <c r="AE126" s="69"/>
      <c r="AF126" s="69"/>
      <c r="AG126" s="69"/>
      <c r="AH126" s="69"/>
      <c r="AI126" s="69"/>
      <c r="AJ126" s="69"/>
      <c r="AK126" s="69"/>
      <c r="AL126" s="69"/>
    </row>
    <row r="127" spans="2:38" s="2" customFormat="1" x14ac:dyDescent="0.25">
      <c r="B127" s="12"/>
      <c r="D127" s="29"/>
      <c r="E127" s="27"/>
      <c r="M127" s="69"/>
      <c r="N127" s="69"/>
      <c r="O127" s="69"/>
      <c r="P127" s="69"/>
      <c r="Q127" s="69"/>
      <c r="R127" s="69"/>
      <c r="S127" s="69"/>
      <c r="T127" s="69"/>
      <c r="U127" s="69"/>
      <c r="V127" s="69"/>
      <c r="W127" s="69"/>
      <c r="X127" s="69"/>
      <c r="Y127" s="69"/>
      <c r="Z127" s="69"/>
      <c r="AA127" s="69"/>
      <c r="AB127" s="69"/>
      <c r="AC127" s="69"/>
      <c r="AD127" s="69"/>
      <c r="AE127" s="69"/>
      <c r="AF127" s="69"/>
      <c r="AG127" s="69"/>
      <c r="AH127" s="69"/>
      <c r="AI127" s="69"/>
      <c r="AJ127" s="69"/>
      <c r="AK127" s="69"/>
      <c r="AL127" s="69"/>
    </row>
    <row r="128" spans="2:38" s="2" customFormat="1" x14ac:dyDescent="0.25">
      <c r="B128" s="12"/>
      <c r="D128" s="29"/>
      <c r="E128" s="27"/>
      <c r="M128" s="69"/>
      <c r="N128" s="69"/>
      <c r="O128" s="69"/>
      <c r="P128" s="69"/>
      <c r="Q128" s="69"/>
      <c r="R128" s="69"/>
      <c r="S128" s="69"/>
      <c r="T128" s="69"/>
      <c r="U128" s="69"/>
      <c r="V128" s="69"/>
      <c r="W128" s="69"/>
      <c r="X128" s="69"/>
      <c r="Y128" s="69"/>
      <c r="Z128" s="69"/>
      <c r="AA128" s="69"/>
      <c r="AB128" s="69"/>
      <c r="AC128" s="69"/>
      <c r="AD128" s="69"/>
      <c r="AE128" s="69"/>
      <c r="AF128" s="69"/>
      <c r="AG128" s="69"/>
      <c r="AH128" s="69"/>
      <c r="AI128" s="69"/>
      <c r="AJ128" s="69"/>
      <c r="AK128" s="69"/>
      <c r="AL128" s="69"/>
    </row>
    <row r="129" spans="1:38" s="2" customFormat="1" x14ac:dyDescent="0.25">
      <c r="B129" s="12"/>
      <c r="D129" s="29"/>
      <c r="E129" s="27"/>
      <c r="M129" s="69"/>
      <c r="N129" s="69"/>
      <c r="O129" s="69"/>
      <c r="P129" s="69"/>
      <c r="Q129" s="69"/>
      <c r="R129" s="69"/>
      <c r="S129" s="69"/>
      <c r="T129" s="69"/>
      <c r="U129" s="69"/>
      <c r="V129" s="69"/>
      <c r="W129" s="69"/>
      <c r="X129" s="69"/>
      <c r="Y129" s="69"/>
      <c r="Z129" s="69"/>
      <c r="AA129" s="69"/>
      <c r="AB129" s="69"/>
      <c r="AC129" s="69"/>
      <c r="AD129" s="69"/>
      <c r="AE129" s="69"/>
      <c r="AF129" s="69"/>
      <c r="AG129" s="69"/>
      <c r="AH129" s="69"/>
      <c r="AI129" s="69"/>
      <c r="AJ129" s="69"/>
      <c r="AK129" s="69"/>
      <c r="AL129" s="69"/>
    </row>
    <row r="130" spans="1:38" s="2" customFormat="1" x14ac:dyDescent="0.25">
      <c r="B130" s="12"/>
      <c r="D130" s="29"/>
      <c r="E130" s="27"/>
      <c r="M130" s="69"/>
      <c r="N130" s="69"/>
      <c r="O130" s="69"/>
      <c r="P130" s="69"/>
      <c r="Q130" s="69"/>
      <c r="R130" s="69"/>
      <c r="S130" s="69"/>
      <c r="T130" s="69"/>
      <c r="U130" s="69"/>
      <c r="V130" s="69"/>
      <c r="W130" s="69"/>
      <c r="X130" s="69"/>
      <c r="Y130" s="69"/>
      <c r="Z130" s="69"/>
      <c r="AA130" s="69"/>
      <c r="AB130" s="69"/>
      <c r="AC130" s="69"/>
      <c r="AD130" s="69"/>
      <c r="AE130" s="69"/>
      <c r="AF130" s="69"/>
      <c r="AG130" s="69"/>
      <c r="AH130" s="69"/>
      <c r="AI130" s="69"/>
      <c r="AJ130" s="69"/>
      <c r="AK130" s="69"/>
      <c r="AL130" s="69"/>
    </row>
    <row r="131" spans="1:38" s="2" customFormat="1" x14ac:dyDescent="0.25">
      <c r="B131" s="12"/>
      <c r="D131" s="29"/>
      <c r="E131" s="27"/>
      <c r="M131" s="69"/>
      <c r="N131" s="69"/>
      <c r="O131" s="69"/>
      <c r="P131" s="69"/>
      <c r="Q131" s="69"/>
      <c r="R131" s="69"/>
      <c r="S131" s="69"/>
      <c r="T131" s="69"/>
      <c r="U131" s="69"/>
      <c r="V131" s="69"/>
      <c r="W131" s="69"/>
      <c r="X131" s="69"/>
      <c r="Y131" s="69"/>
      <c r="Z131" s="69"/>
      <c r="AA131" s="69"/>
      <c r="AB131" s="69"/>
      <c r="AC131" s="69"/>
      <c r="AD131" s="69"/>
      <c r="AE131" s="69"/>
      <c r="AF131" s="69"/>
      <c r="AG131" s="69"/>
      <c r="AH131" s="69"/>
      <c r="AI131" s="69"/>
      <c r="AJ131" s="69"/>
      <c r="AK131" s="69"/>
      <c r="AL131" s="69"/>
    </row>
    <row r="132" spans="1:38" s="2" customFormat="1" x14ac:dyDescent="0.25">
      <c r="B132" s="12"/>
      <c r="D132" s="29"/>
      <c r="E132" s="27"/>
      <c r="M132" s="69"/>
      <c r="N132" s="69"/>
      <c r="O132" s="69"/>
      <c r="P132" s="69"/>
      <c r="Q132" s="69"/>
      <c r="R132" s="69"/>
      <c r="S132" s="69"/>
      <c r="T132" s="69"/>
      <c r="U132" s="69"/>
      <c r="V132" s="69"/>
      <c r="W132" s="69"/>
      <c r="X132" s="69"/>
      <c r="Y132" s="69"/>
      <c r="Z132" s="69"/>
      <c r="AA132" s="69"/>
      <c r="AB132" s="69"/>
      <c r="AC132" s="69"/>
      <c r="AD132" s="69"/>
      <c r="AE132" s="69"/>
      <c r="AF132" s="69"/>
      <c r="AG132" s="69"/>
      <c r="AH132" s="69"/>
      <c r="AI132" s="69"/>
      <c r="AJ132" s="69"/>
      <c r="AK132" s="69"/>
      <c r="AL132" s="69"/>
    </row>
    <row r="133" spans="1:38" s="2" customFormat="1" x14ac:dyDescent="0.25">
      <c r="B133" s="12"/>
      <c r="D133" s="29"/>
      <c r="E133" s="27"/>
      <c r="M133" s="69"/>
      <c r="N133" s="69"/>
      <c r="O133" s="69"/>
      <c r="P133" s="69"/>
      <c r="Q133" s="69"/>
      <c r="R133" s="69"/>
      <c r="S133" s="69"/>
      <c r="T133" s="69"/>
      <c r="U133" s="69"/>
      <c r="V133" s="69"/>
      <c r="W133" s="69"/>
      <c r="X133" s="69"/>
      <c r="Y133" s="69"/>
      <c r="Z133" s="69"/>
      <c r="AA133" s="69"/>
      <c r="AB133" s="69"/>
      <c r="AC133" s="69"/>
      <c r="AD133" s="69"/>
      <c r="AE133" s="69"/>
      <c r="AF133" s="69"/>
      <c r="AG133" s="69"/>
      <c r="AH133" s="69"/>
      <c r="AI133" s="69"/>
      <c r="AJ133" s="69"/>
      <c r="AK133" s="69"/>
      <c r="AL133" s="69"/>
    </row>
    <row r="134" spans="1:38" s="22" customFormat="1" x14ac:dyDescent="0.25">
      <c r="A134" s="2"/>
      <c r="B134" s="12"/>
      <c r="C134" s="2"/>
      <c r="D134" s="29"/>
      <c r="E134" s="27"/>
      <c r="F134" s="2"/>
      <c r="G134" s="2"/>
      <c r="H134" s="2"/>
      <c r="I134" s="2"/>
      <c r="J134" s="2"/>
      <c r="K134" s="2"/>
      <c r="L134" s="2"/>
      <c r="M134" s="69"/>
      <c r="N134" s="69"/>
      <c r="O134" s="69"/>
      <c r="P134" s="69"/>
      <c r="Q134" s="69"/>
      <c r="R134" s="69"/>
      <c r="S134" s="69"/>
      <c r="T134" s="69"/>
      <c r="U134" s="69"/>
      <c r="V134" s="69"/>
      <c r="W134" s="69"/>
      <c r="X134" s="69"/>
      <c r="Y134" s="69"/>
      <c r="Z134" s="69"/>
      <c r="AA134" s="69"/>
      <c r="AB134" s="69"/>
      <c r="AC134" s="69"/>
      <c r="AD134" s="69"/>
      <c r="AE134" s="69"/>
      <c r="AF134" s="69"/>
      <c r="AG134" s="69"/>
      <c r="AH134" s="69"/>
      <c r="AI134" s="69"/>
      <c r="AJ134" s="69"/>
      <c r="AK134" s="69"/>
      <c r="AL134" s="69"/>
    </row>
    <row r="135" spans="1:38" s="22" customFormat="1" x14ac:dyDescent="0.25">
      <c r="B135" s="23"/>
      <c r="D135" s="24"/>
      <c r="E135" s="25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1:38" s="22" customFormat="1" x14ac:dyDescent="0.25">
      <c r="B136" s="23"/>
      <c r="D136" s="24"/>
      <c r="E136" s="25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1:38" s="22" customFormat="1" x14ac:dyDescent="0.25">
      <c r="D137" s="24"/>
      <c r="E137" s="25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1:38" s="22" customFormat="1" x14ac:dyDescent="0.25">
      <c r="D138" s="24"/>
      <c r="E138" s="25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1:38" s="22" customFormat="1" x14ac:dyDescent="0.25">
      <c r="D139" s="24"/>
      <c r="E139" s="25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1:38" s="22" customFormat="1" x14ac:dyDescent="0.25">
      <c r="D140" s="24"/>
      <c r="E140" s="25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1:38" s="22" customFormat="1" x14ac:dyDescent="0.25">
      <c r="D141" s="24"/>
      <c r="E141" s="25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1:38" s="22" customFormat="1" x14ac:dyDescent="0.25">
      <c r="D142" s="24"/>
      <c r="E142" s="25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1:38" s="22" customFormat="1" x14ac:dyDescent="0.25">
      <c r="D143" s="24"/>
      <c r="E143" s="25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1:38" s="22" customFormat="1" x14ac:dyDescent="0.25">
      <c r="D144" s="24"/>
      <c r="E144" s="25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1:38" s="22" customFormat="1" x14ac:dyDescent="0.25">
      <c r="D145" s="24"/>
      <c r="E145" s="25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1:38" s="22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</row>
    <row r="147" spans="1:38" s="2" customFormat="1" x14ac:dyDescent="0.25">
      <c r="A147" s="22"/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</row>
    <row r="148" spans="1:38" s="2" customFormat="1" x14ac:dyDescent="0.25">
      <c r="M148" s="69"/>
      <c r="N148" s="69"/>
      <c r="O148" s="69"/>
      <c r="P148" s="69"/>
      <c r="Q148" s="69"/>
      <c r="R148" s="69"/>
      <c r="S148" s="69"/>
      <c r="T148" s="69"/>
      <c r="U148" s="69"/>
      <c r="V148" s="69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</row>
    <row r="149" spans="1:38" s="2" customFormat="1" x14ac:dyDescent="0.25">
      <c r="M149" s="69"/>
      <c r="N149" s="69"/>
      <c r="O149" s="69"/>
      <c r="P149" s="69"/>
      <c r="Q149" s="69"/>
      <c r="R149" s="69"/>
      <c r="S149" s="69"/>
      <c r="T149" s="69"/>
      <c r="U149" s="69"/>
      <c r="V149" s="69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</row>
    <row r="150" spans="1:38" s="2" customFormat="1" x14ac:dyDescent="0.25">
      <c r="M150" s="69"/>
      <c r="N150" s="69"/>
      <c r="O150" s="69"/>
      <c r="P150" s="69"/>
      <c r="Q150" s="69"/>
      <c r="R150" s="69"/>
      <c r="S150" s="69"/>
      <c r="T150" s="69"/>
      <c r="U150" s="69"/>
      <c r="V150" s="69"/>
      <c r="W150" s="69"/>
      <c r="X150" s="69"/>
      <c r="Y150" s="69"/>
      <c r="Z150" s="69"/>
      <c r="AA150" s="69"/>
      <c r="AB150" s="69"/>
      <c r="AC150" s="69"/>
      <c r="AD150" s="69"/>
      <c r="AE150" s="69"/>
      <c r="AF150" s="69"/>
      <c r="AG150" s="69"/>
      <c r="AH150" s="69"/>
      <c r="AI150" s="69"/>
      <c r="AJ150" s="69"/>
      <c r="AK150" s="69"/>
      <c r="AL150" s="69"/>
    </row>
    <row r="151" spans="1:38" s="4" customForma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71"/>
      <c r="N151" s="71"/>
      <c r="O151" s="69"/>
      <c r="P151" s="69"/>
      <c r="Q151" s="69"/>
      <c r="R151" s="69"/>
      <c r="S151" s="69"/>
      <c r="T151" s="69"/>
      <c r="U151" s="69"/>
      <c r="V151" s="69"/>
      <c r="W151" s="69"/>
      <c r="X151" s="69"/>
      <c r="Y151" s="69"/>
      <c r="Z151" s="69"/>
      <c r="AA151" s="69"/>
      <c r="AB151" s="69"/>
      <c r="AC151" s="69"/>
      <c r="AD151" s="69"/>
      <c r="AE151" s="69"/>
      <c r="AF151" s="69"/>
      <c r="AG151" s="69"/>
      <c r="AH151" s="69"/>
      <c r="AI151" s="69"/>
      <c r="AJ151" s="69"/>
      <c r="AK151" s="69"/>
      <c r="AL151" s="69"/>
    </row>
    <row r="152" spans="1:38" s="4" customFormat="1" x14ac:dyDescent="0.25">
      <c r="M152" s="71"/>
      <c r="N152" s="71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1:38" s="4" customFormat="1" x14ac:dyDescent="0.25">
      <c r="M153" s="71"/>
      <c r="N153" s="71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1:38" s="4" customFormat="1" x14ac:dyDescent="0.25">
      <c r="M154" s="71"/>
      <c r="N154" s="71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1:38" s="4" customFormat="1" x14ac:dyDescent="0.25">
      <c r="M155" s="71"/>
      <c r="N155" s="71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1:38" s="4" customFormat="1" x14ac:dyDescent="0.25">
      <c r="M156" s="71"/>
      <c r="N156" s="71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1:38" s="4" customFormat="1" x14ac:dyDescent="0.25">
      <c r="M157" s="71"/>
      <c r="N157" s="71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1:38" s="4" customFormat="1" x14ac:dyDescent="0.25">
      <c r="M158" s="71"/>
      <c r="N158" s="71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1:38" s="4" customFormat="1" x14ac:dyDescent="0.25">
      <c r="M159" s="71"/>
      <c r="N159" s="71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1:38" s="4" customFormat="1" x14ac:dyDescent="0.25">
      <c r="M160" s="71"/>
      <c r="N160" s="71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:38" s="4" customFormat="1" x14ac:dyDescent="0.25">
      <c r="M161" s="71"/>
      <c r="N161" s="71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:38" s="4" customFormat="1" x14ac:dyDescent="0.25">
      <c r="M162" s="71"/>
      <c r="N162" s="71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:38" x14ac:dyDescent="0.25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</row>
  </sheetData>
  <sortState ref="B14:K33">
    <sortCondition descending="1" ref="H14:H33"/>
  </sortState>
  <mergeCells count="7"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1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3" customWidth="1"/>
    <col min="2" max="2" width="21.140625" style="3" customWidth="1"/>
    <col min="3" max="8" width="10.42578125" style="3" customWidth="1"/>
    <col min="9" max="9" width="11.7109375" style="3" customWidth="1"/>
    <col min="10" max="10" width="11.42578125" style="3" customWidth="1"/>
    <col min="11" max="11" width="11.5703125" style="3" customWidth="1"/>
    <col min="12" max="12" width="1.85546875" style="3" customWidth="1"/>
    <col min="13" max="13" width="11.42578125" style="4"/>
    <col min="14" max="14" width="11.42578125" style="4" hidden="1" customWidth="1"/>
    <col min="15" max="38" width="11.42578125" style="2"/>
    <col min="39" max="16384" width="11.42578125" style="3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20" x14ac:dyDescent="0.25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20" x14ac:dyDescent="0.25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20" x14ac:dyDescent="0.25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20" x14ac:dyDescent="0.25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20" x14ac:dyDescent="0.25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20" x14ac:dyDescent="0.25">
      <c r="A7" s="9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78" t="s">
        <v>2</v>
      </c>
    </row>
    <row r="8" spans="1:20" x14ac:dyDescent="0.25">
      <c r="A8" s="9"/>
      <c r="B8" s="131"/>
      <c r="C8" s="217" t="s">
        <v>156</v>
      </c>
      <c r="D8" s="217"/>
      <c r="E8" s="217"/>
      <c r="F8" s="217"/>
      <c r="G8" s="217"/>
      <c r="H8" s="217"/>
      <c r="I8" s="217"/>
      <c r="J8" s="217"/>
      <c r="K8" s="217"/>
      <c r="L8" s="11"/>
      <c r="O8" s="31"/>
    </row>
    <row r="9" spans="1:20" x14ac:dyDescent="0.25">
      <c r="A9" s="9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11"/>
    </row>
    <row r="10" spans="1:20" ht="15.75" customHeight="1" x14ac:dyDescent="0.25">
      <c r="A10" s="9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11"/>
    </row>
    <row r="11" spans="1:20" x14ac:dyDescent="0.25">
      <c r="A11" s="9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11"/>
      <c r="O11" s="28"/>
    </row>
    <row r="12" spans="1:20" ht="12" customHeight="1" x14ac:dyDescent="0.25">
      <c r="A12" s="9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11"/>
    </row>
    <row r="13" spans="1:20" x14ac:dyDescent="0.25">
      <c r="A13" s="9"/>
      <c r="B13" s="200" t="s">
        <v>62</v>
      </c>
      <c r="C13" s="150">
        <v>735496</v>
      </c>
      <c r="D13" s="150">
        <v>1101188</v>
      </c>
      <c r="E13" s="150">
        <v>1344276</v>
      </c>
      <c r="F13" s="150">
        <v>1094367</v>
      </c>
      <c r="G13" s="150">
        <v>1282821</v>
      </c>
      <c r="H13" s="151">
        <v>1128448</v>
      </c>
      <c r="I13" s="152">
        <v>-12.033869105666339</v>
      </c>
      <c r="J13" s="152">
        <v>87.966130894333659</v>
      </c>
      <c r="K13" s="152">
        <v>17.220365745677647</v>
      </c>
      <c r="L13" s="11"/>
      <c r="M13" s="32"/>
      <c r="O13" s="12"/>
      <c r="P13" s="12"/>
      <c r="Q13" s="12"/>
      <c r="R13" s="12"/>
      <c r="S13" s="12"/>
      <c r="T13" s="12"/>
    </row>
    <row r="14" spans="1:20" x14ac:dyDescent="0.25">
      <c r="A14" s="9"/>
      <c r="B14" s="201" t="s">
        <v>43</v>
      </c>
      <c r="C14" s="172">
        <v>138212</v>
      </c>
      <c r="D14" s="172">
        <v>240768</v>
      </c>
      <c r="E14" s="172">
        <v>202869</v>
      </c>
      <c r="F14" s="172">
        <v>241817</v>
      </c>
      <c r="G14" s="172">
        <v>364773</v>
      </c>
      <c r="H14" s="151">
        <v>204650</v>
      </c>
      <c r="I14" s="154">
        <v>-43.896615155178701</v>
      </c>
      <c r="J14" s="154">
        <v>56.103384844821299</v>
      </c>
      <c r="K14" s="154">
        <v>50.846714664394987</v>
      </c>
      <c r="L14" s="11"/>
      <c r="M14" s="32"/>
      <c r="O14" s="12"/>
      <c r="P14" s="12"/>
      <c r="Q14" s="12"/>
      <c r="R14" s="12"/>
      <c r="S14" s="12"/>
      <c r="T14" s="12"/>
    </row>
    <row r="15" spans="1:20" x14ac:dyDescent="0.25">
      <c r="A15" s="9"/>
      <c r="B15" s="201" t="s">
        <v>53</v>
      </c>
      <c r="C15" s="172">
        <v>195519</v>
      </c>
      <c r="D15" s="172">
        <v>217435</v>
      </c>
      <c r="E15" s="172">
        <v>378572</v>
      </c>
      <c r="F15" s="172">
        <v>308967</v>
      </c>
      <c r="G15" s="172">
        <v>142476</v>
      </c>
      <c r="H15" s="151">
        <v>180410</v>
      </c>
      <c r="I15" s="154">
        <v>26.624835059939912</v>
      </c>
      <c r="J15" s="154">
        <v>126.62483505993991</v>
      </c>
      <c r="K15" s="154">
        <v>-53.886337375836256</v>
      </c>
      <c r="L15" s="11"/>
      <c r="M15" s="32"/>
      <c r="O15" s="12"/>
      <c r="P15" s="12"/>
      <c r="Q15" s="12"/>
      <c r="R15" s="12"/>
      <c r="S15" s="12"/>
      <c r="T15" s="12"/>
    </row>
    <row r="16" spans="1:20" x14ac:dyDescent="0.25">
      <c r="A16" s="9"/>
      <c r="B16" s="201" t="s">
        <v>61</v>
      </c>
      <c r="C16" s="172">
        <v>29738</v>
      </c>
      <c r="D16" s="172">
        <v>19700</v>
      </c>
      <c r="E16" s="172">
        <v>15215</v>
      </c>
      <c r="F16" s="172">
        <v>20037</v>
      </c>
      <c r="G16" s="172">
        <v>16292</v>
      </c>
      <c r="H16" s="151">
        <v>176483</v>
      </c>
      <c r="I16" s="154">
        <v>983.2494475816352</v>
      </c>
      <c r="J16" s="154">
        <v>1083.2494475816352</v>
      </c>
      <c r="K16" s="154">
        <v>-18.690422717971757</v>
      </c>
      <c r="L16" s="11"/>
      <c r="M16" s="32"/>
      <c r="O16" s="12"/>
      <c r="P16" s="12"/>
      <c r="Q16" s="12"/>
      <c r="R16" s="12"/>
      <c r="S16" s="12"/>
      <c r="T16" s="12"/>
    </row>
    <row r="17" spans="1:20" x14ac:dyDescent="0.25">
      <c r="A17" s="9"/>
      <c r="B17" s="201" t="s">
        <v>49</v>
      </c>
      <c r="C17" s="172">
        <v>3536</v>
      </c>
      <c r="D17" s="172">
        <v>6513</v>
      </c>
      <c r="E17" s="172">
        <v>34677</v>
      </c>
      <c r="F17" s="172">
        <v>13132</v>
      </c>
      <c r="G17" s="172">
        <v>21535</v>
      </c>
      <c r="H17" s="151">
        <v>138324</v>
      </c>
      <c r="I17" s="154">
        <v>542.32180171813332</v>
      </c>
      <c r="J17" s="154">
        <v>642.32180171813332</v>
      </c>
      <c r="K17" s="154">
        <v>63.988729820286316</v>
      </c>
      <c r="L17" s="11"/>
      <c r="M17" s="32"/>
      <c r="O17" s="12"/>
      <c r="P17" s="12"/>
      <c r="Q17" s="12"/>
      <c r="R17" s="12"/>
      <c r="S17" s="12"/>
      <c r="T17" s="12"/>
    </row>
    <row r="18" spans="1:20" x14ac:dyDescent="0.25">
      <c r="A18" s="9"/>
      <c r="B18" s="201" t="s">
        <v>50</v>
      </c>
      <c r="C18" s="172">
        <v>65781</v>
      </c>
      <c r="D18" s="172">
        <v>190156</v>
      </c>
      <c r="E18" s="172">
        <v>115921</v>
      </c>
      <c r="F18" s="172">
        <v>143950</v>
      </c>
      <c r="G18" s="172">
        <v>121027</v>
      </c>
      <c r="H18" s="151">
        <v>95014</v>
      </c>
      <c r="I18" s="154">
        <v>-21.493551025804159</v>
      </c>
      <c r="J18" s="154">
        <v>78.506448974195848</v>
      </c>
      <c r="K18" s="154">
        <v>-15.924279263633201</v>
      </c>
      <c r="L18" s="11"/>
      <c r="M18" s="32"/>
      <c r="O18" s="12"/>
      <c r="P18" s="12"/>
      <c r="Q18" s="12"/>
      <c r="R18" s="12"/>
      <c r="S18" s="12"/>
      <c r="T18" s="12"/>
    </row>
    <row r="19" spans="1:20" x14ac:dyDescent="0.25">
      <c r="A19" s="9"/>
      <c r="B19" s="201" t="s">
        <v>44</v>
      </c>
      <c r="C19" s="172">
        <v>120311</v>
      </c>
      <c r="D19" s="172">
        <v>65661</v>
      </c>
      <c r="E19" s="172">
        <v>152458</v>
      </c>
      <c r="F19" s="172">
        <v>64915</v>
      </c>
      <c r="G19" s="172">
        <v>233693</v>
      </c>
      <c r="H19" s="151">
        <v>76269</v>
      </c>
      <c r="I19" s="154">
        <v>-67.363592405420775</v>
      </c>
      <c r="J19" s="154">
        <v>32.636407594579211</v>
      </c>
      <c r="K19" s="154">
        <v>259.99845952399289</v>
      </c>
      <c r="L19" s="11"/>
      <c r="M19" s="32"/>
      <c r="O19" s="12"/>
      <c r="P19" s="12"/>
      <c r="Q19" s="12"/>
      <c r="R19" s="12"/>
      <c r="S19" s="12"/>
      <c r="T19" s="12"/>
    </row>
    <row r="20" spans="1:20" x14ac:dyDescent="0.25">
      <c r="A20" s="9"/>
      <c r="B20" s="201" t="s">
        <v>52</v>
      </c>
      <c r="C20" s="172">
        <v>50856</v>
      </c>
      <c r="D20" s="172">
        <v>73564</v>
      </c>
      <c r="E20" s="172">
        <v>47947</v>
      </c>
      <c r="F20" s="172">
        <v>88978</v>
      </c>
      <c r="G20" s="172">
        <v>59056</v>
      </c>
      <c r="H20" s="151">
        <v>75510</v>
      </c>
      <c r="I20" s="154">
        <v>27.861690598753718</v>
      </c>
      <c r="J20" s="154">
        <v>127.86169059875373</v>
      </c>
      <c r="K20" s="154">
        <v>-33.628537391265255</v>
      </c>
      <c r="L20" s="11"/>
      <c r="M20" s="32"/>
      <c r="O20" s="12"/>
      <c r="P20" s="12"/>
      <c r="Q20" s="12"/>
      <c r="R20" s="12"/>
      <c r="S20" s="12"/>
      <c r="T20" s="12"/>
    </row>
    <row r="21" spans="1:20" x14ac:dyDescent="0.25">
      <c r="A21" s="9"/>
      <c r="B21" s="201" t="s">
        <v>51</v>
      </c>
      <c r="C21" s="172">
        <v>31199</v>
      </c>
      <c r="D21" s="172">
        <v>172609</v>
      </c>
      <c r="E21" s="172">
        <v>185268</v>
      </c>
      <c r="F21" s="172">
        <v>39163</v>
      </c>
      <c r="G21" s="172">
        <v>139446</v>
      </c>
      <c r="H21" s="151">
        <v>46417</v>
      </c>
      <c r="I21" s="154">
        <v>-66.713279692497451</v>
      </c>
      <c r="J21" s="154">
        <v>33.286720307502542</v>
      </c>
      <c r="K21" s="154">
        <v>256.06567423333246</v>
      </c>
      <c r="L21" s="11"/>
      <c r="M21" s="32"/>
      <c r="O21" s="12"/>
      <c r="P21" s="12"/>
      <c r="Q21" s="12"/>
      <c r="R21" s="12"/>
      <c r="S21" s="12"/>
      <c r="T21" s="12"/>
    </row>
    <row r="22" spans="1:20" x14ac:dyDescent="0.25">
      <c r="A22" s="9"/>
      <c r="B22" s="201" t="s">
        <v>47</v>
      </c>
      <c r="C22" s="172">
        <v>10051</v>
      </c>
      <c r="D22" s="172">
        <v>25675</v>
      </c>
      <c r="E22" s="172">
        <v>17483</v>
      </c>
      <c r="F22" s="172">
        <v>8952</v>
      </c>
      <c r="G22" s="172">
        <v>41364</v>
      </c>
      <c r="H22" s="151">
        <v>38526</v>
      </c>
      <c r="I22" s="154">
        <v>-6.8610385842761801</v>
      </c>
      <c r="J22" s="154">
        <v>93.138961415723827</v>
      </c>
      <c r="K22" s="154">
        <v>362.06434316353892</v>
      </c>
      <c r="L22" s="11"/>
      <c r="M22" s="32"/>
      <c r="O22" s="12"/>
      <c r="P22" s="12"/>
      <c r="Q22" s="12"/>
      <c r="R22" s="12"/>
      <c r="S22" s="12"/>
      <c r="T22" s="12"/>
    </row>
    <row r="23" spans="1:20" x14ac:dyDescent="0.25">
      <c r="A23" s="9"/>
      <c r="B23" s="201" t="s">
        <v>158</v>
      </c>
      <c r="C23" s="172">
        <v>0</v>
      </c>
      <c r="D23" s="172">
        <v>0</v>
      </c>
      <c r="E23" s="172">
        <v>0</v>
      </c>
      <c r="F23" s="172">
        <v>0</v>
      </c>
      <c r="G23" s="172">
        <v>1010</v>
      </c>
      <c r="H23" s="151">
        <v>26676</v>
      </c>
      <c r="I23" s="154"/>
      <c r="J23" s="154"/>
      <c r="K23" s="154"/>
      <c r="L23" s="11"/>
      <c r="M23" s="32"/>
      <c r="O23" s="12"/>
      <c r="P23" s="12"/>
      <c r="Q23" s="12"/>
      <c r="R23" s="12"/>
      <c r="S23" s="12"/>
      <c r="T23" s="12"/>
    </row>
    <row r="24" spans="1:20" x14ac:dyDescent="0.25">
      <c r="A24" s="9"/>
      <c r="B24" s="201" t="s">
        <v>60</v>
      </c>
      <c r="C24" s="172">
        <v>38688</v>
      </c>
      <c r="D24" s="172">
        <v>17661</v>
      </c>
      <c r="E24" s="172">
        <v>6356</v>
      </c>
      <c r="F24" s="172">
        <v>16319</v>
      </c>
      <c r="G24" s="172">
        <v>25675</v>
      </c>
      <c r="H24" s="151">
        <v>21704</v>
      </c>
      <c r="I24" s="154">
        <v>-15.466407010710803</v>
      </c>
      <c r="J24" s="154">
        <v>84.53359298928919</v>
      </c>
      <c r="K24" s="154">
        <v>57.331944359335751</v>
      </c>
      <c r="L24" s="11"/>
      <c r="M24" s="32"/>
      <c r="O24" s="12"/>
      <c r="P24" s="12"/>
      <c r="Q24" s="12"/>
      <c r="R24" s="12"/>
      <c r="S24" s="12"/>
      <c r="T24" s="12"/>
    </row>
    <row r="25" spans="1:20" x14ac:dyDescent="0.25">
      <c r="A25" s="9"/>
      <c r="B25" s="201" t="s">
        <v>59</v>
      </c>
      <c r="C25" s="172">
        <v>680</v>
      </c>
      <c r="D25" s="172">
        <v>0</v>
      </c>
      <c r="E25" s="172">
        <v>0</v>
      </c>
      <c r="F25" s="172">
        <v>3961</v>
      </c>
      <c r="G25" s="172">
        <v>3525</v>
      </c>
      <c r="H25" s="151">
        <v>17547</v>
      </c>
      <c r="I25" s="154">
        <v>397.78723404255317</v>
      </c>
      <c r="J25" s="154">
        <v>497.78723404255317</v>
      </c>
      <c r="K25" s="154"/>
      <c r="L25" s="11"/>
      <c r="M25" s="32"/>
      <c r="O25" s="12"/>
      <c r="P25" s="12"/>
      <c r="Q25" s="12"/>
      <c r="R25" s="12"/>
      <c r="S25" s="12"/>
      <c r="T25" s="12"/>
    </row>
    <row r="26" spans="1:20" x14ac:dyDescent="0.25">
      <c r="A26" s="9"/>
      <c r="B26" s="201" t="s">
        <v>58</v>
      </c>
      <c r="C26" s="172">
        <v>2013</v>
      </c>
      <c r="D26" s="172">
        <v>8883</v>
      </c>
      <c r="E26" s="172">
        <v>102256</v>
      </c>
      <c r="F26" s="172">
        <v>43317</v>
      </c>
      <c r="G26" s="172">
        <v>35724</v>
      </c>
      <c r="H26" s="151">
        <v>10984</v>
      </c>
      <c r="I26" s="154">
        <v>-69.253163139626011</v>
      </c>
      <c r="J26" s="154">
        <v>30.746836860373978</v>
      </c>
      <c r="K26" s="154">
        <v>-17.528914744788416</v>
      </c>
      <c r="L26" s="11"/>
      <c r="M26" s="32"/>
      <c r="O26" s="12"/>
      <c r="P26" s="12"/>
      <c r="Q26" s="12"/>
      <c r="R26" s="12"/>
      <c r="S26" s="12"/>
      <c r="T26" s="12"/>
    </row>
    <row r="27" spans="1:20" x14ac:dyDescent="0.25">
      <c r="A27" s="9"/>
      <c r="B27" s="201" t="s">
        <v>56</v>
      </c>
      <c r="C27" s="172">
        <v>3206</v>
      </c>
      <c r="D27" s="172">
        <v>2247</v>
      </c>
      <c r="E27" s="172">
        <v>2498</v>
      </c>
      <c r="F27" s="172">
        <v>5591</v>
      </c>
      <c r="G27" s="172">
        <v>9371</v>
      </c>
      <c r="H27" s="151">
        <v>8153</v>
      </c>
      <c r="I27" s="154">
        <v>-12.997545619464301</v>
      </c>
      <c r="J27" s="154">
        <v>87.002454380535696</v>
      </c>
      <c r="K27" s="154">
        <v>67.608656769808633</v>
      </c>
      <c r="L27" s="11"/>
      <c r="M27" s="32"/>
      <c r="O27" s="12"/>
      <c r="P27" s="12"/>
      <c r="Q27" s="12"/>
      <c r="R27" s="12"/>
      <c r="S27" s="12"/>
      <c r="T27" s="12"/>
    </row>
    <row r="28" spans="1:20" x14ac:dyDescent="0.25">
      <c r="A28" s="9"/>
      <c r="B28" s="201" t="s">
        <v>54</v>
      </c>
      <c r="C28" s="172">
        <v>23234</v>
      </c>
      <c r="D28" s="172">
        <v>9304</v>
      </c>
      <c r="E28" s="172">
        <v>32682</v>
      </c>
      <c r="F28" s="172">
        <v>34014</v>
      </c>
      <c r="G28" s="172">
        <v>24500</v>
      </c>
      <c r="H28" s="151">
        <v>6083</v>
      </c>
      <c r="I28" s="154">
        <v>-75.171428571428578</v>
      </c>
      <c r="J28" s="154">
        <v>24.828571428571429</v>
      </c>
      <c r="K28" s="154">
        <v>-27.97083553830776</v>
      </c>
      <c r="L28" s="11"/>
      <c r="M28" s="32"/>
      <c r="O28" s="12"/>
      <c r="P28" s="12"/>
      <c r="Q28" s="12"/>
      <c r="R28" s="12"/>
      <c r="S28" s="12"/>
      <c r="T28" s="12"/>
    </row>
    <row r="29" spans="1:20" x14ac:dyDescent="0.25">
      <c r="A29" s="9"/>
      <c r="B29" s="201" t="s">
        <v>46</v>
      </c>
      <c r="C29" s="172">
        <v>16235</v>
      </c>
      <c r="D29" s="172">
        <v>17429</v>
      </c>
      <c r="E29" s="172">
        <v>7864</v>
      </c>
      <c r="F29" s="172">
        <v>35603</v>
      </c>
      <c r="G29" s="172">
        <v>10312</v>
      </c>
      <c r="H29" s="151">
        <v>2178</v>
      </c>
      <c r="I29" s="154">
        <v>-78.878975950349101</v>
      </c>
      <c r="J29" s="154">
        <v>21.121024049650892</v>
      </c>
      <c r="K29" s="154">
        <v>-71.03614863915962</v>
      </c>
      <c r="L29" s="11"/>
      <c r="M29" s="32"/>
      <c r="O29" s="12"/>
      <c r="P29" s="12"/>
      <c r="Q29" s="12"/>
      <c r="R29" s="12"/>
      <c r="S29" s="12"/>
      <c r="T29" s="12"/>
    </row>
    <row r="30" spans="1:20" x14ac:dyDescent="0.25">
      <c r="A30" s="9"/>
      <c r="B30" s="201" t="s">
        <v>57</v>
      </c>
      <c r="C30" s="172">
        <v>3365</v>
      </c>
      <c r="D30" s="172">
        <v>1824</v>
      </c>
      <c r="E30" s="172">
        <v>2071</v>
      </c>
      <c r="F30" s="172">
        <v>7090</v>
      </c>
      <c r="G30" s="172">
        <v>5031</v>
      </c>
      <c r="H30" s="151">
        <v>1642</v>
      </c>
      <c r="I30" s="154">
        <v>-67.362353408865033</v>
      </c>
      <c r="J30" s="154">
        <v>32.63764659113496</v>
      </c>
      <c r="K30" s="154">
        <v>-29.040902679830751</v>
      </c>
      <c r="L30" s="11"/>
      <c r="M30" s="32"/>
      <c r="O30" s="12"/>
      <c r="P30" s="12"/>
      <c r="Q30" s="12"/>
      <c r="R30" s="12"/>
      <c r="S30" s="12"/>
      <c r="T30" s="12"/>
    </row>
    <row r="31" spans="1:20" x14ac:dyDescent="0.25">
      <c r="A31" s="9"/>
      <c r="B31" s="201" t="s">
        <v>55</v>
      </c>
      <c r="C31" s="172">
        <v>1234</v>
      </c>
      <c r="D31" s="172">
        <v>14693</v>
      </c>
      <c r="E31" s="172">
        <v>37119</v>
      </c>
      <c r="F31" s="172">
        <v>17154</v>
      </c>
      <c r="G31" s="172">
        <v>13537</v>
      </c>
      <c r="H31" s="151">
        <v>1002</v>
      </c>
      <c r="I31" s="154">
        <v>-92.598064563788142</v>
      </c>
      <c r="J31" s="154">
        <v>7.4019354362118639</v>
      </c>
      <c r="K31" s="154">
        <v>-21.08546111694065</v>
      </c>
      <c r="L31" s="11"/>
      <c r="M31" s="32"/>
      <c r="O31" s="12"/>
      <c r="P31" s="12"/>
      <c r="Q31" s="12"/>
      <c r="R31" s="12"/>
      <c r="S31" s="12"/>
      <c r="T31" s="12"/>
    </row>
    <row r="32" spans="1:20" x14ac:dyDescent="0.25">
      <c r="A32" s="76"/>
      <c r="B32" s="201" t="s">
        <v>45</v>
      </c>
      <c r="C32" s="172">
        <v>0</v>
      </c>
      <c r="D32" s="172">
        <v>8311</v>
      </c>
      <c r="E32" s="172">
        <v>812</v>
      </c>
      <c r="F32" s="172">
        <v>0</v>
      </c>
      <c r="G32" s="172">
        <v>7396</v>
      </c>
      <c r="H32" s="151">
        <v>552</v>
      </c>
      <c r="I32" s="154">
        <v>-92.536506219578158</v>
      </c>
      <c r="J32" s="154">
        <v>7.4634937804218495</v>
      </c>
      <c r="K32" s="154"/>
      <c r="L32" s="78"/>
      <c r="O32" s="12"/>
      <c r="P32" s="12"/>
      <c r="Q32" s="12"/>
      <c r="R32" s="12"/>
      <c r="S32" s="12"/>
    </row>
    <row r="33" spans="1:27" ht="17.25" customHeight="1" x14ac:dyDescent="0.25">
      <c r="A33" s="9"/>
      <c r="B33" s="201" t="s">
        <v>48</v>
      </c>
      <c r="C33" s="172">
        <v>1638</v>
      </c>
      <c r="D33" s="172">
        <v>8755</v>
      </c>
      <c r="E33" s="172">
        <v>2208</v>
      </c>
      <c r="F33" s="172">
        <v>1407</v>
      </c>
      <c r="G33" s="172">
        <v>7078</v>
      </c>
      <c r="H33" s="151">
        <v>324</v>
      </c>
      <c r="I33" s="154">
        <v>-95.422435716304051</v>
      </c>
      <c r="J33" s="154">
        <v>4.5775642836959589</v>
      </c>
      <c r="K33" s="154">
        <v>403.05614783226724</v>
      </c>
      <c r="L33" s="11"/>
    </row>
    <row r="34" spans="1:27" ht="18.75" customHeight="1" x14ac:dyDescent="0.25">
      <c r="A34" s="9"/>
      <c r="B34" s="174"/>
      <c r="C34" s="156"/>
      <c r="D34" s="156"/>
      <c r="E34" s="156"/>
      <c r="F34" s="156"/>
      <c r="G34" s="156"/>
      <c r="H34" s="157"/>
      <c r="I34" s="158"/>
      <c r="J34" s="158"/>
      <c r="K34" s="158"/>
      <c r="L34" s="11"/>
    </row>
    <row r="35" spans="1:27" ht="15.75" customHeight="1" x14ac:dyDescent="0.25">
      <c r="A35" s="9"/>
      <c r="B35" s="147" t="s">
        <v>3</v>
      </c>
      <c r="C35" s="182"/>
      <c r="D35" s="152">
        <v>49.72046075029639</v>
      </c>
      <c r="E35" s="152">
        <v>22.075068017450249</v>
      </c>
      <c r="F35" s="152">
        <v>-18.590601929960815</v>
      </c>
      <c r="G35" s="152">
        <v>17.220365745677647</v>
      </c>
      <c r="H35" s="161">
        <v>-12.033869105666339</v>
      </c>
      <c r="I35" s="162"/>
      <c r="J35" s="162"/>
      <c r="K35" s="162"/>
      <c r="L35" s="11"/>
    </row>
    <row r="36" spans="1:27" s="2" customFormat="1" ht="19.5" customHeight="1" x14ac:dyDescent="0.25">
      <c r="A36" s="9"/>
      <c r="B36" s="133"/>
      <c r="C36" s="210" t="s">
        <v>178</v>
      </c>
      <c r="D36" s="210"/>
      <c r="E36" s="210"/>
      <c r="F36" s="210"/>
      <c r="G36" s="210"/>
      <c r="H36" s="210"/>
      <c r="I36" s="210"/>
      <c r="J36" s="210"/>
      <c r="K36" s="210"/>
      <c r="L36" s="11"/>
      <c r="M36" s="4"/>
      <c r="N36" s="4"/>
      <c r="Q36" s="22"/>
    </row>
    <row r="37" spans="1:27" s="2" customFormat="1" ht="14.25" customHeight="1" x14ac:dyDescent="0.25">
      <c r="A37" s="9"/>
      <c r="B37" s="133"/>
      <c r="C37" s="141"/>
      <c r="D37" s="141"/>
      <c r="E37" s="141"/>
      <c r="F37" s="141"/>
      <c r="G37" s="141"/>
      <c r="H37" s="137"/>
      <c r="I37" s="138"/>
      <c r="J37" s="138"/>
      <c r="K37" s="138"/>
      <c r="L37" s="11"/>
      <c r="M37" s="57"/>
      <c r="N37" s="4"/>
      <c r="Q37" s="22"/>
    </row>
    <row r="38" spans="1:27" s="43" customFormat="1" x14ac:dyDescent="0.25">
      <c r="A38" s="9"/>
      <c r="B38" s="140"/>
      <c r="C38" s="166"/>
      <c r="D38" s="166"/>
      <c r="E38" s="166"/>
      <c r="F38" s="167"/>
      <c r="G38" s="168"/>
      <c r="H38" s="166"/>
      <c r="I38" s="138"/>
      <c r="J38" s="138"/>
      <c r="K38" s="138"/>
      <c r="L38" s="11"/>
      <c r="M38" s="58"/>
      <c r="N38" s="40"/>
      <c r="O38" s="40"/>
      <c r="P38" s="40"/>
      <c r="Q38" s="41"/>
      <c r="R38" s="41"/>
      <c r="S38" s="41"/>
      <c r="T38" s="41"/>
      <c r="U38" s="41"/>
      <c r="V38" s="42"/>
      <c r="W38" s="42"/>
      <c r="X38" s="50"/>
      <c r="Y38" s="50"/>
      <c r="Z38" s="50"/>
      <c r="AA38" s="50"/>
    </row>
    <row r="39" spans="1:27" s="43" customFormat="1" x14ac:dyDescent="0.25">
      <c r="A39" s="44"/>
      <c r="B39" s="118"/>
      <c r="C39" s="119"/>
      <c r="D39" s="119"/>
      <c r="E39" s="119"/>
      <c r="F39" s="120"/>
      <c r="G39" s="120"/>
      <c r="H39" s="120"/>
      <c r="I39" s="121"/>
      <c r="J39" s="121"/>
      <c r="K39" s="118"/>
      <c r="L39" s="63"/>
      <c r="M39" s="58"/>
      <c r="N39" s="40"/>
      <c r="O39" s="40"/>
      <c r="P39" s="40"/>
      <c r="Q39" s="41"/>
      <c r="R39" s="41"/>
      <c r="S39" s="41"/>
      <c r="T39" s="41"/>
      <c r="U39" s="41"/>
      <c r="V39" s="42"/>
      <c r="W39" s="42"/>
      <c r="X39" s="50"/>
      <c r="Y39" s="50"/>
      <c r="Z39" s="50"/>
      <c r="AA39" s="50"/>
    </row>
    <row r="40" spans="1:27" s="43" customFormat="1" x14ac:dyDescent="0.25">
      <c r="A40" s="44"/>
      <c r="B40" s="118"/>
      <c r="C40" s="119"/>
      <c r="D40" s="119"/>
      <c r="E40" s="119"/>
      <c r="F40" s="120"/>
      <c r="G40" s="120"/>
      <c r="H40" s="120"/>
      <c r="I40" s="121"/>
      <c r="J40" s="121"/>
      <c r="K40" s="118"/>
      <c r="L40" s="63"/>
      <c r="M40" s="58"/>
      <c r="N40" s="40"/>
      <c r="O40" s="40"/>
      <c r="P40" s="40"/>
      <c r="Q40" s="41"/>
      <c r="R40" s="41"/>
      <c r="S40" s="41"/>
      <c r="T40" s="41"/>
      <c r="U40" s="41"/>
      <c r="V40" s="42"/>
      <c r="W40" s="42"/>
      <c r="X40" s="50"/>
      <c r="Y40" s="50"/>
      <c r="Z40" s="50"/>
      <c r="AA40" s="50"/>
    </row>
    <row r="41" spans="1:27" s="43" customFormat="1" x14ac:dyDescent="0.25">
      <c r="A41" s="44"/>
      <c r="B41" s="118"/>
      <c r="C41" s="119"/>
      <c r="D41" s="119"/>
      <c r="E41" s="119"/>
      <c r="F41" s="120"/>
      <c r="G41" s="120"/>
      <c r="H41" s="120"/>
      <c r="I41" s="121"/>
      <c r="J41" s="121"/>
      <c r="K41" s="118"/>
      <c r="L41" s="63"/>
      <c r="M41" s="58"/>
      <c r="N41" s="40"/>
      <c r="O41" s="40"/>
      <c r="P41" s="40"/>
      <c r="Q41" s="40"/>
      <c r="R41" s="41"/>
      <c r="S41" s="41"/>
      <c r="T41" s="41"/>
      <c r="U41" s="41"/>
      <c r="V41" s="42"/>
      <c r="W41" s="42"/>
      <c r="X41" s="50"/>
      <c r="Y41" s="50"/>
      <c r="Z41" s="50"/>
      <c r="AA41" s="50"/>
    </row>
    <row r="42" spans="1:27" s="43" customFormat="1" x14ac:dyDescent="0.25">
      <c r="A42" s="44"/>
      <c r="B42" s="118"/>
      <c r="C42" s="119"/>
      <c r="D42" s="119"/>
      <c r="E42" s="119"/>
      <c r="F42" s="120"/>
      <c r="G42" s="120"/>
      <c r="H42" s="120"/>
      <c r="I42" s="121"/>
      <c r="J42" s="121"/>
      <c r="K42" s="118"/>
      <c r="L42" s="63"/>
      <c r="M42" s="58"/>
      <c r="N42" s="40"/>
      <c r="O42" s="40"/>
      <c r="P42" s="40"/>
      <c r="Q42" s="40"/>
      <c r="R42" s="41"/>
      <c r="S42" s="41"/>
      <c r="T42" s="41"/>
      <c r="U42" s="41"/>
      <c r="V42" s="42"/>
      <c r="W42" s="42"/>
      <c r="X42" s="50"/>
      <c r="Y42" s="50"/>
      <c r="Z42" s="50"/>
      <c r="AA42" s="50"/>
    </row>
    <row r="43" spans="1:27" s="43" customFormat="1" x14ac:dyDescent="0.25">
      <c r="A43" s="44"/>
      <c r="B43" s="118"/>
      <c r="C43" s="119"/>
      <c r="D43" s="119"/>
      <c r="E43" s="119"/>
      <c r="F43" s="120"/>
      <c r="G43" s="120"/>
      <c r="H43" s="120"/>
      <c r="I43" s="121"/>
      <c r="J43" s="121"/>
      <c r="K43" s="118"/>
      <c r="L43" s="63"/>
      <c r="M43" s="58"/>
      <c r="N43" s="40"/>
      <c r="O43" s="40"/>
      <c r="P43" s="40"/>
      <c r="Q43" s="40"/>
      <c r="R43" s="41"/>
      <c r="S43" s="41"/>
      <c r="T43" s="41"/>
      <c r="U43" s="41"/>
      <c r="V43" s="42"/>
      <c r="W43" s="42"/>
      <c r="X43" s="50"/>
      <c r="Y43" s="50"/>
      <c r="Z43" s="50"/>
      <c r="AA43" s="50"/>
    </row>
    <row r="44" spans="1:27" s="43" customFormat="1" x14ac:dyDescent="0.25">
      <c r="A44" s="44"/>
      <c r="B44" s="118"/>
      <c r="C44" s="119"/>
      <c r="D44" s="119"/>
      <c r="E44" s="119"/>
      <c r="F44" s="120"/>
      <c r="G44" s="120"/>
      <c r="H44" s="120"/>
      <c r="I44" s="121"/>
      <c r="J44" s="121"/>
      <c r="K44" s="118"/>
      <c r="L44" s="63"/>
      <c r="M44" s="58"/>
      <c r="N44" s="40"/>
      <c r="O44" s="40"/>
      <c r="P44" s="40"/>
      <c r="Q44" s="40"/>
      <c r="R44" s="41"/>
      <c r="S44" s="41"/>
      <c r="T44" s="41"/>
      <c r="U44" s="41"/>
      <c r="V44" s="42"/>
      <c r="W44" s="42"/>
      <c r="X44" s="50"/>
      <c r="Y44" s="50"/>
      <c r="Z44" s="50"/>
      <c r="AA44" s="50"/>
    </row>
    <row r="45" spans="1:27" s="43" customFormat="1" x14ac:dyDescent="0.25">
      <c r="A45" s="44"/>
      <c r="B45" s="118"/>
      <c r="C45" s="119"/>
      <c r="D45" s="119"/>
      <c r="E45" s="119"/>
      <c r="F45" s="120"/>
      <c r="G45" s="120"/>
      <c r="H45" s="120"/>
      <c r="I45" s="121"/>
      <c r="J45" s="121"/>
      <c r="K45" s="118"/>
      <c r="L45" s="63"/>
      <c r="M45" s="58"/>
      <c r="N45" s="40"/>
      <c r="O45" s="40"/>
      <c r="P45" s="40"/>
      <c r="Q45" s="40"/>
      <c r="R45" s="41"/>
      <c r="S45" s="41"/>
      <c r="T45" s="41"/>
      <c r="U45" s="41"/>
      <c r="V45" s="42"/>
      <c r="W45" s="42"/>
      <c r="X45" s="50"/>
      <c r="Y45" s="50"/>
      <c r="Z45" s="50"/>
      <c r="AA45" s="50"/>
    </row>
    <row r="46" spans="1:27" s="43" customFormat="1" x14ac:dyDescent="0.25">
      <c r="A46" s="44"/>
      <c r="B46" s="118"/>
      <c r="C46" s="119"/>
      <c r="D46" s="119"/>
      <c r="E46" s="119"/>
      <c r="F46" s="120"/>
      <c r="G46" s="120"/>
      <c r="H46" s="120"/>
      <c r="I46" s="121"/>
      <c r="J46" s="121"/>
      <c r="K46" s="118"/>
      <c r="L46" s="63"/>
      <c r="M46" s="58"/>
      <c r="N46" s="40"/>
      <c r="O46" s="40"/>
      <c r="P46" s="40"/>
      <c r="Q46" s="40"/>
      <c r="R46" s="41"/>
      <c r="S46" s="41"/>
      <c r="T46" s="41"/>
      <c r="U46" s="41"/>
      <c r="V46" s="42"/>
      <c r="W46" s="42"/>
      <c r="X46" s="50"/>
      <c r="Y46" s="50"/>
      <c r="Z46" s="50"/>
      <c r="AA46" s="50"/>
    </row>
    <row r="47" spans="1:27" s="43" customFormat="1" x14ac:dyDescent="0.25">
      <c r="A47" s="44"/>
      <c r="B47" s="118"/>
      <c r="C47" s="119"/>
      <c r="D47" s="119"/>
      <c r="E47" s="119"/>
      <c r="F47" s="120"/>
      <c r="G47" s="120"/>
      <c r="H47" s="120"/>
      <c r="I47" s="121"/>
      <c r="J47" s="121"/>
      <c r="K47" s="118"/>
      <c r="L47" s="63"/>
      <c r="M47" s="58"/>
      <c r="N47" s="40"/>
      <c r="O47" s="40"/>
      <c r="P47" s="40"/>
      <c r="Q47" s="40"/>
      <c r="R47" s="41"/>
      <c r="S47" s="41"/>
      <c r="T47" s="41"/>
      <c r="U47" s="41"/>
      <c r="V47" s="42"/>
      <c r="W47" s="42"/>
      <c r="X47" s="50"/>
      <c r="Y47" s="50"/>
      <c r="Z47" s="50"/>
      <c r="AA47" s="50"/>
    </row>
    <row r="48" spans="1:27" s="43" customFormat="1" x14ac:dyDescent="0.25">
      <c r="A48" s="44"/>
      <c r="B48" s="118"/>
      <c r="C48" s="119"/>
      <c r="D48" s="119"/>
      <c r="E48" s="119"/>
      <c r="F48" s="120"/>
      <c r="G48" s="120"/>
      <c r="H48" s="120"/>
      <c r="I48" s="121"/>
      <c r="J48" s="121"/>
      <c r="K48" s="118"/>
      <c r="L48" s="63"/>
      <c r="M48" s="58"/>
      <c r="N48" s="40"/>
      <c r="O48" s="40"/>
      <c r="P48" s="40"/>
      <c r="Q48" s="40"/>
      <c r="R48" s="41"/>
      <c r="S48" s="41"/>
      <c r="T48" s="41"/>
      <c r="U48" s="41"/>
      <c r="V48" s="42"/>
      <c r="W48" s="42"/>
      <c r="X48" s="50"/>
      <c r="Y48" s="50"/>
      <c r="Z48" s="50"/>
      <c r="AA48" s="50"/>
    </row>
    <row r="49" spans="1:27" s="43" customFormat="1" x14ac:dyDescent="0.25">
      <c r="A49" s="44"/>
      <c r="B49" s="118"/>
      <c r="C49" s="119"/>
      <c r="D49" s="119"/>
      <c r="E49" s="119"/>
      <c r="F49" s="120"/>
      <c r="G49" s="120"/>
      <c r="H49" s="120"/>
      <c r="I49" s="121"/>
      <c r="J49" s="121"/>
      <c r="K49" s="118"/>
      <c r="L49" s="63"/>
      <c r="M49" s="58"/>
      <c r="N49" s="40"/>
      <c r="O49" s="40"/>
      <c r="P49" s="40"/>
      <c r="Q49" s="40"/>
      <c r="R49" s="41"/>
      <c r="S49" s="41"/>
      <c r="T49" s="41"/>
      <c r="U49" s="41"/>
      <c r="V49" s="42"/>
      <c r="W49" s="42"/>
      <c r="X49" s="50"/>
      <c r="Y49" s="50"/>
      <c r="Z49" s="50"/>
      <c r="AA49" s="50"/>
    </row>
    <row r="50" spans="1:27" s="43" customFormat="1" ht="15" customHeight="1" x14ac:dyDescent="0.25">
      <c r="A50" s="44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ht="15" customHeight="1" x14ac:dyDescent="0.25">
      <c r="A51" s="44"/>
      <c r="B51" s="196" t="s">
        <v>32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0" customFormat="1" x14ac:dyDescent="0.25">
      <c r="A52" s="54"/>
      <c r="B52" s="112" t="s">
        <v>172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</row>
    <row r="54" spans="1:27" s="40" customFormat="1" x14ac:dyDescent="0.25">
      <c r="A54" s="59"/>
      <c r="B54" s="49"/>
      <c r="C54" s="49"/>
      <c r="D54" s="49"/>
      <c r="E54" s="49"/>
      <c r="F54" s="49"/>
      <c r="G54" s="49"/>
    </row>
    <row r="55" spans="1:27" s="40" customFormat="1" x14ac:dyDescent="0.25">
      <c r="B55" s="232" t="s">
        <v>43</v>
      </c>
      <c r="C55" s="49">
        <v>204650</v>
      </c>
      <c r="D55" s="49"/>
      <c r="E55" s="49"/>
      <c r="F55" s="49"/>
      <c r="G55" s="49"/>
    </row>
    <row r="56" spans="1:27" s="41" customFormat="1" x14ac:dyDescent="0.25">
      <c r="A56" s="40"/>
      <c r="B56" s="232" t="s">
        <v>53</v>
      </c>
      <c r="C56" s="49">
        <v>180410</v>
      </c>
      <c r="D56" s="40"/>
      <c r="E56" s="40"/>
      <c r="F56" s="40"/>
      <c r="G56" s="40"/>
      <c r="H56" s="40"/>
      <c r="I56" s="40"/>
      <c r="J56" s="40"/>
      <c r="K56" s="40"/>
      <c r="L56" s="40"/>
    </row>
    <row r="57" spans="1:27" s="41" customFormat="1" x14ac:dyDescent="0.25">
      <c r="B57" s="232" t="s">
        <v>61</v>
      </c>
      <c r="C57" s="49">
        <v>176483</v>
      </c>
      <c r="D57" s="56"/>
      <c r="E57" s="56"/>
      <c r="F57" s="56"/>
      <c r="G57" s="56"/>
      <c r="H57" s="56"/>
    </row>
    <row r="58" spans="1:27" s="2" customFormat="1" x14ac:dyDescent="0.25">
      <c r="A58" s="41"/>
      <c r="B58" s="232" t="s">
        <v>49</v>
      </c>
      <c r="C58" s="49">
        <v>138324</v>
      </c>
      <c r="D58" s="56"/>
      <c r="E58" s="56"/>
      <c r="F58" s="56"/>
      <c r="G58" s="56"/>
      <c r="H58" s="56"/>
      <c r="I58" s="41"/>
      <c r="J58" s="41"/>
      <c r="K58" s="41"/>
      <c r="L58" s="41"/>
    </row>
    <row r="59" spans="1:27" s="2" customFormat="1" x14ac:dyDescent="0.25">
      <c r="B59" s="232" t="s">
        <v>50</v>
      </c>
      <c r="C59" s="49">
        <v>95014</v>
      </c>
      <c r="D59" s="33"/>
    </row>
    <row r="60" spans="1:27" s="2" customFormat="1" x14ac:dyDescent="0.25">
      <c r="B60" s="232" t="s">
        <v>44</v>
      </c>
      <c r="C60" s="49">
        <v>76269</v>
      </c>
      <c r="D60" s="33"/>
    </row>
    <row r="61" spans="1:27" s="2" customFormat="1" x14ac:dyDescent="0.25">
      <c r="B61" s="232" t="s">
        <v>52</v>
      </c>
      <c r="C61" s="49">
        <v>75510</v>
      </c>
      <c r="D61" s="33"/>
    </row>
    <row r="62" spans="1:27" s="2" customFormat="1" x14ac:dyDescent="0.25">
      <c r="B62" s="232" t="s">
        <v>51</v>
      </c>
      <c r="C62" s="49">
        <v>46417</v>
      </c>
      <c r="D62" s="33"/>
    </row>
    <row r="63" spans="1:27" s="2" customFormat="1" x14ac:dyDescent="0.25">
      <c r="B63" s="232" t="s">
        <v>47</v>
      </c>
      <c r="C63" s="49">
        <v>38526</v>
      </c>
      <c r="D63" s="33"/>
    </row>
    <row r="64" spans="1:27" s="2" customFormat="1" x14ac:dyDescent="0.25">
      <c r="B64" s="232" t="s">
        <v>60</v>
      </c>
      <c r="C64" s="49">
        <v>21704</v>
      </c>
      <c r="D64" s="33"/>
    </row>
    <row r="65" spans="2:5" s="2" customFormat="1" x14ac:dyDescent="0.25">
      <c r="B65" s="232" t="s">
        <v>59</v>
      </c>
      <c r="C65" s="49">
        <v>17547</v>
      </c>
      <c r="D65" s="33"/>
      <c r="E65" s="27"/>
    </row>
    <row r="66" spans="2:5" s="2" customFormat="1" x14ac:dyDescent="0.25">
      <c r="B66" s="232" t="s">
        <v>58</v>
      </c>
      <c r="C66" s="49">
        <v>10984</v>
      </c>
      <c r="D66" s="33"/>
      <c r="E66" s="27"/>
    </row>
    <row r="67" spans="2:5" s="2" customFormat="1" x14ac:dyDescent="0.25">
      <c r="B67" s="232" t="s">
        <v>56</v>
      </c>
      <c r="C67" s="49">
        <v>8153</v>
      </c>
      <c r="D67" s="33"/>
      <c r="E67" s="27"/>
    </row>
    <row r="68" spans="2:5" s="2" customFormat="1" x14ac:dyDescent="0.25">
      <c r="B68" s="232" t="s">
        <v>54</v>
      </c>
      <c r="C68" s="49">
        <v>6083</v>
      </c>
      <c r="D68" s="33"/>
      <c r="E68" s="27"/>
    </row>
    <row r="69" spans="2:5" s="2" customFormat="1" x14ac:dyDescent="0.25">
      <c r="B69" s="232" t="s">
        <v>46</v>
      </c>
      <c r="C69" s="49">
        <v>2178</v>
      </c>
      <c r="D69" s="33"/>
      <c r="E69" s="27"/>
    </row>
    <row r="70" spans="2:5" s="2" customFormat="1" x14ac:dyDescent="0.25">
      <c r="B70" s="232" t="s">
        <v>57</v>
      </c>
      <c r="C70" s="49">
        <v>1642</v>
      </c>
      <c r="D70" s="33"/>
      <c r="E70" s="27"/>
    </row>
    <row r="71" spans="2:5" s="2" customFormat="1" x14ac:dyDescent="0.25">
      <c r="B71" s="232" t="s">
        <v>55</v>
      </c>
      <c r="C71" s="49">
        <v>1002</v>
      </c>
      <c r="D71" s="33"/>
      <c r="E71" s="27"/>
    </row>
    <row r="72" spans="2:5" s="2" customFormat="1" x14ac:dyDescent="0.25">
      <c r="B72" s="232" t="s">
        <v>45</v>
      </c>
      <c r="C72" s="49">
        <v>552</v>
      </c>
      <c r="D72" s="33"/>
      <c r="E72" s="27"/>
    </row>
    <row r="73" spans="2:5" s="2" customFormat="1" x14ac:dyDescent="0.25">
      <c r="B73" s="232" t="s">
        <v>48</v>
      </c>
      <c r="C73" s="49">
        <v>324</v>
      </c>
      <c r="D73" s="33"/>
      <c r="E73" s="27"/>
    </row>
    <row r="74" spans="2:5" s="2" customFormat="1" x14ac:dyDescent="0.25">
      <c r="B74" s="30"/>
      <c r="C74" s="34"/>
      <c r="D74" s="33"/>
      <c r="E74" s="27"/>
    </row>
    <row r="75" spans="2:5" s="2" customFormat="1" x14ac:dyDescent="0.25">
      <c r="B75" s="30"/>
      <c r="C75" s="34"/>
      <c r="D75" s="33"/>
      <c r="E75" s="27"/>
    </row>
    <row r="76" spans="2:5" s="2" customFormat="1" x14ac:dyDescent="0.25">
      <c r="B76" s="30"/>
      <c r="C76" s="34"/>
      <c r="D76" s="33"/>
      <c r="E76" s="27"/>
    </row>
    <row r="77" spans="2:5" s="2" customFormat="1" x14ac:dyDescent="0.25">
      <c r="B77" s="30"/>
      <c r="C77" s="34"/>
      <c r="D77" s="33"/>
      <c r="E77" s="27"/>
    </row>
    <row r="78" spans="2:5" s="2" customFormat="1" x14ac:dyDescent="0.25">
      <c r="B78" s="30"/>
      <c r="C78" s="34"/>
      <c r="D78" s="33"/>
      <c r="E78" s="27"/>
    </row>
    <row r="79" spans="2:5" s="2" customFormat="1" x14ac:dyDescent="0.25">
      <c r="B79" s="30"/>
      <c r="C79" s="34"/>
      <c r="D79" s="33"/>
      <c r="E79" s="27"/>
    </row>
    <row r="80" spans="2:5" s="2" customFormat="1" x14ac:dyDescent="0.25">
      <c r="B80" s="30"/>
      <c r="C80" s="34"/>
      <c r="D80" s="33"/>
      <c r="E80" s="27"/>
    </row>
    <row r="81" spans="2:5" s="2" customFormat="1" x14ac:dyDescent="0.25">
      <c r="B81" s="30"/>
      <c r="C81" s="34"/>
      <c r="D81" s="33"/>
      <c r="E81" s="27"/>
    </row>
    <row r="82" spans="2:5" s="2" customFormat="1" x14ac:dyDescent="0.25">
      <c r="B82" s="30"/>
      <c r="C82" s="34"/>
      <c r="D82" s="33"/>
      <c r="E82" s="27"/>
    </row>
    <row r="83" spans="2:5" s="2" customFormat="1" x14ac:dyDescent="0.25">
      <c r="B83" s="33"/>
      <c r="C83" s="34"/>
      <c r="D83" s="33"/>
      <c r="E83" s="27"/>
    </row>
    <row r="84" spans="2:5" s="2" customFormat="1" x14ac:dyDescent="0.25">
      <c r="B84" s="33"/>
      <c r="C84" s="34"/>
      <c r="D84" s="33"/>
      <c r="E84" s="27"/>
    </row>
    <row r="85" spans="2:5" s="2" customFormat="1" x14ac:dyDescent="0.25">
      <c r="B85" s="33"/>
      <c r="C85" s="34"/>
      <c r="D85" s="33"/>
      <c r="E85" s="27"/>
    </row>
    <row r="86" spans="2:5" s="2" customFormat="1" x14ac:dyDescent="0.25">
      <c r="B86" s="12"/>
      <c r="D86" s="29"/>
      <c r="E86" s="27"/>
    </row>
    <row r="87" spans="2:5" s="2" customFormat="1" x14ac:dyDescent="0.25">
      <c r="B87" s="12"/>
      <c r="D87" s="29"/>
      <c r="E87" s="27"/>
    </row>
    <row r="88" spans="2:5" s="2" customFormat="1" x14ac:dyDescent="0.25">
      <c r="B88" s="12"/>
      <c r="D88" s="29"/>
      <c r="E88" s="27"/>
    </row>
    <row r="89" spans="2:5" s="2" customFormat="1" x14ac:dyDescent="0.25">
      <c r="B89" s="12"/>
      <c r="D89" s="29"/>
      <c r="E89" s="27"/>
    </row>
    <row r="90" spans="2:5" s="2" customFormat="1" x14ac:dyDescent="0.25">
      <c r="B90" s="12"/>
      <c r="D90" s="29"/>
      <c r="E90" s="27"/>
    </row>
    <row r="91" spans="2:5" s="2" customFormat="1" x14ac:dyDescent="0.25">
      <c r="B91" s="12"/>
      <c r="D91" s="29"/>
      <c r="E91" s="27"/>
    </row>
    <row r="92" spans="2:5" s="2" customFormat="1" x14ac:dyDescent="0.25">
      <c r="B92" s="12"/>
      <c r="D92" s="29"/>
      <c r="E92" s="27"/>
    </row>
    <row r="93" spans="2:5" s="2" customFormat="1" x14ac:dyDescent="0.25">
      <c r="B93" s="12"/>
      <c r="D93" s="29"/>
      <c r="E93" s="27"/>
    </row>
    <row r="94" spans="2:5" s="2" customFormat="1" x14ac:dyDescent="0.25">
      <c r="B94" s="12"/>
      <c r="D94" s="29"/>
      <c r="E94" s="27"/>
    </row>
    <row r="95" spans="2:5" s="2" customFormat="1" x14ac:dyDescent="0.25">
      <c r="B95" s="12"/>
      <c r="D95" s="29"/>
      <c r="E95" s="27"/>
    </row>
    <row r="96" spans="2:5" s="2" customFormat="1" x14ac:dyDescent="0.25">
      <c r="B96" s="12"/>
      <c r="D96" s="29"/>
      <c r="E96" s="27"/>
    </row>
    <row r="97" spans="2:5" s="2" customFormat="1" x14ac:dyDescent="0.25">
      <c r="B97" s="12"/>
      <c r="D97" s="29"/>
      <c r="E97" s="27"/>
    </row>
    <row r="98" spans="2:5" s="2" customFormat="1" x14ac:dyDescent="0.25">
      <c r="B98" s="12"/>
      <c r="D98" s="29"/>
      <c r="E98" s="27"/>
    </row>
    <row r="99" spans="2:5" s="2" customFormat="1" x14ac:dyDescent="0.25">
      <c r="B99" s="12"/>
      <c r="D99" s="29"/>
      <c r="E99" s="27"/>
    </row>
    <row r="100" spans="2:5" s="2" customFormat="1" x14ac:dyDescent="0.25">
      <c r="B100" s="12"/>
      <c r="D100" s="29"/>
      <c r="E100" s="27"/>
    </row>
    <row r="101" spans="2:5" s="2" customFormat="1" x14ac:dyDescent="0.25">
      <c r="B101" s="12"/>
      <c r="D101" s="29"/>
      <c r="E101" s="27"/>
    </row>
    <row r="102" spans="2:5" s="2" customFormat="1" x14ac:dyDescent="0.25">
      <c r="B102" s="12"/>
      <c r="D102" s="29"/>
      <c r="E102" s="27"/>
    </row>
    <row r="103" spans="2:5" s="2" customFormat="1" x14ac:dyDescent="0.25">
      <c r="B103" s="12"/>
      <c r="D103" s="29"/>
      <c r="E103" s="27"/>
    </row>
    <row r="104" spans="2:5" s="2" customFormat="1" x14ac:dyDescent="0.25">
      <c r="B104" s="12"/>
      <c r="D104" s="29"/>
      <c r="E104" s="27"/>
    </row>
    <row r="105" spans="2:5" s="2" customFormat="1" x14ac:dyDescent="0.25">
      <c r="B105" s="12"/>
      <c r="D105" s="29"/>
      <c r="E105" s="27"/>
    </row>
    <row r="106" spans="2:5" s="2" customFormat="1" x14ac:dyDescent="0.25">
      <c r="B106" s="12"/>
      <c r="D106" s="29"/>
      <c r="E106" s="27"/>
    </row>
    <row r="107" spans="2:5" s="2" customFormat="1" x14ac:dyDescent="0.25">
      <c r="B107" s="12"/>
      <c r="D107" s="29"/>
      <c r="E107" s="27"/>
    </row>
    <row r="108" spans="2:5" s="2" customFormat="1" x14ac:dyDescent="0.25">
      <c r="B108" s="12"/>
      <c r="D108" s="29"/>
      <c r="E108" s="27"/>
    </row>
    <row r="109" spans="2:5" s="2" customFormat="1" x14ac:dyDescent="0.25">
      <c r="B109" s="12"/>
      <c r="D109" s="29"/>
      <c r="E109" s="27"/>
    </row>
    <row r="110" spans="2:5" s="2" customFormat="1" x14ac:dyDescent="0.25">
      <c r="B110" s="12"/>
      <c r="D110" s="29"/>
      <c r="E110" s="27"/>
    </row>
    <row r="111" spans="2:5" s="2" customFormat="1" x14ac:dyDescent="0.25">
      <c r="B111" s="12"/>
      <c r="D111" s="29"/>
      <c r="E111" s="27"/>
    </row>
    <row r="112" spans="2:5" s="2" customFormat="1" x14ac:dyDescent="0.25">
      <c r="B112" s="12"/>
      <c r="D112" s="29"/>
      <c r="E112" s="27"/>
    </row>
    <row r="113" spans="2:5" s="2" customFormat="1" x14ac:dyDescent="0.25">
      <c r="B113" s="12"/>
      <c r="D113" s="29"/>
      <c r="E113" s="27"/>
    </row>
    <row r="114" spans="2:5" s="2" customFormat="1" x14ac:dyDescent="0.25">
      <c r="B114" s="12"/>
      <c r="D114" s="29"/>
      <c r="E114" s="27"/>
    </row>
    <row r="115" spans="2:5" s="2" customFormat="1" x14ac:dyDescent="0.25">
      <c r="B115" s="12"/>
      <c r="D115" s="29"/>
      <c r="E115" s="27"/>
    </row>
    <row r="116" spans="2:5" s="2" customFormat="1" x14ac:dyDescent="0.25">
      <c r="B116" s="12"/>
      <c r="D116" s="29"/>
      <c r="E116" s="27"/>
    </row>
    <row r="117" spans="2:5" s="2" customFormat="1" x14ac:dyDescent="0.25">
      <c r="B117" s="12"/>
      <c r="D117" s="29"/>
      <c r="E117" s="27"/>
    </row>
    <row r="118" spans="2:5" s="2" customFormat="1" x14ac:dyDescent="0.25">
      <c r="B118" s="12"/>
      <c r="D118" s="29"/>
      <c r="E118" s="27"/>
    </row>
    <row r="119" spans="2:5" s="2" customFormat="1" x14ac:dyDescent="0.25">
      <c r="B119" s="12"/>
      <c r="D119" s="29"/>
      <c r="E119" s="27"/>
    </row>
    <row r="120" spans="2:5" s="2" customFormat="1" x14ac:dyDescent="0.25">
      <c r="B120" s="12"/>
      <c r="D120" s="29"/>
      <c r="E120" s="27"/>
    </row>
    <row r="121" spans="2:5" s="2" customFormat="1" x14ac:dyDescent="0.25">
      <c r="B121" s="12"/>
      <c r="D121" s="29"/>
      <c r="E121" s="27"/>
    </row>
    <row r="122" spans="2:5" s="2" customFormat="1" x14ac:dyDescent="0.25">
      <c r="B122" s="12"/>
      <c r="D122" s="29"/>
      <c r="E122" s="27"/>
    </row>
    <row r="123" spans="2:5" s="2" customFormat="1" x14ac:dyDescent="0.25">
      <c r="B123" s="12"/>
      <c r="D123" s="29"/>
      <c r="E123" s="27"/>
    </row>
    <row r="124" spans="2:5" s="2" customFormat="1" x14ac:dyDescent="0.25">
      <c r="B124" s="12"/>
      <c r="D124" s="29"/>
      <c r="E124" s="27"/>
    </row>
    <row r="125" spans="2:5" s="2" customFormat="1" x14ac:dyDescent="0.25">
      <c r="B125" s="12"/>
      <c r="D125" s="29"/>
      <c r="E125" s="27"/>
    </row>
    <row r="126" spans="2:5" s="2" customFormat="1" x14ac:dyDescent="0.25">
      <c r="B126" s="12"/>
      <c r="D126" s="29"/>
      <c r="E126" s="27"/>
    </row>
    <row r="127" spans="2:5" s="2" customFormat="1" x14ac:dyDescent="0.25">
      <c r="B127" s="12"/>
      <c r="D127" s="29"/>
      <c r="E127" s="27"/>
    </row>
    <row r="128" spans="2:5" s="2" customFormat="1" x14ac:dyDescent="0.25">
      <c r="B128" s="12"/>
      <c r="D128" s="29"/>
      <c r="E128" s="27"/>
    </row>
    <row r="129" spans="1:38" s="2" customFormat="1" x14ac:dyDescent="0.25">
      <c r="B129" s="12"/>
      <c r="D129" s="29"/>
      <c r="E129" s="27"/>
    </row>
    <row r="130" spans="1:38" s="2" customFormat="1" x14ac:dyDescent="0.25">
      <c r="B130" s="12"/>
      <c r="D130" s="29"/>
      <c r="E130" s="27"/>
    </row>
    <row r="131" spans="1:38" s="2" customFormat="1" x14ac:dyDescent="0.25">
      <c r="B131" s="12"/>
      <c r="D131" s="29"/>
      <c r="E131" s="27"/>
    </row>
    <row r="132" spans="1:38" s="22" customFormat="1" x14ac:dyDescent="0.25">
      <c r="A132" s="2"/>
      <c r="B132" s="12"/>
      <c r="C132" s="2"/>
      <c r="D132" s="29"/>
      <c r="E132" s="27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</row>
    <row r="133" spans="1:38" s="22" customFormat="1" x14ac:dyDescent="0.25">
      <c r="B133" s="23"/>
      <c r="D133" s="24"/>
      <c r="E133" s="25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</row>
    <row r="134" spans="1:38" s="22" customFormat="1" x14ac:dyDescent="0.25">
      <c r="B134" s="23"/>
      <c r="D134" s="24"/>
      <c r="E134" s="25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</row>
    <row r="135" spans="1:38" s="22" customFormat="1" x14ac:dyDescent="0.25">
      <c r="D135" s="24"/>
      <c r="E135" s="25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</row>
    <row r="136" spans="1:38" s="22" customFormat="1" x14ac:dyDescent="0.25">
      <c r="D136" s="24"/>
      <c r="E136" s="25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</row>
    <row r="137" spans="1:38" s="22" customFormat="1" x14ac:dyDescent="0.25">
      <c r="D137" s="24"/>
      <c r="E137" s="25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</row>
    <row r="138" spans="1:38" s="22" customFormat="1" x14ac:dyDescent="0.25">
      <c r="D138" s="24"/>
      <c r="E138" s="25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</row>
    <row r="139" spans="1:38" s="22" customFormat="1" x14ac:dyDescent="0.25">
      <c r="D139" s="24"/>
      <c r="E139" s="25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</row>
    <row r="140" spans="1:38" s="22" customFormat="1" x14ac:dyDescent="0.25">
      <c r="D140" s="24"/>
      <c r="E140" s="25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</row>
    <row r="141" spans="1:38" s="22" customFormat="1" x14ac:dyDescent="0.25">
      <c r="D141" s="24"/>
      <c r="E141" s="25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</row>
    <row r="142" spans="1:38" s="22" customFormat="1" x14ac:dyDescent="0.25">
      <c r="D142" s="24"/>
      <c r="E142" s="25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</row>
    <row r="143" spans="1:38" s="22" customFormat="1" x14ac:dyDescent="0.25">
      <c r="D143" s="24"/>
      <c r="E143" s="25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</row>
    <row r="144" spans="1:38" s="22" customFormat="1" x14ac:dyDescent="0.25"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</row>
    <row r="145" spans="1:38" s="2" customFormat="1" x14ac:dyDescent="0.25">
      <c r="A145" s="22"/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</row>
    <row r="146" spans="1:38" s="2" customFormat="1" x14ac:dyDescent="0.25"/>
    <row r="147" spans="1:38" s="2" customFormat="1" x14ac:dyDescent="0.25"/>
    <row r="148" spans="1:38" s="2" customFormat="1" x14ac:dyDescent="0.25"/>
    <row r="149" spans="1:38" s="4" customForma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</row>
    <row r="150" spans="1:38" s="4" customFormat="1" x14ac:dyDescent="0.25"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</row>
    <row r="151" spans="1:38" s="4" customFormat="1" x14ac:dyDescent="0.25"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</row>
    <row r="152" spans="1:38" s="4" customFormat="1" x14ac:dyDescent="0.25"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</row>
    <row r="153" spans="1:38" s="4" customFormat="1" x14ac:dyDescent="0.25"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</row>
    <row r="154" spans="1:38" s="4" customFormat="1" x14ac:dyDescent="0.25"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</row>
    <row r="155" spans="1:38" s="4" customFormat="1" x14ac:dyDescent="0.25"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</row>
    <row r="156" spans="1:38" s="4" customFormat="1" x14ac:dyDescent="0.25"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</row>
    <row r="157" spans="1:38" s="4" customFormat="1" x14ac:dyDescent="0.25"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</row>
    <row r="158" spans="1:38" s="4" customFormat="1" x14ac:dyDescent="0.25"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</row>
    <row r="159" spans="1:38" s="4" customFormat="1" x14ac:dyDescent="0.25"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</row>
    <row r="160" spans="1:38" s="4" customFormat="1" x14ac:dyDescent="0.25"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</row>
    <row r="161" spans="1:12" x14ac:dyDescent="0.25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</row>
  </sheetData>
  <sortState ref="B14:K33">
    <sortCondition descending="1" ref="H14:H33"/>
  </sortState>
  <mergeCells count="7">
    <mergeCell ref="C36:K3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L162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3" customWidth="1"/>
    <col min="2" max="2" width="18.28515625" style="3" customWidth="1"/>
    <col min="3" max="8" width="10.42578125" style="3" customWidth="1"/>
    <col min="9" max="9" width="10.7109375" style="3" customWidth="1"/>
    <col min="10" max="10" width="10.140625" style="3" customWidth="1"/>
    <col min="11" max="11" width="10.42578125" style="3" customWidth="1"/>
    <col min="12" max="12" width="1.85546875" style="3" customWidth="1"/>
    <col min="13" max="13" width="11.42578125" style="71"/>
    <col min="14" max="14" width="11.42578125" style="71" hidden="1" customWidth="1"/>
    <col min="15" max="38" width="11.42578125" style="69"/>
    <col min="39" max="64" width="11.42578125" style="71"/>
    <col min="65" max="16384" width="11.42578125" style="3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20" x14ac:dyDescent="0.25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20" x14ac:dyDescent="0.25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20" x14ac:dyDescent="0.25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20" x14ac:dyDescent="0.25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20" x14ac:dyDescent="0.25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20" x14ac:dyDescent="0.25">
      <c r="A7" s="1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164"/>
    </row>
    <row r="8" spans="1:20" x14ac:dyDescent="0.25">
      <c r="A8" s="176"/>
      <c r="B8" s="131"/>
      <c r="C8" s="217" t="s">
        <v>79</v>
      </c>
      <c r="D8" s="217"/>
      <c r="E8" s="217"/>
      <c r="F8" s="217"/>
      <c r="G8" s="217"/>
      <c r="H8" s="217"/>
      <c r="I8" s="217"/>
      <c r="J8" s="217"/>
      <c r="K8" s="217"/>
      <c r="L8" s="164"/>
      <c r="O8" s="95"/>
    </row>
    <row r="9" spans="1:20" x14ac:dyDescent="0.25">
      <c r="A9" s="1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164"/>
    </row>
    <row r="10" spans="1:20" ht="15.75" customHeight="1" x14ac:dyDescent="0.25">
      <c r="A10" s="1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164"/>
    </row>
    <row r="11" spans="1:20" ht="24.75" customHeight="1" x14ac:dyDescent="0.25">
      <c r="A11" s="1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164"/>
      <c r="O11" s="92"/>
    </row>
    <row r="12" spans="1:20" ht="12" customHeight="1" x14ac:dyDescent="0.25">
      <c r="A12" s="1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164"/>
    </row>
    <row r="13" spans="1:20" x14ac:dyDescent="0.25">
      <c r="A13" s="176"/>
      <c r="B13" s="126" t="s">
        <v>62</v>
      </c>
      <c r="C13" s="150">
        <v>564687</v>
      </c>
      <c r="D13" s="150">
        <v>946172</v>
      </c>
      <c r="E13" s="150">
        <v>1085743</v>
      </c>
      <c r="F13" s="150">
        <v>926366</v>
      </c>
      <c r="G13" s="150">
        <v>906154</v>
      </c>
      <c r="H13" s="151">
        <v>824171</v>
      </c>
      <c r="I13" s="152">
        <v>-9.0473583960342339</v>
      </c>
      <c r="J13" s="152">
        <v>90.952641603965773</v>
      </c>
      <c r="K13" s="152">
        <v>-2.1818590060516008</v>
      </c>
      <c r="L13" s="164"/>
      <c r="M13" s="96"/>
      <c r="N13" s="71">
        <v>1</v>
      </c>
      <c r="O13" s="79">
        <v>6979952</v>
      </c>
      <c r="P13" s="79">
        <v>5941344</v>
      </c>
      <c r="Q13" s="79">
        <v>5810996</v>
      </c>
      <c r="R13" s="79">
        <v>6498148</v>
      </c>
      <c r="S13" s="79">
        <v>6042462</v>
      </c>
      <c r="T13" s="79">
        <v>6916438</v>
      </c>
    </row>
    <row r="14" spans="1:20" x14ac:dyDescent="0.25">
      <c r="A14" s="176"/>
      <c r="B14" s="127" t="s">
        <v>61</v>
      </c>
      <c r="C14" s="172">
        <v>19985</v>
      </c>
      <c r="D14" s="172">
        <v>16761</v>
      </c>
      <c r="E14" s="172">
        <v>14645</v>
      </c>
      <c r="F14" s="172">
        <v>19272</v>
      </c>
      <c r="G14" s="172">
        <v>14288</v>
      </c>
      <c r="H14" s="151">
        <v>142789</v>
      </c>
      <c r="I14" s="154">
        <v>899.36310190369545</v>
      </c>
      <c r="J14" s="154">
        <v>999.36310190369545</v>
      </c>
      <c r="K14" s="154">
        <v>-25.86135325861353</v>
      </c>
      <c r="L14" s="164"/>
      <c r="M14" s="96"/>
      <c r="O14" s="79"/>
      <c r="P14" s="79"/>
      <c r="Q14" s="79"/>
      <c r="R14" s="79"/>
      <c r="S14" s="79"/>
      <c r="T14" s="79"/>
    </row>
    <row r="15" spans="1:20" x14ac:dyDescent="0.25">
      <c r="A15" s="176"/>
      <c r="B15" s="127" t="s">
        <v>43</v>
      </c>
      <c r="C15" s="172">
        <v>120166</v>
      </c>
      <c r="D15" s="172">
        <v>221964</v>
      </c>
      <c r="E15" s="172">
        <v>189092</v>
      </c>
      <c r="F15" s="172">
        <v>208399</v>
      </c>
      <c r="G15" s="172">
        <v>247528</v>
      </c>
      <c r="H15" s="151">
        <v>141414</v>
      </c>
      <c r="I15" s="154">
        <v>-42.869493552244599</v>
      </c>
      <c r="J15" s="154">
        <v>57.130506447755401</v>
      </c>
      <c r="K15" s="154">
        <v>18.776001804231313</v>
      </c>
      <c r="L15" s="164"/>
      <c r="M15" s="96"/>
      <c r="O15" s="79"/>
      <c r="P15" s="79"/>
      <c r="Q15" s="79"/>
      <c r="R15" s="79"/>
      <c r="S15" s="79"/>
      <c r="T15" s="79"/>
    </row>
    <row r="16" spans="1:20" x14ac:dyDescent="0.25">
      <c r="A16" s="176"/>
      <c r="B16" s="127" t="s">
        <v>49</v>
      </c>
      <c r="C16" s="172">
        <v>3113</v>
      </c>
      <c r="D16" s="172">
        <v>5279</v>
      </c>
      <c r="E16" s="172">
        <v>32307</v>
      </c>
      <c r="F16" s="172">
        <v>11597</v>
      </c>
      <c r="G16" s="172">
        <v>18976</v>
      </c>
      <c r="H16" s="151">
        <v>137044</v>
      </c>
      <c r="I16" s="154">
        <v>622.19645868465432</v>
      </c>
      <c r="J16" s="154">
        <v>722.19645868465432</v>
      </c>
      <c r="K16" s="154">
        <v>63.628524618435797</v>
      </c>
      <c r="L16" s="164"/>
      <c r="M16" s="96"/>
      <c r="O16" s="79"/>
      <c r="P16" s="79"/>
      <c r="Q16" s="79"/>
      <c r="R16" s="79"/>
      <c r="S16" s="79"/>
      <c r="T16" s="79"/>
    </row>
    <row r="17" spans="1:20" x14ac:dyDescent="0.25">
      <c r="A17" s="176"/>
      <c r="B17" s="127" t="s">
        <v>53</v>
      </c>
      <c r="C17" s="172">
        <v>180478</v>
      </c>
      <c r="D17" s="172">
        <v>204237</v>
      </c>
      <c r="E17" s="172">
        <v>325180</v>
      </c>
      <c r="F17" s="172">
        <v>279968</v>
      </c>
      <c r="G17" s="172">
        <v>121360</v>
      </c>
      <c r="H17" s="151">
        <v>106471</v>
      </c>
      <c r="I17" s="154">
        <v>-12.268457481872119</v>
      </c>
      <c r="J17" s="154">
        <v>87.731542518127881</v>
      </c>
      <c r="K17" s="154">
        <v>-56.652188821579607</v>
      </c>
      <c r="L17" s="164"/>
      <c r="M17" s="96"/>
      <c r="O17" s="79"/>
      <c r="P17" s="79"/>
      <c r="Q17" s="79"/>
      <c r="R17" s="79"/>
      <c r="S17" s="79"/>
      <c r="T17" s="79"/>
    </row>
    <row r="18" spans="1:20" x14ac:dyDescent="0.25">
      <c r="A18" s="176"/>
      <c r="B18" s="127" t="s">
        <v>50</v>
      </c>
      <c r="C18" s="172">
        <v>49308</v>
      </c>
      <c r="D18" s="172">
        <v>179975</v>
      </c>
      <c r="E18" s="172">
        <v>107965</v>
      </c>
      <c r="F18" s="172">
        <v>112795</v>
      </c>
      <c r="G18" s="172">
        <v>93411</v>
      </c>
      <c r="H18" s="151">
        <v>93040</v>
      </c>
      <c r="I18" s="154">
        <v>-0.39716949823896952</v>
      </c>
      <c r="J18" s="154">
        <v>99.602830501761034</v>
      </c>
      <c r="K18" s="154">
        <v>-17.185158916618647</v>
      </c>
      <c r="L18" s="164"/>
      <c r="M18" s="96"/>
      <c r="O18" s="79"/>
      <c r="P18" s="79"/>
      <c r="Q18" s="79"/>
      <c r="R18" s="79"/>
      <c r="S18" s="79"/>
      <c r="T18" s="79"/>
    </row>
    <row r="19" spans="1:20" x14ac:dyDescent="0.25">
      <c r="A19" s="176"/>
      <c r="B19" s="127" t="s">
        <v>44</v>
      </c>
      <c r="C19" s="172">
        <v>73487</v>
      </c>
      <c r="D19" s="172">
        <v>22846</v>
      </c>
      <c r="E19" s="172">
        <v>100060</v>
      </c>
      <c r="F19" s="172">
        <v>55694</v>
      </c>
      <c r="G19" s="172">
        <v>143189</v>
      </c>
      <c r="H19" s="151">
        <v>57988</v>
      </c>
      <c r="I19" s="154">
        <v>-59.502475748835451</v>
      </c>
      <c r="J19" s="154">
        <v>40.497524251164549</v>
      </c>
      <c r="K19" s="154">
        <v>157.0995080259992</v>
      </c>
      <c r="L19" s="164"/>
      <c r="M19" s="96"/>
      <c r="O19" s="79"/>
      <c r="P19" s="79"/>
      <c r="Q19" s="79"/>
      <c r="R19" s="79"/>
      <c r="S19" s="79"/>
      <c r="T19" s="79"/>
    </row>
    <row r="20" spans="1:20" x14ac:dyDescent="0.25">
      <c r="A20" s="176"/>
      <c r="B20" s="127" t="s">
        <v>52</v>
      </c>
      <c r="C20" s="172">
        <v>45392</v>
      </c>
      <c r="D20" s="172">
        <v>67005</v>
      </c>
      <c r="E20" s="172">
        <v>44570</v>
      </c>
      <c r="F20" s="172">
        <v>79925</v>
      </c>
      <c r="G20" s="172">
        <v>41117</v>
      </c>
      <c r="H20" s="151">
        <v>35396</v>
      </c>
      <c r="I20" s="154">
        <v>-13.913952866211055</v>
      </c>
      <c r="J20" s="154">
        <v>86.086047133788952</v>
      </c>
      <c r="K20" s="154">
        <v>-48.555520800750706</v>
      </c>
      <c r="L20" s="164"/>
      <c r="M20" s="96"/>
      <c r="O20" s="79"/>
      <c r="P20" s="79"/>
      <c r="Q20" s="79"/>
      <c r="R20" s="79"/>
      <c r="S20" s="79"/>
      <c r="T20" s="79"/>
    </row>
    <row r="21" spans="1:20" x14ac:dyDescent="0.25">
      <c r="A21" s="176"/>
      <c r="B21" s="128" t="s">
        <v>47</v>
      </c>
      <c r="C21" s="172">
        <v>8802</v>
      </c>
      <c r="D21" s="172">
        <v>22761</v>
      </c>
      <c r="E21" s="172">
        <v>16841</v>
      </c>
      <c r="F21" s="172">
        <v>7366</v>
      </c>
      <c r="G21" s="172">
        <v>37355</v>
      </c>
      <c r="H21" s="151">
        <v>33984</v>
      </c>
      <c r="I21" s="154">
        <v>-9.0242270111096197</v>
      </c>
      <c r="J21" s="154">
        <v>90.975772988890384</v>
      </c>
      <c r="K21" s="154">
        <v>407.12734184089055</v>
      </c>
      <c r="L21" s="164"/>
      <c r="M21" s="96"/>
      <c r="O21" s="79"/>
      <c r="P21" s="79"/>
      <c r="Q21" s="79"/>
      <c r="R21" s="79"/>
      <c r="S21" s="79"/>
      <c r="T21" s="79"/>
    </row>
    <row r="22" spans="1:20" x14ac:dyDescent="0.25">
      <c r="A22" s="176"/>
      <c r="B22" s="127" t="s">
        <v>158</v>
      </c>
      <c r="C22" s="172">
        <v>0</v>
      </c>
      <c r="D22" s="172">
        <v>0</v>
      </c>
      <c r="E22" s="172">
        <v>0</v>
      </c>
      <c r="F22" s="172">
        <v>0</v>
      </c>
      <c r="G22" s="172">
        <v>1010</v>
      </c>
      <c r="H22" s="151">
        <v>25452</v>
      </c>
      <c r="I22" s="154"/>
      <c r="J22" s="154"/>
      <c r="K22" s="154"/>
      <c r="L22" s="164"/>
      <c r="M22" s="96"/>
      <c r="O22" s="79"/>
      <c r="P22" s="79"/>
      <c r="Q22" s="79"/>
      <c r="R22" s="79"/>
      <c r="S22" s="79"/>
      <c r="T22" s="79"/>
    </row>
    <row r="23" spans="1:20" x14ac:dyDescent="0.25">
      <c r="A23" s="176"/>
      <c r="B23" s="127" t="s">
        <v>59</v>
      </c>
      <c r="C23" s="172">
        <v>0</v>
      </c>
      <c r="D23" s="172">
        <v>0</v>
      </c>
      <c r="E23" s="172">
        <v>0</v>
      </c>
      <c r="F23" s="172">
        <v>3961</v>
      </c>
      <c r="G23" s="172">
        <v>340</v>
      </c>
      <c r="H23" s="151">
        <v>16526</v>
      </c>
      <c r="I23" s="154"/>
      <c r="J23" s="154"/>
      <c r="K23" s="154"/>
      <c r="L23" s="164"/>
      <c r="M23" s="96"/>
      <c r="O23" s="79"/>
      <c r="P23" s="79"/>
      <c r="Q23" s="79"/>
      <c r="R23" s="79"/>
      <c r="S23" s="79"/>
      <c r="T23" s="79"/>
    </row>
    <row r="24" spans="1:20" x14ac:dyDescent="0.25">
      <c r="A24" s="176"/>
      <c r="B24" s="127" t="s">
        <v>51</v>
      </c>
      <c r="C24" s="172">
        <v>19480</v>
      </c>
      <c r="D24" s="172">
        <v>147905</v>
      </c>
      <c r="E24" s="172">
        <v>172785</v>
      </c>
      <c r="F24" s="172">
        <v>24923</v>
      </c>
      <c r="G24" s="172">
        <v>112099</v>
      </c>
      <c r="H24" s="151">
        <v>14712</v>
      </c>
      <c r="I24" s="154">
        <v>-86.875886493189057</v>
      </c>
      <c r="J24" s="154">
        <v>13.124113506810945</v>
      </c>
      <c r="K24" s="154">
        <v>349.78132648557556</v>
      </c>
      <c r="L24" s="164"/>
      <c r="M24" s="96"/>
      <c r="O24" s="79"/>
      <c r="P24" s="79"/>
      <c r="Q24" s="79"/>
      <c r="R24" s="79"/>
      <c r="S24" s="79"/>
      <c r="T24" s="79"/>
    </row>
    <row r="25" spans="1:20" x14ac:dyDescent="0.25">
      <c r="A25" s="176"/>
      <c r="B25" s="128" t="s">
        <v>58</v>
      </c>
      <c r="C25" s="172">
        <v>592</v>
      </c>
      <c r="D25" s="172">
        <v>6490</v>
      </c>
      <c r="E25" s="172">
        <v>14352</v>
      </c>
      <c r="F25" s="172">
        <v>29945</v>
      </c>
      <c r="G25" s="172">
        <v>13376</v>
      </c>
      <c r="H25" s="151">
        <v>7277</v>
      </c>
      <c r="I25" s="154">
        <v>-45.596590909090907</v>
      </c>
      <c r="J25" s="154">
        <v>54.403409090909093</v>
      </c>
      <c r="K25" s="154">
        <v>-55.331440975121062</v>
      </c>
      <c r="L25" s="164"/>
      <c r="M25" s="96"/>
      <c r="O25" s="79"/>
      <c r="P25" s="79"/>
      <c r="Q25" s="79"/>
      <c r="R25" s="79"/>
      <c r="S25" s="79"/>
      <c r="T25" s="79"/>
    </row>
    <row r="26" spans="1:20" ht="28.5" x14ac:dyDescent="0.25">
      <c r="A26" s="176"/>
      <c r="B26" s="128" t="s">
        <v>60</v>
      </c>
      <c r="C26" s="172">
        <v>18688</v>
      </c>
      <c r="D26" s="172">
        <v>11647</v>
      </c>
      <c r="E26" s="172">
        <v>4877</v>
      </c>
      <c r="F26" s="172">
        <v>15491</v>
      </c>
      <c r="G26" s="172">
        <v>19259</v>
      </c>
      <c r="H26" s="151">
        <v>3380</v>
      </c>
      <c r="I26" s="154">
        <v>-82.44976374681967</v>
      </c>
      <c r="J26" s="154">
        <v>17.550236253180334</v>
      </c>
      <c r="K26" s="154">
        <v>24.323800916661288</v>
      </c>
      <c r="L26" s="164"/>
      <c r="M26" s="96"/>
      <c r="O26" s="79"/>
      <c r="P26" s="79"/>
      <c r="Q26" s="79"/>
      <c r="R26" s="79"/>
      <c r="S26" s="79"/>
      <c r="T26" s="79"/>
    </row>
    <row r="27" spans="1:20" x14ac:dyDescent="0.25">
      <c r="A27" s="176"/>
      <c r="B27" s="127" t="s">
        <v>46</v>
      </c>
      <c r="C27" s="172">
        <v>13205</v>
      </c>
      <c r="D27" s="172">
        <v>10844</v>
      </c>
      <c r="E27" s="172">
        <v>7864</v>
      </c>
      <c r="F27" s="172">
        <v>35242</v>
      </c>
      <c r="G27" s="172">
        <v>9592</v>
      </c>
      <c r="H27" s="151">
        <v>2178</v>
      </c>
      <c r="I27" s="154">
        <v>-77.293577981651367</v>
      </c>
      <c r="J27" s="154">
        <v>22.706422018348622</v>
      </c>
      <c r="K27" s="154">
        <v>-72.782475455422514</v>
      </c>
      <c r="L27" s="164"/>
      <c r="M27" s="96"/>
      <c r="O27" s="79"/>
      <c r="P27" s="79"/>
      <c r="Q27" s="79"/>
      <c r="R27" s="79"/>
      <c r="S27" s="79"/>
      <c r="T27" s="79"/>
    </row>
    <row r="28" spans="1:20" x14ac:dyDescent="0.25">
      <c r="A28" s="176"/>
      <c r="B28" s="127" t="s">
        <v>56</v>
      </c>
      <c r="C28" s="172">
        <v>1100</v>
      </c>
      <c r="D28" s="172">
        <v>385</v>
      </c>
      <c r="E28" s="172">
        <v>441</v>
      </c>
      <c r="F28" s="172">
        <v>1426</v>
      </c>
      <c r="G28" s="172">
        <v>7086</v>
      </c>
      <c r="H28" s="151">
        <v>2144</v>
      </c>
      <c r="I28" s="154">
        <v>-69.743155517922673</v>
      </c>
      <c r="J28" s="154">
        <v>30.256844482077334</v>
      </c>
      <c r="K28" s="154">
        <v>396.91444600280505</v>
      </c>
      <c r="L28" s="164"/>
      <c r="M28" s="96"/>
      <c r="O28" s="79"/>
      <c r="P28" s="79"/>
      <c r="Q28" s="79"/>
      <c r="R28" s="79"/>
      <c r="S28" s="79"/>
      <c r="T28" s="79"/>
    </row>
    <row r="29" spans="1:20" x14ac:dyDescent="0.25">
      <c r="A29" s="176"/>
      <c r="B29" s="127" t="s">
        <v>54</v>
      </c>
      <c r="C29" s="172">
        <v>6740</v>
      </c>
      <c r="D29" s="172">
        <v>6537</v>
      </c>
      <c r="E29" s="172">
        <v>22181</v>
      </c>
      <c r="F29" s="172">
        <v>19947</v>
      </c>
      <c r="G29" s="172">
        <v>8344</v>
      </c>
      <c r="H29" s="151">
        <v>1804</v>
      </c>
      <c r="I29" s="154">
        <v>-78.379674017257912</v>
      </c>
      <c r="J29" s="154">
        <v>21.620325982742088</v>
      </c>
      <c r="K29" s="154">
        <v>-58.169148242843541</v>
      </c>
      <c r="L29" s="164"/>
      <c r="M29" s="96"/>
      <c r="O29" s="79"/>
      <c r="P29" s="79"/>
      <c r="Q29" s="79"/>
      <c r="R29" s="79"/>
      <c r="S29" s="79"/>
      <c r="T29" s="79"/>
    </row>
    <row r="30" spans="1:20" x14ac:dyDescent="0.25">
      <c r="A30" s="176"/>
      <c r="B30" s="127" t="s">
        <v>55</v>
      </c>
      <c r="C30" s="172">
        <v>530</v>
      </c>
      <c r="D30" s="172">
        <v>7607</v>
      </c>
      <c r="E30" s="172">
        <v>30029</v>
      </c>
      <c r="F30" s="172">
        <v>13574</v>
      </c>
      <c r="G30" s="172">
        <v>10370</v>
      </c>
      <c r="H30" s="151">
        <v>952</v>
      </c>
      <c r="I30" s="154">
        <v>-90.819672131147541</v>
      </c>
      <c r="J30" s="154">
        <v>9.1803278688524586</v>
      </c>
      <c r="K30" s="154">
        <v>-23.603948725504644</v>
      </c>
      <c r="L30" s="164"/>
      <c r="M30" s="96"/>
      <c r="O30" s="79"/>
      <c r="P30" s="79"/>
      <c r="Q30" s="79"/>
      <c r="R30" s="79"/>
      <c r="S30" s="79"/>
      <c r="T30" s="79"/>
    </row>
    <row r="31" spans="1:20" x14ac:dyDescent="0.25">
      <c r="A31" s="176"/>
      <c r="B31" s="127" t="s">
        <v>57</v>
      </c>
      <c r="C31" s="172">
        <v>2694</v>
      </c>
      <c r="D31" s="172">
        <v>771</v>
      </c>
      <c r="E31" s="172">
        <v>1675</v>
      </c>
      <c r="F31" s="172">
        <v>6114</v>
      </c>
      <c r="G31" s="172">
        <v>3379</v>
      </c>
      <c r="H31" s="151">
        <v>940</v>
      </c>
      <c r="I31" s="154">
        <v>-72.18111867416394</v>
      </c>
      <c r="J31" s="154">
        <v>27.818881325836049</v>
      </c>
      <c r="K31" s="154">
        <v>-44.73339875695126</v>
      </c>
      <c r="L31" s="164"/>
      <c r="M31" s="96"/>
      <c r="O31" s="79"/>
      <c r="P31" s="79"/>
      <c r="Q31" s="79"/>
      <c r="R31" s="79"/>
      <c r="S31" s="79"/>
      <c r="T31" s="79"/>
    </row>
    <row r="32" spans="1:20" x14ac:dyDescent="0.25">
      <c r="A32" s="176"/>
      <c r="B32" s="127" t="s">
        <v>45</v>
      </c>
      <c r="C32" s="172">
        <v>0</v>
      </c>
      <c r="D32" s="172">
        <v>7530</v>
      </c>
      <c r="E32" s="172">
        <v>358</v>
      </c>
      <c r="F32" s="172">
        <v>0</v>
      </c>
      <c r="G32" s="172">
        <v>493</v>
      </c>
      <c r="H32" s="151">
        <v>356</v>
      </c>
      <c r="I32" s="154">
        <v>-27.789046653144013</v>
      </c>
      <c r="J32" s="154">
        <v>72.210953346855987</v>
      </c>
      <c r="K32" s="154"/>
      <c r="L32" s="164"/>
      <c r="N32" s="71">
        <v>1</v>
      </c>
      <c r="O32" s="79">
        <v>6279817</v>
      </c>
      <c r="P32" s="79">
        <v>6145529</v>
      </c>
      <c r="Q32" s="79">
        <v>6231878</v>
      </c>
      <c r="R32" s="79">
        <v>6281878</v>
      </c>
      <c r="S32" s="79">
        <v>6095116</v>
      </c>
    </row>
    <row r="33" spans="1:64" ht="15.75" customHeight="1" x14ac:dyDescent="0.25">
      <c r="A33" s="176"/>
      <c r="B33" s="127" t="s">
        <v>48</v>
      </c>
      <c r="C33" s="172">
        <v>927</v>
      </c>
      <c r="D33" s="172">
        <v>5628</v>
      </c>
      <c r="E33" s="172">
        <v>521</v>
      </c>
      <c r="F33" s="172">
        <v>727</v>
      </c>
      <c r="G33" s="172">
        <v>3582</v>
      </c>
      <c r="H33" s="151">
        <v>324</v>
      </c>
      <c r="I33" s="154">
        <v>-90.954773869346738</v>
      </c>
      <c r="J33" s="154">
        <v>9.0452261306532673</v>
      </c>
      <c r="K33" s="154">
        <v>392.70976616231093</v>
      </c>
      <c r="L33" s="164"/>
    </row>
    <row r="34" spans="1:64" ht="18.75" customHeight="1" x14ac:dyDescent="0.25">
      <c r="A34" s="176"/>
      <c r="B34" s="174"/>
      <c r="C34" s="156"/>
      <c r="D34" s="156"/>
      <c r="E34" s="156"/>
      <c r="F34" s="156"/>
      <c r="G34" s="156"/>
      <c r="H34" s="157"/>
      <c r="I34" s="158"/>
      <c r="J34" s="158"/>
      <c r="K34" s="158"/>
      <c r="L34" s="164"/>
    </row>
    <row r="35" spans="1:64" ht="15.75" customHeight="1" x14ac:dyDescent="0.25">
      <c r="A35" s="176"/>
      <c r="B35" s="147" t="s">
        <v>3</v>
      </c>
      <c r="C35" s="182"/>
      <c r="D35" s="152">
        <v>67.5568943503215</v>
      </c>
      <c r="E35" s="152">
        <v>14.751123474378858</v>
      </c>
      <c r="F35" s="152">
        <v>-14.679072303482499</v>
      </c>
      <c r="G35" s="152">
        <v>-2.1818590060516008</v>
      </c>
      <c r="H35" s="161">
        <v>-9.0473583960342339</v>
      </c>
      <c r="I35" s="162"/>
      <c r="J35" s="162"/>
      <c r="K35" s="162"/>
      <c r="L35" s="164"/>
    </row>
    <row r="36" spans="1:64" ht="14.25" customHeight="1" x14ac:dyDescent="0.25">
      <c r="A36" s="176"/>
      <c r="B36" s="133"/>
      <c r="C36" s="141"/>
      <c r="D36" s="141"/>
      <c r="E36" s="141"/>
      <c r="F36" s="141"/>
      <c r="G36" s="141"/>
      <c r="H36" s="137"/>
      <c r="I36" s="138"/>
      <c r="J36" s="138"/>
      <c r="K36" s="138"/>
      <c r="L36" s="164"/>
      <c r="M36" s="57"/>
    </row>
    <row r="37" spans="1:64" s="43" customFormat="1" ht="18.75" x14ac:dyDescent="0.25">
      <c r="A37" s="176"/>
      <c r="B37" s="140"/>
      <c r="C37" s="210" t="s">
        <v>186</v>
      </c>
      <c r="D37" s="210"/>
      <c r="E37" s="210"/>
      <c r="F37" s="210"/>
      <c r="G37" s="210"/>
      <c r="H37" s="210"/>
      <c r="I37" s="210"/>
      <c r="J37" s="210"/>
      <c r="K37" s="210"/>
      <c r="L37" s="164"/>
      <c r="M37" s="58" t="s">
        <v>6</v>
      </c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  <c r="AM37" s="40"/>
      <c r="AN37" s="40"/>
      <c r="AO37" s="40"/>
      <c r="AP37" s="40"/>
      <c r="AQ37" s="40"/>
      <c r="AR37" s="40"/>
      <c r="AS37" s="40"/>
      <c r="AT37" s="40"/>
      <c r="AU37" s="40"/>
      <c r="AV37" s="40"/>
      <c r="AW37" s="40"/>
      <c r="AX37" s="40"/>
      <c r="AY37" s="40"/>
      <c r="AZ37" s="40"/>
      <c r="BA37" s="40"/>
      <c r="BB37" s="40"/>
      <c r="BC37" s="40"/>
      <c r="BD37" s="40"/>
      <c r="BE37" s="40"/>
      <c r="BF37" s="40"/>
      <c r="BG37" s="40"/>
      <c r="BH37" s="40"/>
      <c r="BI37" s="40"/>
      <c r="BJ37" s="40"/>
      <c r="BK37" s="40"/>
      <c r="BL37" s="40"/>
    </row>
    <row r="38" spans="1:64" s="43" customFormat="1" x14ac:dyDescent="0.25">
      <c r="A38" s="177"/>
      <c r="B38" s="118"/>
      <c r="C38" s="119"/>
      <c r="D38" s="119"/>
      <c r="E38" s="119"/>
      <c r="F38" s="120"/>
      <c r="G38" s="120"/>
      <c r="H38" s="120"/>
      <c r="I38" s="121"/>
      <c r="J38" s="121"/>
      <c r="K38" s="118"/>
      <c r="L38" s="169"/>
      <c r="M38" s="58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0"/>
      <c r="AI38" s="40"/>
      <c r="AJ38" s="40"/>
      <c r="AK38" s="40"/>
      <c r="AL38" s="40"/>
      <c r="AM38" s="40"/>
      <c r="AN38" s="40"/>
      <c r="AO38" s="40"/>
      <c r="AP38" s="40"/>
      <c r="AQ38" s="40"/>
      <c r="AR38" s="40"/>
      <c r="AS38" s="40"/>
      <c r="AT38" s="40"/>
      <c r="AU38" s="40"/>
      <c r="AV38" s="40"/>
      <c r="AW38" s="40"/>
      <c r="AX38" s="40"/>
      <c r="AY38" s="40"/>
      <c r="AZ38" s="40"/>
      <c r="BA38" s="40"/>
      <c r="BB38" s="40"/>
      <c r="BC38" s="40"/>
      <c r="BD38" s="40"/>
      <c r="BE38" s="40"/>
      <c r="BF38" s="40"/>
      <c r="BG38" s="40"/>
      <c r="BH38" s="40"/>
      <c r="BI38" s="40"/>
      <c r="BJ38" s="40"/>
      <c r="BK38" s="40"/>
      <c r="BL38" s="40"/>
    </row>
    <row r="39" spans="1:64" s="43" customFormat="1" x14ac:dyDescent="0.25">
      <c r="A39" s="177"/>
      <c r="B39" s="118"/>
      <c r="C39" s="119"/>
      <c r="D39" s="119"/>
      <c r="E39" s="119"/>
      <c r="F39" s="120"/>
      <c r="G39" s="120"/>
      <c r="H39" s="120"/>
      <c r="I39" s="121"/>
      <c r="J39" s="121"/>
      <c r="K39" s="118"/>
      <c r="L39" s="169"/>
      <c r="M39" s="58"/>
      <c r="N39" s="40"/>
      <c r="O39" s="40"/>
      <c r="P39" s="40"/>
      <c r="Q39" s="40"/>
      <c r="R39" s="40"/>
      <c r="S39" s="40"/>
      <c r="T39" s="40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40"/>
      <c r="AH39" s="40"/>
      <c r="AI39" s="40"/>
      <c r="AJ39" s="40"/>
      <c r="AK39" s="40"/>
      <c r="AL39" s="40"/>
      <c r="AM39" s="40"/>
      <c r="AN39" s="40"/>
      <c r="AO39" s="40"/>
      <c r="AP39" s="40"/>
      <c r="AQ39" s="40"/>
      <c r="AR39" s="40"/>
      <c r="AS39" s="40"/>
      <c r="AT39" s="40"/>
      <c r="AU39" s="40"/>
      <c r="AV39" s="40"/>
      <c r="AW39" s="40"/>
      <c r="AX39" s="40"/>
      <c r="AY39" s="40"/>
      <c r="AZ39" s="40"/>
      <c r="BA39" s="40"/>
      <c r="BB39" s="40"/>
      <c r="BC39" s="40"/>
      <c r="BD39" s="40"/>
      <c r="BE39" s="40"/>
      <c r="BF39" s="40"/>
      <c r="BG39" s="40"/>
      <c r="BH39" s="40"/>
      <c r="BI39" s="40"/>
      <c r="BJ39" s="40"/>
      <c r="BK39" s="40"/>
      <c r="BL39" s="40"/>
    </row>
    <row r="40" spans="1:64" s="43" customFormat="1" x14ac:dyDescent="0.25">
      <c r="A40" s="177"/>
      <c r="B40" s="118"/>
      <c r="C40" s="119"/>
      <c r="D40" s="119"/>
      <c r="E40" s="119"/>
      <c r="F40" s="120"/>
      <c r="G40" s="120"/>
      <c r="H40" s="120"/>
      <c r="I40" s="121"/>
      <c r="J40" s="121"/>
      <c r="K40" s="118"/>
      <c r="L40" s="169"/>
      <c r="M40" s="58"/>
      <c r="N40" s="40"/>
      <c r="O40" s="40"/>
      <c r="P40" s="40"/>
      <c r="Q40" s="40"/>
      <c r="R40" s="40"/>
      <c r="S40" s="40"/>
      <c r="T40" s="40"/>
      <c r="U40" s="40"/>
      <c r="V40" s="40"/>
      <c r="W40" s="40"/>
      <c r="X40" s="40"/>
      <c r="Y40" s="40"/>
      <c r="Z40" s="40"/>
      <c r="AA40" s="40"/>
      <c r="AB40" s="40"/>
      <c r="AC40" s="40"/>
      <c r="AD40" s="40"/>
      <c r="AE40" s="40"/>
      <c r="AF40" s="40"/>
      <c r="AG40" s="40"/>
      <c r="AH40" s="40"/>
      <c r="AI40" s="40"/>
      <c r="AJ40" s="40"/>
      <c r="AK40" s="40"/>
      <c r="AL40" s="40"/>
      <c r="AM40" s="40"/>
      <c r="AN40" s="40"/>
      <c r="AO40" s="40"/>
      <c r="AP40" s="40"/>
      <c r="AQ40" s="40"/>
      <c r="AR40" s="40"/>
      <c r="AS40" s="40"/>
      <c r="AT40" s="40"/>
      <c r="AU40" s="40"/>
      <c r="AV40" s="40"/>
      <c r="AW40" s="40"/>
      <c r="AX40" s="40"/>
      <c r="AY40" s="40"/>
      <c r="AZ40" s="40"/>
      <c r="BA40" s="40"/>
      <c r="BB40" s="40"/>
      <c r="BC40" s="40"/>
      <c r="BD40" s="40"/>
      <c r="BE40" s="40"/>
      <c r="BF40" s="40"/>
      <c r="BG40" s="40"/>
      <c r="BH40" s="40"/>
      <c r="BI40" s="40"/>
      <c r="BJ40" s="40"/>
      <c r="BK40" s="40"/>
      <c r="BL40" s="40"/>
    </row>
    <row r="41" spans="1:64" s="43" customFormat="1" x14ac:dyDescent="0.25">
      <c r="A41" s="177"/>
      <c r="B41" s="118"/>
      <c r="C41" s="119"/>
      <c r="D41" s="119"/>
      <c r="E41" s="119"/>
      <c r="F41" s="120"/>
      <c r="G41" s="120"/>
      <c r="H41" s="120"/>
      <c r="I41" s="121"/>
      <c r="J41" s="121"/>
      <c r="K41" s="118"/>
      <c r="L41" s="169"/>
      <c r="M41" s="58"/>
      <c r="N41" s="40"/>
      <c r="O41" s="40"/>
      <c r="P41" s="40"/>
      <c r="Q41" s="40"/>
      <c r="R41" s="40"/>
      <c r="S41" s="40"/>
      <c r="T41" s="40"/>
      <c r="U41" s="40"/>
      <c r="V41" s="40"/>
      <c r="W41" s="40"/>
      <c r="X41" s="40"/>
      <c r="Y41" s="40"/>
      <c r="Z41" s="40"/>
      <c r="AA41" s="40"/>
      <c r="AB41" s="40"/>
      <c r="AC41" s="40"/>
      <c r="AD41" s="40"/>
      <c r="AE41" s="40"/>
      <c r="AF41" s="40"/>
      <c r="AG41" s="40"/>
      <c r="AH41" s="40"/>
      <c r="AI41" s="40"/>
      <c r="AJ41" s="40"/>
      <c r="AK41" s="40"/>
      <c r="AL41" s="40"/>
      <c r="AM41" s="40"/>
      <c r="AN41" s="40"/>
      <c r="AO41" s="40"/>
      <c r="AP41" s="40"/>
      <c r="AQ41" s="40"/>
      <c r="AR41" s="40"/>
      <c r="AS41" s="40"/>
      <c r="AT41" s="40"/>
      <c r="AU41" s="40"/>
      <c r="AV41" s="40"/>
      <c r="AW41" s="40"/>
      <c r="AX41" s="40"/>
      <c r="AY41" s="40"/>
      <c r="AZ41" s="40"/>
      <c r="BA41" s="40"/>
      <c r="BB41" s="40"/>
      <c r="BC41" s="40"/>
      <c r="BD41" s="40"/>
      <c r="BE41" s="40"/>
      <c r="BF41" s="40"/>
      <c r="BG41" s="40"/>
      <c r="BH41" s="40"/>
      <c r="BI41" s="40"/>
      <c r="BJ41" s="40"/>
      <c r="BK41" s="40"/>
      <c r="BL41" s="40"/>
    </row>
    <row r="42" spans="1:64" s="43" customFormat="1" x14ac:dyDescent="0.25">
      <c r="A42" s="177"/>
      <c r="B42" s="118"/>
      <c r="C42" s="119"/>
      <c r="D42" s="119"/>
      <c r="E42" s="119"/>
      <c r="F42" s="120"/>
      <c r="G42" s="120"/>
      <c r="H42" s="120"/>
      <c r="I42" s="121"/>
      <c r="J42" s="121"/>
      <c r="K42" s="118"/>
      <c r="L42" s="169"/>
      <c r="M42" s="58"/>
      <c r="N42" s="40"/>
      <c r="O42" s="40"/>
      <c r="P42" s="40"/>
      <c r="Q42" s="40"/>
      <c r="R42" s="40"/>
      <c r="S42" s="40"/>
      <c r="T42" s="40"/>
      <c r="U42" s="40"/>
      <c r="V42" s="40"/>
      <c r="W42" s="40"/>
      <c r="X42" s="40"/>
      <c r="Y42" s="40"/>
      <c r="Z42" s="40"/>
      <c r="AA42" s="40"/>
      <c r="AB42" s="40"/>
      <c r="AC42" s="40"/>
      <c r="AD42" s="40"/>
      <c r="AE42" s="40"/>
      <c r="AF42" s="40"/>
      <c r="AG42" s="40"/>
      <c r="AH42" s="40"/>
      <c r="AI42" s="40"/>
      <c r="AJ42" s="40"/>
      <c r="AK42" s="40"/>
      <c r="AL42" s="40"/>
      <c r="AM42" s="40"/>
      <c r="AN42" s="40"/>
      <c r="AO42" s="40"/>
      <c r="AP42" s="40"/>
      <c r="AQ42" s="40"/>
      <c r="AR42" s="40"/>
      <c r="AS42" s="40"/>
      <c r="AT42" s="40"/>
      <c r="AU42" s="40"/>
      <c r="AV42" s="40"/>
      <c r="AW42" s="40"/>
      <c r="AX42" s="40"/>
      <c r="AY42" s="40"/>
      <c r="AZ42" s="40"/>
      <c r="BA42" s="40"/>
      <c r="BB42" s="40"/>
      <c r="BC42" s="40"/>
      <c r="BD42" s="40"/>
      <c r="BE42" s="40"/>
      <c r="BF42" s="40"/>
      <c r="BG42" s="40"/>
      <c r="BH42" s="40"/>
      <c r="BI42" s="40"/>
      <c r="BJ42" s="40"/>
      <c r="BK42" s="40"/>
      <c r="BL42" s="40"/>
    </row>
    <row r="43" spans="1:64" s="43" customFormat="1" x14ac:dyDescent="0.25">
      <c r="A43" s="177"/>
      <c r="B43" s="118"/>
      <c r="C43" s="119"/>
      <c r="D43" s="119"/>
      <c r="E43" s="119"/>
      <c r="F43" s="120"/>
      <c r="G43" s="120"/>
      <c r="H43" s="120"/>
      <c r="I43" s="121"/>
      <c r="J43" s="121"/>
      <c r="K43" s="118"/>
      <c r="L43" s="169"/>
      <c r="M43" s="58"/>
      <c r="N43" s="40"/>
      <c r="O43" s="40"/>
      <c r="P43" s="40"/>
      <c r="Q43" s="40"/>
      <c r="R43" s="40"/>
      <c r="S43" s="40"/>
      <c r="T43" s="40"/>
      <c r="U43" s="40"/>
      <c r="V43" s="40"/>
      <c r="W43" s="40"/>
      <c r="X43" s="40"/>
      <c r="Y43" s="40"/>
      <c r="Z43" s="40"/>
      <c r="AA43" s="40"/>
      <c r="AB43" s="40"/>
      <c r="AC43" s="40"/>
      <c r="AD43" s="40"/>
      <c r="AE43" s="40"/>
      <c r="AF43" s="40"/>
      <c r="AG43" s="40"/>
      <c r="AH43" s="40"/>
      <c r="AI43" s="40"/>
      <c r="AJ43" s="40"/>
      <c r="AK43" s="40"/>
      <c r="AL43" s="40"/>
      <c r="AM43" s="40"/>
      <c r="AN43" s="40"/>
      <c r="AO43" s="40"/>
      <c r="AP43" s="40"/>
      <c r="AQ43" s="40"/>
      <c r="AR43" s="40"/>
      <c r="AS43" s="40"/>
      <c r="AT43" s="40"/>
      <c r="AU43" s="40"/>
      <c r="AV43" s="40"/>
      <c r="AW43" s="40"/>
      <c r="AX43" s="40"/>
      <c r="AY43" s="40"/>
      <c r="AZ43" s="40"/>
      <c r="BA43" s="40"/>
      <c r="BB43" s="40"/>
      <c r="BC43" s="40"/>
      <c r="BD43" s="40"/>
      <c r="BE43" s="40"/>
      <c r="BF43" s="40"/>
      <c r="BG43" s="40"/>
      <c r="BH43" s="40"/>
      <c r="BI43" s="40"/>
      <c r="BJ43" s="40"/>
      <c r="BK43" s="40"/>
      <c r="BL43" s="40"/>
    </row>
    <row r="44" spans="1:64" s="43" customFormat="1" x14ac:dyDescent="0.25">
      <c r="A44" s="177"/>
      <c r="B44" s="118"/>
      <c r="C44" s="119"/>
      <c r="D44" s="119"/>
      <c r="E44" s="119"/>
      <c r="F44" s="120"/>
      <c r="G44" s="120"/>
      <c r="H44" s="120"/>
      <c r="I44" s="121"/>
      <c r="J44" s="121"/>
      <c r="K44" s="118"/>
      <c r="L44" s="169"/>
      <c r="M44" s="58"/>
      <c r="N44" s="40"/>
      <c r="O44" s="40"/>
      <c r="P44" s="40"/>
      <c r="Q44" s="40"/>
      <c r="R44" s="40"/>
      <c r="S44" s="40"/>
      <c r="T44" s="40"/>
      <c r="U44" s="40"/>
      <c r="V44" s="40"/>
      <c r="W44" s="40"/>
      <c r="X44" s="40"/>
      <c r="Y44" s="40"/>
      <c r="Z44" s="40"/>
      <c r="AA44" s="40"/>
      <c r="AB44" s="40"/>
      <c r="AC44" s="40"/>
      <c r="AD44" s="40"/>
      <c r="AE44" s="40"/>
      <c r="AF44" s="40"/>
      <c r="AG44" s="40"/>
      <c r="AH44" s="40"/>
      <c r="AI44" s="40"/>
      <c r="AJ44" s="40"/>
      <c r="AK44" s="40"/>
      <c r="AL44" s="40"/>
      <c r="AM44" s="40"/>
      <c r="AN44" s="40"/>
      <c r="AO44" s="40"/>
      <c r="AP44" s="40"/>
      <c r="AQ44" s="40"/>
      <c r="AR44" s="40"/>
      <c r="AS44" s="40"/>
      <c r="AT44" s="40"/>
      <c r="AU44" s="40"/>
      <c r="AV44" s="40"/>
      <c r="AW44" s="40"/>
      <c r="AX44" s="40"/>
      <c r="AY44" s="40"/>
      <c r="AZ44" s="40"/>
      <c r="BA44" s="40"/>
      <c r="BB44" s="40"/>
      <c r="BC44" s="40"/>
      <c r="BD44" s="40"/>
      <c r="BE44" s="40"/>
      <c r="BF44" s="40"/>
      <c r="BG44" s="40"/>
      <c r="BH44" s="40"/>
      <c r="BI44" s="40"/>
      <c r="BJ44" s="40"/>
      <c r="BK44" s="40"/>
      <c r="BL44" s="40"/>
    </row>
    <row r="45" spans="1:64" s="43" customFormat="1" x14ac:dyDescent="0.25">
      <c r="A45" s="177"/>
      <c r="B45" s="118"/>
      <c r="C45" s="119"/>
      <c r="D45" s="119"/>
      <c r="E45" s="119"/>
      <c r="F45" s="120"/>
      <c r="G45" s="120"/>
      <c r="H45" s="120"/>
      <c r="I45" s="121"/>
      <c r="J45" s="121"/>
      <c r="K45" s="118"/>
      <c r="L45" s="169"/>
      <c r="M45" s="58"/>
      <c r="N45" s="40"/>
      <c r="O45" s="40"/>
      <c r="P45" s="40"/>
      <c r="Q45" s="40"/>
      <c r="R45" s="40"/>
      <c r="S45" s="40"/>
      <c r="T45" s="40"/>
      <c r="U45" s="40"/>
      <c r="V45" s="40"/>
      <c r="W45" s="40"/>
      <c r="X45" s="40"/>
      <c r="Y45" s="40"/>
      <c r="Z45" s="40"/>
      <c r="AA45" s="40"/>
      <c r="AB45" s="40"/>
      <c r="AC45" s="40"/>
      <c r="AD45" s="40"/>
      <c r="AE45" s="40"/>
      <c r="AF45" s="40"/>
      <c r="AG45" s="40"/>
      <c r="AH45" s="40"/>
      <c r="AI45" s="40"/>
      <c r="AJ45" s="40"/>
      <c r="AK45" s="40"/>
      <c r="AL45" s="40"/>
      <c r="AM45" s="40"/>
      <c r="AN45" s="40"/>
      <c r="AO45" s="40"/>
      <c r="AP45" s="40"/>
      <c r="AQ45" s="40"/>
      <c r="AR45" s="40"/>
      <c r="AS45" s="40"/>
      <c r="AT45" s="40"/>
      <c r="AU45" s="40"/>
      <c r="AV45" s="40"/>
      <c r="AW45" s="40"/>
      <c r="AX45" s="40"/>
      <c r="AY45" s="40"/>
      <c r="AZ45" s="40"/>
      <c r="BA45" s="40"/>
      <c r="BB45" s="40"/>
      <c r="BC45" s="40"/>
      <c r="BD45" s="40"/>
      <c r="BE45" s="40"/>
      <c r="BF45" s="40"/>
      <c r="BG45" s="40"/>
      <c r="BH45" s="40"/>
      <c r="BI45" s="40"/>
      <c r="BJ45" s="40"/>
      <c r="BK45" s="40"/>
      <c r="BL45" s="40"/>
    </row>
    <row r="46" spans="1:64" s="43" customFormat="1" x14ac:dyDescent="0.25">
      <c r="A46" s="177"/>
      <c r="B46" s="118"/>
      <c r="C46" s="119"/>
      <c r="D46" s="119"/>
      <c r="E46" s="119"/>
      <c r="F46" s="120"/>
      <c r="G46" s="120"/>
      <c r="H46" s="120"/>
      <c r="I46" s="121"/>
      <c r="J46" s="121"/>
      <c r="K46" s="118"/>
      <c r="L46" s="169"/>
      <c r="M46" s="58"/>
      <c r="N46" s="40"/>
      <c r="O46" s="40"/>
      <c r="P46" s="40"/>
      <c r="Q46" s="40"/>
      <c r="R46" s="40"/>
      <c r="S46" s="40"/>
      <c r="T46" s="40"/>
      <c r="U46" s="40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40"/>
      <c r="AG46" s="40"/>
      <c r="AH46" s="40"/>
      <c r="AI46" s="40"/>
      <c r="AJ46" s="40"/>
      <c r="AK46" s="40"/>
      <c r="AL46" s="40"/>
      <c r="AM46" s="40"/>
      <c r="AN46" s="40"/>
      <c r="AO46" s="40"/>
      <c r="AP46" s="40"/>
      <c r="AQ46" s="40"/>
      <c r="AR46" s="40"/>
      <c r="AS46" s="40"/>
      <c r="AT46" s="40"/>
      <c r="AU46" s="40"/>
      <c r="AV46" s="40"/>
      <c r="AW46" s="40"/>
      <c r="AX46" s="40"/>
      <c r="AY46" s="40"/>
      <c r="AZ46" s="40"/>
      <c r="BA46" s="40"/>
      <c r="BB46" s="40"/>
      <c r="BC46" s="40"/>
      <c r="BD46" s="40"/>
      <c r="BE46" s="40"/>
      <c r="BF46" s="40"/>
      <c r="BG46" s="40"/>
      <c r="BH46" s="40"/>
      <c r="BI46" s="40"/>
      <c r="BJ46" s="40"/>
      <c r="BK46" s="40"/>
      <c r="BL46" s="40"/>
    </row>
    <row r="47" spans="1:64" s="43" customFormat="1" x14ac:dyDescent="0.25">
      <c r="A47" s="177"/>
      <c r="B47" s="118"/>
      <c r="C47" s="119"/>
      <c r="D47" s="119"/>
      <c r="E47" s="119"/>
      <c r="F47" s="120"/>
      <c r="G47" s="120"/>
      <c r="H47" s="120"/>
      <c r="I47" s="121"/>
      <c r="J47" s="121"/>
      <c r="K47" s="118"/>
      <c r="L47" s="169"/>
      <c r="M47" s="58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40"/>
      <c r="AG47" s="40"/>
      <c r="AH47" s="40"/>
      <c r="AI47" s="40"/>
      <c r="AJ47" s="40"/>
      <c r="AK47" s="40"/>
      <c r="AL47" s="40"/>
      <c r="AM47" s="40"/>
      <c r="AN47" s="40"/>
      <c r="AO47" s="40"/>
      <c r="AP47" s="40"/>
      <c r="AQ47" s="40"/>
      <c r="AR47" s="40"/>
      <c r="AS47" s="40"/>
      <c r="AT47" s="40"/>
      <c r="AU47" s="40"/>
      <c r="AV47" s="40"/>
      <c r="AW47" s="40"/>
      <c r="AX47" s="40"/>
      <c r="AY47" s="40"/>
      <c r="AZ47" s="40"/>
      <c r="BA47" s="40"/>
      <c r="BB47" s="40"/>
      <c r="BC47" s="40"/>
      <c r="BD47" s="40"/>
      <c r="BE47" s="40"/>
      <c r="BF47" s="40"/>
      <c r="BG47" s="40"/>
      <c r="BH47" s="40"/>
      <c r="BI47" s="40"/>
      <c r="BJ47" s="40"/>
      <c r="BK47" s="40"/>
      <c r="BL47" s="40"/>
    </row>
    <row r="48" spans="1:64" s="43" customFormat="1" x14ac:dyDescent="0.25">
      <c r="A48" s="177"/>
      <c r="B48" s="118"/>
      <c r="C48" s="119"/>
      <c r="D48" s="119"/>
      <c r="E48" s="119"/>
      <c r="F48" s="120"/>
      <c r="G48" s="120"/>
      <c r="H48" s="120"/>
      <c r="I48" s="121"/>
      <c r="J48" s="121"/>
      <c r="K48" s="118"/>
      <c r="L48" s="169"/>
      <c r="M48" s="58"/>
      <c r="N48" s="40"/>
      <c r="O48" s="40"/>
      <c r="P48" s="40"/>
      <c r="Q48" s="40"/>
      <c r="R48" s="40"/>
      <c r="S48" s="40"/>
      <c r="T48" s="40"/>
      <c r="U48" s="40"/>
      <c r="V48" s="40"/>
      <c r="W48" s="40"/>
      <c r="X48" s="40"/>
      <c r="Y48" s="40"/>
      <c r="Z48" s="40"/>
      <c r="AA48" s="40"/>
      <c r="AB48" s="40"/>
      <c r="AC48" s="40"/>
      <c r="AD48" s="40"/>
      <c r="AE48" s="40"/>
      <c r="AF48" s="40"/>
      <c r="AG48" s="40"/>
      <c r="AH48" s="40"/>
      <c r="AI48" s="40"/>
      <c r="AJ48" s="40"/>
      <c r="AK48" s="40"/>
      <c r="AL48" s="40"/>
      <c r="AM48" s="40"/>
      <c r="AN48" s="40"/>
      <c r="AO48" s="40"/>
      <c r="AP48" s="40"/>
      <c r="AQ48" s="40"/>
      <c r="AR48" s="40"/>
      <c r="AS48" s="40"/>
      <c r="AT48" s="40"/>
      <c r="AU48" s="40"/>
      <c r="AV48" s="40"/>
      <c r="AW48" s="40"/>
      <c r="AX48" s="40"/>
      <c r="AY48" s="40"/>
      <c r="AZ48" s="40"/>
      <c r="BA48" s="40"/>
      <c r="BB48" s="40"/>
      <c r="BC48" s="40"/>
      <c r="BD48" s="40"/>
      <c r="BE48" s="40"/>
      <c r="BF48" s="40"/>
      <c r="BG48" s="40"/>
      <c r="BH48" s="40"/>
      <c r="BI48" s="40"/>
      <c r="BJ48" s="40"/>
      <c r="BK48" s="40"/>
      <c r="BL48" s="40"/>
    </row>
    <row r="49" spans="1:64" s="43" customFormat="1" x14ac:dyDescent="0.25">
      <c r="A49" s="177"/>
      <c r="B49" s="118"/>
      <c r="C49" s="119"/>
      <c r="D49" s="119"/>
      <c r="E49" s="119"/>
      <c r="F49" s="120"/>
      <c r="G49" s="120"/>
      <c r="H49" s="120"/>
      <c r="I49" s="121"/>
      <c r="J49" s="121"/>
      <c r="K49" s="118"/>
      <c r="L49" s="169"/>
      <c r="M49" s="58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0"/>
      <c r="AC49" s="40"/>
      <c r="AD49" s="40"/>
      <c r="AE49" s="40"/>
      <c r="AF49" s="40"/>
      <c r="AG49" s="40"/>
      <c r="AH49" s="40"/>
      <c r="AI49" s="40"/>
      <c r="AJ49" s="40"/>
      <c r="AK49" s="40"/>
      <c r="AL49" s="40"/>
      <c r="AM49" s="40"/>
      <c r="AN49" s="40"/>
      <c r="AO49" s="40"/>
      <c r="AP49" s="40"/>
      <c r="AQ49" s="40"/>
      <c r="AR49" s="40"/>
      <c r="AS49" s="40"/>
      <c r="AT49" s="40"/>
      <c r="AU49" s="40"/>
      <c r="AV49" s="40"/>
      <c r="AW49" s="40"/>
      <c r="AX49" s="40"/>
      <c r="AY49" s="40"/>
      <c r="AZ49" s="40"/>
      <c r="BA49" s="40"/>
      <c r="BB49" s="40"/>
      <c r="BC49" s="40"/>
      <c r="BD49" s="40"/>
      <c r="BE49" s="40"/>
      <c r="BF49" s="40"/>
      <c r="BG49" s="40"/>
      <c r="BH49" s="40"/>
      <c r="BI49" s="40"/>
      <c r="BJ49" s="40"/>
      <c r="BK49" s="40"/>
      <c r="BL49" s="40"/>
    </row>
    <row r="50" spans="1:64" s="43" customFormat="1" x14ac:dyDescent="0.25">
      <c r="A50" s="177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169"/>
      <c r="M50" s="58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  <c r="AB50" s="40"/>
      <c r="AC50" s="40"/>
      <c r="AD50" s="40"/>
      <c r="AE50" s="40"/>
      <c r="AF50" s="40"/>
      <c r="AG50" s="40"/>
      <c r="AH50" s="40"/>
      <c r="AI50" s="40"/>
      <c r="AJ50" s="40"/>
      <c r="AK50" s="40"/>
      <c r="AL50" s="40"/>
      <c r="AM50" s="40"/>
      <c r="AN50" s="40"/>
      <c r="AO50" s="40"/>
      <c r="AP50" s="40"/>
      <c r="AQ50" s="40"/>
      <c r="AR50" s="40"/>
      <c r="AS50" s="40"/>
      <c r="AT50" s="40"/>
      <c r="AU50" s="40"/>
      <c r="AV50" s="40"/>
      <c r="AW50" s="40"/>
      <c r="AX50" s="40"/>
      <c r="AY50" s="40"/>
      <c r="AZ50" s="40"/>
      <c r="BA50" s="40"/>
      <c r="BB50" s="40"/>
      <c r="BC50" s="40"/>
      <c r="BD50" s="40"/>
      <c r="BE50" s="40"/>
      <c r="BF50" s="40"/>
      <c r="BG50" s="40"/>
      <c r="BH50" s="40"/>
      <c r="BI50" s="40"/>
      <c r="BJ50" s="40"/>
      <c r="BK50" s="40"/>
      <c r="BL50" s="40"/>
    </row>
    <row r="51" spans="1:64" s="43" customFormat="1" x14ac:dyDescent="0.2">
      <c r="A51" s="177"/>
      <c r="B51" s="115" t="s">
        <v>159</v>
      </c>
      <c r="C51" s="119"/>
      <c r="D51" s="119"/>
      <c r="E51" s="119"/>
      <c r="F51" s="120"/>
      <c r="G51" s="120"/>
      <c r="H51" s="120"/>
      <c r="I51" s="121"/>
      <c r="J51" s="121"/>
      <c r="K51" s="118"/>
      <c r="L51" s="169"/>
      <c r="M51" s="58"/>
      <c r="N51" s="40"/>
      <c r="O51" s="40"/>
      <c r="P51" s="40"/>
      <c r="Q51" s="40"/>
      <c r="R51" s="40"/>
      <c r="S51" s="40"/>
      <c r="T51" s="40"/>
      <c r="U51" s="40"/>
      <c r="V51" s="40"/>
      <c r="W51" s="40"/>
      <c r="X51" s="40"/>
      <c r="Y51" s="40"/>
      <c r="Z51" s="40"/>
      <c r="AA51" s="40"/>
      <c r="AB51" s="40"/>
      <c r="AC51" s="40"/>
      <c r="AD51" s="40"/>
      <c r="AE51" s="40"/>
      <c r="AF51" s="40"/>
      <c r="AG51" s="40"/>
      <c r="AH51" s="40"/>
      <c r="AI51" s="40"/>
      <c r="AJ51" s="40"/>
      <c r="AK51" s="40"/>
      <c r="AL51" s="40"/>
      <c r="AM51" s="40"/>
      <c r="AN51" s="40"/>
      <c r="AO51" s="40"/>
      <c r="AP51" s="40"/>
      <c r="AQ51" s="40"/>
      <c r="AR51" s="40"/>
      <c r="AS51" s="40"/>
      <c r="AT51" s="40"/>
      <c r="AU51" s="40"/>
      <c r="AV51" s="40"/>
      <c r="AW51" s="40"/>
      <c r="AX51" s="40"/>
      <c r="AY51" s="40"/>
      <c r="AZ51" s="40"/>
      <c r="BA51" s="40"/>
      <c r="BB51" s="40"/>
      <c r="BC51" s="40"/>
      <c r="BD51" s="40"/>
      <c r="BE51" s="40"/>
      <c r="BF51" s="40"/>
      <c r="BG51" s="40"/>
      <c r="BH51" s="40"/>
      <c r="BI51" s="40"/>
      <c r="BJ51" s="40"/>
      <c r="BK51" s="40"/>
      <c r="BL51" s="40"/>
    </row>
    <row r="52" spans="1:64" s="40" customFormat="1" x14ac:dyDescent="0.25">
      <c r="A52" s="178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170"/>
      <c r="M52" s="58"/>
    </row>
    <row r="53" spans="1:64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</row>
    <row r="54" spans="1:64" s="40" customFormat="1" x14ac:dyDescent="0.25">
      <c r="A54" s="59"/>
      <c r="B54" s="49"/>
      <c r="C54" s="49"/>
      <c r="D54" s="49"/>
      <c r="E54" s="49"/>
      <c r="F54" s="49"/>
      <c r="G54" s="49"/>
    </row>
    <row r="55" spans="1:64" s="40" customFormat="1" x14ac:dyDescent="0.25">
      <c r="B55" s="228" t="s">
        <v>61</v>
      </c>
      <c r="C55" s="39">
        <v>142789</v>
      </c>
      <c r="D55" s="49"/>
      <c r="E55" s="49"/>
      <c r="F55" s="49"/>
      <c r="G55" s="49"/>
    </row>
    <row r="56" spans="1:64" s="40" customFormat="1" x14ac:dyDescent="0.25">
      <c r="B56" s="228" t="s">
        <v>43</v>
      </c>
      <c r="C56" s="39">
        <v>141414</v>
      </c>
    </row>
    <row r="57" spans="1:64" s="40" customFormat="1" x14ac:dyDescent="0.25">
      <c r="B57" s="228" t="s">
        <v>49</v>
      </c>
      <c r="C57" s="39">
        <v>137044</v>
      </c>
    </row>
    <row r="58" spans="1:64" s="41" customFormat="1" x14ac:dyDescent="0.25">
      <c r="A58" s="40"/>
      <c r="B58" s="228" t="s">
        <v>53</v>
      </c>
      <c r="C58" s="39">
        <v>106471</v>
      </c>
      <c r="D58" s="49"/>
      <c r="E58" s="49"/>
      <c r="F58" s="49"/>
      <c r="G58" s="49"/>
      <c r="H58" s="49"/>
      <c r="I58" s="40"/>
      <c r="J58" s="40"/>
      <c r="K58" s="40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0"/>
      <c r="W58" s="40"/>
      <c r="X58" s="40"/>
      <c r="Y58" s="40"/>
      <c r="Z58" s="40"/>
      <c r="AA58" s="40"/>
      <c r="AB58" s="40"/>
      <c r="AC58" s="40"/>
      <c r="AD58" s="40"/>
      <c r="AE58" s="40"/>
      <c r="AF58" s="40"/>
      <c r="AG58" s="40"/>
      <c r="AH58" s="40"/>
      <c r="AI58" s="40"/>
      <c r="AJ58" s="40"/>
      <c r="AK58" s="40"/>
      <c r="AL58" s="40"/>
      <c r="AM58" s="40"/>
      <c r="AN58" s="40"/>
      <c r="AO58" s="40"/>
      <c r="AP58" s="40"/>
      <c r="AQ58" s="40"/>
      <c r="AR58" s="40"/>
      <c r="AS58" s="40"/>
      <c r="AT58" s="40"/>
      <c r="AU58" s="40"/>
      <c r="AV58" s="40"/>
      <c r="AW58" s="40"/>
      <c r="AX58" s="40"/>
      <c r="AY58" s="40"/>
      <c r="AZ58" s="40"/>
      <c r="BA58" s="40"/>
      <c r="BB58" s="40"/>
      <c r="BC58" s="40"/>
      <c r="BD58" s="40"/>
      <c r="BE58" s="40"/>
      <c r="BF58" s="40"/>
      <c r="BG58" s="40"/>
      <c r="BH58" s="40"/>
      <c r="BI58" s="40"/>
      <c r="BJ58" s="40"/>
      <c r="BK58" s="40"/>
      <c r="BL58" s="40"/>
    </row>
    <row r="59" spans="1:64" s="2" customFormat="1" x14ac:dyDescent="0.25">
      <c r="A59" s="41"/>
      <c r="B59" s="228" t="s">
        <v>50</v>
      </c>
      <c r="C59" s="39">
        <v>93040</v>
      </c>
      <c r="D59" s="49"/>
      <c r="E59" s="56"/>
      <c r="F59" s="56"/>
      <c r="G59" s="56"/>
      <c r="H59" s="56"/>
      <c r="I59" s="41"/>
      <c r="J59" s="41"/>
      <c r="K59" s="41"/>
      <c r="L59" s="41"/>
      <c r="M59" s="69"/>
      <c r="N59" s="69"/>
      <c r="O59" s="69"/>
      <c r="P59" s="69"/>
      <c r="Q59" s="69"/>
      <c r="R59" s="69"/>
      <c r="S59" s="69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69"/>
      <c r="AJ59" s="69"/>
      <c r="AK59" s="69"/>
      <c r="AL59" s="69"/>
      <c r="AM59" s="69"/>
      <c r="AN59" s="69"/>
      <c r="AO59" s="69"/>
      <c r="AP59" s="69"/>
      <c r="AQ59" s="69"/>
      <c r="AR59" s="69"/>
      <c r="AS59" s="69"/>
      <c r="AT59" s="69"/>
      <c r="AU59" s="69"/>
      <c r="AV59" s="69"/>
      <c r="AW59" s="69"/>
      <c r="AX59" s="69"/>
      <c r="AY59" s="69"/>
      <c r="AZ59" s="69"/>
      <c r="BA59" s="69"/>
      <c r="BB59" s="69"/>
      <c r="BC59" s="69"/>
      <c r="BD59" s="69"/>
      <c r="BE59" s="69"/>
      <c r="BF59" s="69"/>
      <c r="BG59" s="69"/>
      <c r="BH59" s="69"/>
      <c r="BI59" s="69"/>
      <c r="BJ59" s="69"/>
      <c r="BK59" s="69"/>
      <c r="BL59" s="69"/>
    </row>
    <row r="60" spans="1:64" s="2" customFormat="1" x14ac:dyDescent="0.25">
      <c r="B60" s="228" t="s">
        <v>44</v>
      </c>
      <c r="C60" s="39">
        <v>57988</v>
      </c>
      <c r="D60" s="97"/>
      <c r="M60" s="69"/>
      <c r="N60" s="69"/>
      <c r="O60" s="69"/>
      <c r="P60" s="69"/>
      <c r="Q60" s="69"/>
      <c r="R60" s="69"/>
      <c r="S60" s="69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69"/>
      <c r="AJ60" s="69"/>
      <c r="AK60" s="69"/>
      <c r="AL60" s="69"/>
      <c r="AM60" s="69"/>
      <c r="AN60" s="69"/>
      <c r="AO60" s="69"/>
      <c r="AP60" s="69"/>
      <c r="AQ60" s="69"/>
      <c r="AR60" s="69"/>
      <c r="AS60" s="69"/>
      <c r="AT60" s="69"/>
      <c r="AU60" s="69"/>
      <c r="AV60" s="69"/>
      <c r="AW60" s="69"/>
      <c r="AX60" s="69"/>
      <c r="AY60" s="69"/>
      <c r="AZ60" s="69"/>
      <c r="BA60" s="69"/>
      <c r="BB60" s="69"/>
      <c r="BC60" s="69"/>
      <c r="BD60" s="69"/>
      <c r="BE60" s="69"/>
      <c r="BF60" s="69"/>
      <c r="BG60" s="69"/>
      <c r="BH60" s="69"/>
      <c r="BI60" s="69"/>
      <c r="BJ60" s="69"/>
      <c r="BK60" s="69"/>
      <c r="BL60" s="69"/>
    </row>
    <row r="61" spans="1:64" s="2" customFormat="1" x14ac:dyDescent="0.25">
      <c r="B61" s="228" t="s">
        <v>52</v>
      </c>
      <c r="C61" s="39">
        <v>35396</v>
      </c>
      <c r="D61" s="97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69"/>
      <c r="AG61" s="69"/>
      <c r="AH61" s="69"/>
      <c r="AI61" s="69"/>
      <c r="AJ61" s="69"/>
      <c r="AK61" s="69"/>
      <c r="AL61" s="69"/>
      <c r="AM61" s="69"/>
      <c r="AN61" s="69"/>
      <c r="AO61" s="69"/>
      <c r="AP61" s="69"/>
      <c r="AQ61" s="69"/>
      <c r="AR61" s="69"/>
      <c r="AS61" s="69"/>
      <c r="AT61" s="69"/>
      <c r="AU61" s="69"/>
      <c r="AV61" s="69"/>
      <c r="AW61" s="69"/>
      <c r="AX61" s="69"/>
      <c r="AY61" s="69"/>
      <c r="AZ61" s="69"/>
      <c r="BA61" s="69"/>
      <c r="BB61" s="69"/>
      <c r="BC61" s="69"/>
      <c r="BD61" s="69"/>
      <c r="BE61" s="69"/>
      <c r="BF61" s="69"/>
      <c r="BG61" s="69"/>
      <c r="BH61" s="69"/>
      <c r="BI61" s="69"/>
      <c r="BJ61" s="69"/>
      <c r="BK61" s="69"/>
      <c r="BL61" s="69"/>
    </row>
    <row r="62" spans="1:64" s="2" customFormat="1" x14ac:dyDescent="0.25">
      <c r="B62" s="229" t="s">
        <v>47</v>
      </c>
      <c r="C62" s="39">
        <v>33984</v>
      </c>
      <c r="D62" s="97"/>
      <c r="M62" s="69"/>
      <c r="N62" s="69"/>
      <c r="O62" s="69"/>
      <c r="P62" s="69"/>
      <c r="Q62" s="69"/>
      <c r="R62" s="69"/>
      <c r="S62" s="69"/>
      <c r="T62" s="69"/>
      <c r="U62" s="69"/>
      <c r="V62" s="69"/>
      <c r="W62" s="69"/>
      <c r="X62" s="69"/>
      <c r="Y62" s="69"/>
      <c r="Z62" s="69"/>
      <c r="AA62" s="69"/>
      <c r="AB62" s="69"/>
      <c r="AC62" s="69"/>
      <c r="AD62" s="69"/>
      <c r="AE62" s="69"/>
      <c r="AF62" s="69"/>
      <c r="AG62" s="69"/>
      <c r="AH62" s="69"/>
      <c r="AI62" s="69"/>
      <c r="AJ62" s="69"/>
      <c r="AK62" s="69"/>
      <c r="AL62" s="69"/>
      <c r="AM62" s="69"/>
      <c r="AN62" s="69"/>
      <c r="AO62" s="69"/>
      <c r="AP62" s="69"/>
      <c r="AQ62" s="69"/>
      <c r="AR62" s="69"/>
      <c r="AS62" s="69"/>
      <c r="AT62" s="69"/>
      <c r="AU62" s="69"/>
      <c r="AV62" s="69"/>
      <c r="AW62" s="69"/>
      <c r="AX62" s="69"/>
      <c r="AY62" s="69"/>
      <c r="AZ62" s="69"/>
      <c r="BA62" s="69"/>
      <c r="BB62" s="69"/>
      <c r="BC62" s="69"/>
      <c r="BD62" s="69"/>
      <c r="BE62" s="69"/>
      <c r="BF62" s="69"/>
      <c r="BG62" s="69"/>
      <c r="BH62" s="69"/>
      <c r="BI62" s="69"/>
      <c r="BJ62" s="69"/>
      <c r="BK62" s="69"/>
      <c r="BL62" s="69"/>
    </row>
    <row r="63" spans="1:64" s="2" customFormat="1" x14ac:dyDescent="0.25">
      <c r="B63" s="228" t="s">
        <v>59</v>
      </c>
      <c r="C63" s="39">
        <v>16526</v>
      </c>
      <c r="D63" s="97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69"/>
      <c r="Z63" s="69"/>
      <c r="AA63" s="69"/>
      <c r="AB63" s="69"/>
      <c r="AC63" s="69"/>
      <c r="AD63" s="69"/>
      <c r="AE63" s="69"/>
      <c r="AF63" s="69"/>
      <c r="AG63" s="69"/>
      <c r="AH63" s="69"/>
      <c r="AI63" s="69"/>
      <c r="AJ63" s="69"/>
      <c r="AK63" s="69"/>
      <c r="AL63" s="69"/>
      <c r="AM63" s="69"/>
      <c r="AN63" s="69"/>
      <c r="AO63" s="69"/>
      <c r="AP63" s="69"/>
      <c r="AQ63" s="69"/>
      <c r="AR63" s="69"/>
      <c r="AS63" s="69"/>
      <c r="AT63" s="69"/>
      <c r="AU63" s="69"/>
      <c r="AV63" s="69"/>
      <c r="AW63" s="69"/>
      <c r="AX63" s="69"/>
      <c r="AY63" s="69"/>
      <c r="AZ63" s="69"/>
      <c r="BA63" s="69"/>
      <c r="BB63" s="69"/>
      <c r="BC63" s="69"/>
      <c r="BD63" s="69"/>
      <c r="BE63" s="69"/>
      <c r="BF63" s="69"/>
      <c r="BG63" s="69"/>
      <c r="BH63" s="69"/>
      <c r="BI63" s="69"/>
      <c r="BJ63" s="69"/>
      <c r="BK63" s="69"/>
      <c r="BL63" s="69"/>
    </row>
    <row r="64" spans="1:64" s="2" customFormat="1" x14ac:dyDescent="0.25">
      <c r="B64" s="228" t="s">
        <v>51</v>
      </c>
      <c r="C64" s="39">
        <v>14712</v>
      </c>
      <c r="D64" s="97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69"/>
      <c r="Z64" s="69"/>
      <c r="AA64" s="69"/>
      <c r="AB64" s="69"/>
      <c r="AC64" s="69"/>
      <c r="AD64" s="69"/>
      <c r="AE64" s="69"/>
      <c r="AF64" s="69"/>
      <c r="AG64" s="69"/>
      <c r="AH64" s="69"/>
      <c r="AI64" s="69"/>
      <c r="AJ64" s="69"/>
      <c r="AK64" s="69"/>
      <c r="AL64" s="69"/>
      <c r="AM64" s="69"/>
      <c r="AN64" s="69"/>
      <c r="AO64" s="69"/>
      <c r="AP64" s="69"/>
      <c r="AQ64" s="69"/>
      <c r="AR64" s="69"/>
      <c r="AS64" s="69"/>
      <c r="AT64" s="69"/>
      <c r="AU64" s="69"/>
      <c r="AV64" s="69"/>
      <c r="AW64" s="69"/>
      <c r="AX64" s="69"/>
      <c r="AY64" s="69"/>
      <c r="AZ64" s="69"/>
      <c r="BA64" s="69"/>
      <c r="BB64" s="69"/>
      <c r="BC64" s="69"/>
      <c r="BD64" s="69"/>
      <c r="BE64" s="69"/>
      <c r="BF64" s="69"/>
      <c r="BG64" s="69"/>
      <c r="BH64" s="69"/>
      <c r="BI64" s="69"/>
      <c r="BJ64" s="69"/>
      <c r="BK64" s="69"/>
      <c r="BL64" s="69"/>
    </row>
    <row r="65" spans="2:64" s="2" customFormat="1" x14ac:dyDescent="0.25">
      <c r="B65" s="229" t="s">
        <v>58</v>
      </c>
      <c r="C65" s="39">
        <v>7277</v>
      </c>
      <c r="D65" s="97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69"/>
      <c r="Z65" s="69"/>
      <c r="AA65" s="69"/>
      <c r="AB65" s="69"/>
      <c r="AC65" s="69"/>
      <c r="AD65" s="69"/>
      <c r="AE65" s="69"/>
      <c r="AF65" s="69"/>
      <c r="AG65" s="69"/>
      <c r="AH65" s="69"/>
      <c r="AI65" s="69"/>
      <c r="AJ65" s="69"/>
      <c r="AK65" s="69"/>
      <c r="AL65" s="69"/>
      <c r="AM65" s="69"/>
      <c r="AN65" s="69"/>
      <c r="AO65" s="69"/>
      <c r="AP65" s="69"/>
      <c r="AQ65" s="69"/>
      <c r="AR65" s="69"/>
      <c r="AS65" s="69"/>
      <c r="AT65" s="69"/>
      <c r="AU65" s="69"/>
      <c r="AV65" s="69"/>
      <c r="AW65" s="69"/>
      <c r="AX65" s="69"/>
      <c r="AY65" s="69"/>
      <c r="AZ65" s="69"/>
      <c r="BA65" s="69"/>
      <c r="BB65" s="69"/>
      <c r="BC65" s="69"/>
      <c r="BD65" s="69"/>
      <c r="BE65" s="69"/>
      <c r="BF65" s="69"/>
      <c r="BG65" s="69"/>
      <c r="BH65" s="69"/>
      <c r="BI65" s="69"/>
      <c r="BJ65" s="69"/>
      <c r="BK65" s="69"/>
      <c r="BL65" s="69"/>
    </row>
    <row r="66" spans="2:64" s="2" customFormat="1" ht="28.5" x14ac:dyDescent="0.25">
      <c r="B66" s="229" t="s">
        <v>60</v>
      </c>
      <c r="C66" s="39">
        <v>3380</v>
      </c>
      <c r="D66" s="97"/>
      <c r="E66" s="27"/>
      <c r="M66" s="69"/>
      <c r="N66" s="69"/>
      <c r="O66" s="69"/>
      <c r="P66" s="69"/>
      <c r="Q66" s="69"/>
      <c r="R66" s="69"/>
      <c r="S66" s="69"/>
      <c r="T66" s="69"/>
      <c r="U66" s="69"/>
      <c r="V66" s="69"/>
      <c r="W66" s="69"/>
      <c r="X66" s="69"/>
      <c r="Y66" s="69"/>
      <c r="Z66" s="69"/>
      <c r="AA66" s="69"/>
      <c r="AB66" s="69"/>
      <c r="AC66" s="69"/>
      <c r="AD66" s="69"/>
      <c r="AE66" s="69"/>
      <c r="AF66" s="69"/>
      <c r="AG66" s="69"/>
      <c r="AH66" s="69"/>
      <c r="AI66" s="69"/>
      <c r="AJ66" s="69"/>
      <c r="AK66" s="69"/>
      <c r="AL66" s="69"/>
      <c r="AM66" s="69"/>
      <c r="AN66" s="69"/>
      <c r="AO66" s="69"/>
      <c r="AP66" s="69"/>
      <c r="AQ66" s="69"/>
      <c r="AR66" s="69"/>
      <c r="AS66" s="69"/>
      <c r="AT66" s="69"/>
      <c r="AU66" s="69"/>
      <c r="AV66" s="69"/>
      <c r="AW66" s="69"/>
      <c r="AX66" s="69"/>
      <c r="AY66" s="69"/>
      <c r="AZ66" s="69"/>
      <c r="BA66" s="69"/>
      <c r="BB66" s="69"/>
      <c r="BC66" s="69"/>
      <c r="BD66" s="69"/>
      <c r="BE66" s="69"/>
      <c r="BF66" s="69"/>
      <c r="BG66" s="69"/>
      <c r="BH66" s="69"/>
      <c r="BI66" s="69"/>
      <c r="BJ66" s="69"/>
      <c r="BK66" s="69"/>
      <c r="BL66" s="69"/>
    </row>
    <row r="67" spans="2:64" s="2" customFormat="1" x14ac:dyDescent="0.25">
      <c r="B67" s="228" t="s">
        <v>46</v>
      </c>
      <c r="C67" s="39">
        <v>2178</v>
      </c>
      <c r="D67" s="97"/>
      <c r="E67" s="27"/>
      <c r="M67" s="69"/>
      <c r="N67" s="69"/>
      <c r="O67" s="69"/>
      <c r="P67" s="69"/>
      <c r="Q67" s="69"/>
      <c r="R67" s="69"/>
      <c r="S67" s="69"/>
      <c r="T67" s="69"/>
      <c r="U67" s="69"/>
      <c r="V67" s="69"/>
      <c r="W67" s="69"/>
      <c r="X67" s="69"/>
      <c r="Y67" s="69"/>
      <c r="Z67" s="69"/>
      <c r="AA67" s="69"/>
      <c r="AB67" s="69"/>
      <c r="AC67" s="69"/>
      <c r="AD67" s="69"/>
      <c r="AE67" s="69"/>
      <c r="AF67" s="69"/>
      <c r="AG67" s="69"/>
      <c r="AH67" s="69"/>
      <c r="AI67" s="69"/>
      <c r="AJ67" s="69"/>
      <c r="AK67" s="69"/>
      <c r="AL67" s="69"/>
      <c r="AM67" s="69"/>
      <c r="AN67" s="69"/>
      <c r="AO67" s="69"/>
      <c r="AP67" s="69"/>
      <c r="AQ67" s="69"/>
      <c r="AR67" s="69"/>
      <c r="AS67" s="69"/>
      <c r="AT67" s="69"/>
      <c r="AU67" s="69"/>
      <c r="AV67" s="69"/>
      <c r="AW67" s="69"/>
      <c r="AX67" s="69"/>
      <c r="AY67" s="69"/>
      <c r="AZ67" s="69"/>
      <c r="BA67" s="69"/>
      <c r="BB67" s="69"/>
      <c r="BC67" s="69"/>
      <c r="BD67" s="69"/>
      <c r="BE67" s="69"/>
      <c r="BF67" s="69"/>
      <c r="BG67" s="69"/>
      <c r="BH67" s="69"/>
      <c r="BI67" s="69"/>
      <c r="BJ67" s="69"/>
      <c r="BK67" s="69"/>
      <c r="BL67" s="69"/>
    </row>
    <row r="68" spans="2:64" s="2" customFormat="1" x14ac:dyDescent="0.25">
      <c r="B68" s="228" t="s">
        <v>56</v>
      </c>
      <c r="C68" s="39">
        <v>2144</v>
      </c>
      <c r="D68" s="97"/>
      <c r="E68" s="27"/>
      <c r="M68" s="69"/>
      <c r="N68" s="69"/>
      <c r="O68" s="69"/>
      <c r="P68" s="69"/>
      <c r="Q68" s="69"/>
      <c r="R68" s="69"/>
      <c r="S68" s="69"/>
      <c r="T68" s="69"/>
      <c r="U68" s="69"/>
      <c r="V68" s="69"/>
      <c r="W68" s="69"/>
      <c r="X68" s="69"/>
      <c r="Y68" s="69"/>
      <c r="Z68" s="69"/>
      <c r="AA68" s="69"/>
      <c r="AB68" s="69"/>
      <c r="AC68" s="69"/>
      <c r="AD68" s="69"/>
      <c r="AE68" s="69"/>
      <c r="AF68" s="69"/>
      <c r="AG68" s="69"/>
      <c r="AH68" s="69"/>
      <c r="AI68" s="69"/>
      <c r="AJ68" s="69"/>
      <c r="AK68" s="69"/>
      <c r="AL68" s="69"/>
      <c r="AM68" s="69"/>
      <c r="AN68" s="69"/>
      <c r="AO68" s="69"/>
      <c r="AP68" s="69"/>
      <c r="AQ68" s="69"/>
      <c r="AR68" s="69"/>
      <c r="AS68" s="69"/>
      <c r="AT68" s="69"/>
      <c r="AU68" s="69"/>
      <c r="AV68" s="69"/>
      <c r="AW68" s="69"/>
      <c r="AX68" s="69"/>
      <c r="AY68" s="69"/>
      <c r="AZ68" s="69"/>
      <c r="BA68" s="69"/>
      <c r="BB68" s="69"/>
      <c r="BC68" s="69"/>
      <c r="BD68" s="69"/>
      <c r="BE68" s="69"/>
      <c r="BF68" s="69"/>
      <c r="BG68" s="69"/>
      <c r="BH68" s="69"/>
      <c r="BI68" s="69"/>
      <c r="BJ68" s="69"/>
      <c r="BK68" s="69"/>
      <c r="BL68" s="69"/>
    </row>
    <row r="69" spans="2:64" s="2" customFormat="1" x14ac:dyDescent="0.25">
      <c r="B69" s="228" t="s">
        <v>54</v>
      </c>
      <c r="C69" s="39">
        <v>1804</v>
      </c>
      <c r="D69" s="97"/>
      <c r="E69" s="27"/>
      <c r="M69" s="69"/>
      <c r="N69" s="69"/>
      <c r="O69" s="69"/>
      <c r="P69" s="69"/>
      <c r="Q69" s="69"/>
      <c r="R69" s="69"/>
      <c r="S69" s="69"/>
      <c r="T69" s="69"/>
      <c r="U69" s="69"/>
      <c r="V69" s="69"/>
      <c r="W69" s="69"/>
      <c r="X69" s="69"/>
      <c r="Y69" s="69"/>
      <c r="Z69" s="69"/>
      <c r="AA69" s="69"/>
      <c r="AB69" s="69"/>
      <c r="AC69" s="69"/>
      <c r="AD69" s="69"/>
      <c r="AE69" s="69"/>
      <c r="AF69" s="69"/>
      <c r="AG69" s="69"/>
      <c r="AH69" s="69"/>
      <c r="AI69" s="69"/>
      <c r="AJ69" s="69"/>
      <c r="AK69" s="69"/>
      <c r="AL69" s="69"/>
      <c r="AM69" s="69"/>
      <c r="AN69" s="69"/>
      <c r="AO69" s="69"/>
      <c r="AP69" s="69"/>
      <c r="AQ69" s="69"/>
      <c r="AR69" s="69"/>
      <c r="AS69" s="69"/>
      <c r="AT69" s="69"/>
      <c r="AU69" s="69"/>
      <c r="AV69" s="69"/>
      <c r="AW69" s="69"/>
      <c r="AX69" s="69"/>
      <c r="AY69" s="69"/>
      <c r="AZ69" s="69"/>
      <c r="BA69" s="69"/>
      <c r="BB69" s="69"/>
      <c r="BC69" s="69"/>
      <c r="BD69" s="69"/>
      <c r="BE69" s="69"/>
      <c r="BF69" s="69"/>
      <c r="BG69" s="69"/>
      <c r="BH69" s="69"/>
      <c r="BI69" s="69"/>
      <c r="BJ69" s="69"/>
      <c r="BK69" s="69"/>
      <c r="BL69" s="69"/>
    </row>
    <row r="70" spans="2:64" s="2" customFormat="1" x14ac:dyDescent="0.25">
      <c r="B70" s="228" t="s">
        <v>55</v>
      </c>
      <c r="C70" s="39">
        <v>952</v>
      </c>
      <c r="D70" s="97"/>
      <c r="E70" s="27"/>
      <c r="M70" s="69"/>
      <c r="N70" s="69"/>
      <c r="O70" s="69"/>
      <c r="P70" s="69"/>
      <c r="Q70" s="69"/>
      <c r="R70" s="69"/>
      <c r="S70" s="69"/>
      <c r="T70" s="69"/>
      <c r="U70" s="69"/>
      <c r="V70" s="69"/>
      <c r="W70" s="69"/>
      <c r="X70" s="69"/>
      <c r="Y70" s="69"/>
      <c r="Z70" s="69"/>
      <c r="AA70" s="69"/>
      <c r="AB70" s="69"/>
      <c r="AC70" s="69"/>
      <c r="AD70" s="69"/>
      <c r="AE70" s="69"/>
      <c r="AF70" s="69"/>
      <c r="AG70" s="69"/>
      <c r="AH70" s="69"/>
      <c r="AI70" s="69"/>
      <c r="AJ70" s="69"/>
      <c r="AK70" s="69"/>
      <c r="AL70" s="69"/>
      <c r="AM70" s="69"/>
      <c r="AN70" s="69"/>
      <c r="AO70" s="69"/>
      <c r="AP70" s="69"/>
      <c r="AQ70" s="69"/>
      <c r="AR70" s="69"/>
      <c r="AS70" s="69"/>
      <c r="AT70" s="69"/>
      <c r="AU70" s="69"/>
      <c r="AV70" s="69"/>
      <c r="AW70" s="69"/>
      <c r="AX70" s="69"/>
      <c r="AY70" s="69"/>
      <c r="AZ70" s="69"/>
      <c r="BA70" s="69"/>
      <c r="BB70" s="69"/>
      <c r="BC70" s="69"/>
      <c r="BD70" s="69"/>
      <c r="BE70" s="69"/>
      <c r="BF70" s="69"/>
      <c r="BG70" s="69"/>
      <c r="BH70" s="69"/>
      <c r="BI70" s="69"/>
      <c r="BJ70" s="69"/>
      <c r="BK70" s="69"/>
      <c r="BL70" s="69"/>
    </row>
    <row r="71" spans="2:64" s="2" customFormat="1" x14ac:dyDescent="0.25">
      <c r="B71" s="228" t="s">
        <v>57</v>
      </c>
      <c r="C71" s="39">
        <v>940</v>
      </c>
      <c r="D71" s="97"/>
      <c r="E71" s="27"/>
      <c r="M71" s="69"/>
      <c r="N71" s="69"/>
      <c r="O71" s="69"/>
      <c r="P71" s="69"/>
      <c r="Q71" s="69"/>
      <c r="R71" s="69"/>
      <c r="S71" s="69"/>
      <c r="T71" s="69"/>
      <c r="U71" s="69"/>
      <c r="V71" s="69"/>
      <c r="W71" s="69"/>
      <c r="X71" s="69"/>
      <c r="Y71" s="69"/>
      <c r="Z71" s="69"/>
      <c r="AA71" s="69"/>
      <c r="AB71" s="69"/>
      <c r="AC71" s="69"/>
      <c r="AD71" s="69"/>
      <c r="AE71" s="69"/>
      <c r="AF71" s="69"/>
      <c r="AG71" s="69"/>
      <c r="AH71" s="69"/>
      <c r="AI71" s="69"/>
      <c r="AJ71" s="69"/>
      <c r="AK71" s="69"/>
      <c r="AL71" s="69"/>
      <c r="AM71" s="69"/>
      <c r="AN71" s="69"/>
      <c r="AO71" s="69"/>
      <c r="AP71" s="69"/>
      <c r="AQ71" s="69"/>
      <c r="AR71" s="69"/>
      <c r="AS71" s="69"/>
      <c r="AT71" s="69"/>
      <c r="AU71" s="69"/>
      <c r="AV71" s="69"/>
      <c r="AW71" s="69"/>
      <c r="AX71" s="69"/>
      <c r="AY71" s="69"/>
      <c r="AZ71" s="69"/>
      <c r="BA71" s="69"/>
      <c r="BB71" s="69"/>
      <c r="BC71" s="69"/>
      <c r="BD71" s="69"/>
      <c r="BE71" s="69"/>
      <c r="BF71" s="69"/>
      <c r="BG71" s="69"/>
      <c r="BH71" s="69"/>
      <c r="BI71" s="69"/>
      <c r="BJ71" s="69"/>
      <c r="BK71" s="69"/>
      <c r="BL71" s="69"/>
    </row>
    <row r="72" spans="2:64" s="2" customFormat="1" x14ac:dyDescent="0.25">
      <c r="B72" s="228" t="s">
        <v>45</v>
      </c>
      <c r="C72" s="39">
        <v>356</v>
      </c>
      <c r="D72" s="97"/>
      <c r="E72" s="27"/>
      <c r="M72" s="69"/>
      <c r="N72" s="69"/>
      <c r="O72" s="69"/>
      <c r="P72" s="69"/>
      <c r="Q72" s="69"/>
      <c r="R72" s="69"/>
      <c r="S72" s="69"/>
      <c r="T72" s="69"/>
      <c r="U72" s="69"/>
      <c r="V72" s="69"/>
      <c r="W72" s="69"/>
      <c r="X72" s="69"/>
      <c r="Y72" s="69"/>
      <c r="Z72" s="69"/>
      <c r="AA72" s="69"/>
      <c r="AB72" s="69"/>
      <c r="AC72" s="69"/>
      <c r="AD72" s="69"/>
      <c r="AE72" s="69"/>
      <c r="AF72" s="69"/>
      <c r="AG72" s="69"/>
      <c r="AH72" s="69"/>
      <c r="AI72" s="69"/>
      <c r="AJ72" s="69"/>
      <c r="AK72" s="69"/>
      <c r="AL72" s="69"/>
      <c r="AM72" s="69"/>
      <c r="AN72" s="69"/>
      <c r="AO72" s="69"/>
      <c r="AP72" s="69"/>
      <c r="AQ72" s="69"/>
      <c r="AR72" s="69"/>
      <c r="AS72" s="69"/>
      <c r="AT72" s="69"/>
      <c r="AU72" s="69"/>
      <c r="AV72" s="69"/>
      <c r="AW72" s="69"/>
      <c r="AX72" s="69"/>
      <c r="AY72" s="69"/>
      <c r="AZ72" s="69"/>
      <c r="BA72" s="69"/>
      <c r="BB72" s="69"/>
      <c r="BC72" s="69"/>
      <c r="BD72" s="69"/>
      <c r="BE72" s="69"/>
      <c r="BF72" s="69"/>
      <c r="BG72" s="69"/>
      <c r="BH72" s="69"/>
      <c r="BI72" s="69"/>
      <c r="BJ72" s="69"/>
      <c r="BK72" s="69"/>
      <c r="BL72" s="69"/>
    </row>
    <row r="73" spans="2:64" s="2" customFormat="1" x14ac:dyDescent="0.25">
      <c r="B73" s="228" t="s">
        <v>48</v>
      </c>
      <c r="C73" s="39">
        <v>324</v>
      </c>
      <c r="D73" s="97"/>
      <c r="E73" s="27"/>
      <c r="M73" s="69"/>
      <c r="N73" s="69"/>
      <c r="O73" s="69"/>
      <c r="P73" s="69"/>
      <c r="Q73" s="69"/>
      <c r="R73" s="69"/>
      <c r="S73" s="69"/>
      <c r="T73" s="69"/>
      <c r="U73" s="69"/>
      <c r="V73" s="69"/>
      <c r="W73" s="69"/>
      <c r="X73" s="69"/>
      <c r="Y73" s="69"/>
      <c r="Z73" s="69"/>
      <c r="AA73" s="69"/>
      <c r="AB73" s="69"/>
      <c r="AC73" s="69"/>
      <c r="AD73" s="69"/>
      <c r="AE73" s="69"/>
      <c r="AF73" s="69"/>
      <c r="AG73" s="69"/>
      <c r="AH73" s="69"/>
      <c r="AI73" s="69"/>
      <c r="AJ73" s="69"/>
      <c r="AK73" s="69"/>
      <c r="AL73" s="69"/>
      <c r="AM73" s="69"/>
      <c r="AN73" s="69"/>
      <c r="AO73" s="69"/>
      <c r="AP73" s="69"/>
      <c r="AQ73" s="69"/>
      <c r="AR73" s="69"/>
      <c r="AS73" s="69"/>
      <c r="AT73" s="69"/>
      <c r="AU73" s="69"/>
      <c r="AV73" s="69"/>
      <c r="AW73" s="69"/>
      <c r="AX73" s="69"/>
      <c r="AY73" s="69"/>
      <c r="AZ73" s="69"/>
      <c r="BA73" s="69"/>
      <c r="BB73" s="69"/>
      <c r="BC73" s="69"/>
      <c r="BD73" s="69"/>
      <c r="BE73" s="69"/>
      <c r="BF73" s="69"/>
      <c r="BG73" s="69"/>
      <c r="BH73" s="69"/>
      <c r="BI73" s="69"/>
      <c r="BJ73" s="69"/>
      <c r="BK73" s="69"/>
      <c r="BL73" s="69"/>
    </row>
    <row r="74" spans="2:64" s="2" customFormat="1" x14ac:dyDescent="0.25">
      <c r="B74" s="94"/>
      <c r="C74" s="98"/>
      <c r="D74" s="97"/>
      <c r="E74" s="27"/>
      <c r="M74" s="69"/>
      <c r="N74" s="69"/>
      <c r="O74" s="69"/>
      <c r="P74" s="69"/>
      <c r="Q74" s="69"/>
      <c r="R74" s="69"/>
      <c r="S74" s="69"/>
      <c r="T74" s="69"/>
      <c r="U74" s="69"/>
      <c r="V74" s="69"/>
      <c r="W74" s="69"/>
      <c r="X74" s="69"/>
      <c r="Y74" s="69"/>
      <c r="Z74" s="69"/>
      <c r="AA74" s="69"/>
      <c r="AB74" s="69"/>
      <c r="AC74" s="69"/>
      <c r="AD74" s="69"/>
      <c r="AE74" s="69"/>
      <c r="AF74" s="69"/>
      <c r="AG74" s="69"/>
      <c r="AH74" s="69"/>
      <c r="AI74" s="69"/>
      <c r="AJ74" s="69"/>
      <c r="AK74" s="69"/>
      <c r="AL74" s="69"/>
      <c r="AM74" s="69"/>
      <c r="AN74" s="69"/>
      <c r="AO74" s="69"/>
      <c r="AP74" s="69"/>
      <c r="AQ74" s="69"/>
      <c r="AR74" s="69"/>
      <c r="AS74" s="69"/>
      <c r="AT74" s="69"/>
      <c r="AU74" s="69"/>
      <c r="AV74" s="69"/>
      <c r="AW74" s="69"/>
      <c r="AX74" s="69"/>
      <c r="AY74" s="69"/>
      <c r="AZ74" s="69"/>
      <c r="BA74" s="69"/>
      <c r="BB74" s="69"/>
      <c r="BC74" s="69"/>
      <c r="BD74" s="69"/>
      <c r="BE74" s="69"/>
      <c r="BF74" s="69"/>
      <c r="BG74" s="69"/>
      <c r="BH74" s="69"/>
      <c r="BI74" s="69"/>
      <c r="BJ74" s="69"/>
      <c r="BK74" s="69"/>
      <c r="BL74" s="69"/>
    </row>
    <row r="75" spans="2:64" s="2" customFormat="1" x14ac:dyDescent="0.25">
      <c r="B75" s="30"/>
      <c r="C75" s="34"/>
      <c r="D75" s="33"/>
      <c r="E75" s="27"/>
      <c r="M75" s="69"/>
      <c r="N75" s="69"/>
      <c r="O75" s="69"/>
      <c r="P75" s="69"/>
      <c r="Q75" s="69"/>
      <c r="R75" s="69"/>
      <c r="S75" s="69"/>
      <c r="T75" s="69"/>
      <c r="U75" s="69"/>
      <c r="V75" s="69"/>
      <c r="W75" s="69"/>
      <c r="X75" s="69"/>
      <c r="Y75" s="69"/>
      <c r="Z75" s="69"/>
      <c r="AA75" s="69"/>
      <c r="AB75" s="69"/>
      <c r="AC75" s="69"/>
      <c r="AD75" s="69"/>
      <c r="AE75" s="69"/>
      <c r="AF75" s="69"/>
      <c r="AG75" s="69"/>
      <c r="AH75" s="69"/>
      <c r="AI75" s="69"/>
      <c r="AJ75" s="69"/>
      <c r="AK75" s="69"/>
      <c r="AL75" s="69"/>
      <c r="AM75" s="69"/>
      <c r="AN75" s="69"/>
      <c r="AO75" s="69"/>
      <c r="AP75" s="69"/>
      <c r="AQ75" s="69"/>
      <c r="AR75" s="69"/>
      <c r="AS75" s="69"/>
      <c r="AT75" s="69"/>
      <c r="AU75" s="69"/>
      <c r="AV75" s="69"/>
      <c r="AW75" s="69"/>
      <c r="AX75" s="69"/>
      <c r="AY75" s="69"/>
      <c r="AZ75" s="69"/>
      <c r="BA75" s="69"/>
      <c r="BB75" s="69"/>
      <c r="BC75" s="69"/>
      <c r="BD75" s="69"/>
      <c r="BE75" s="69"/>
      <c r="BF75" s="69"/>
      <c r="BG75" s="69"/>
      <c r="BH75" s="69"/>
      <c r="BI75" s="69"/>
      <c r="BJ75" s="69"/>
      <c r="BK75" s="69"/>
      <c r="BL75" s="69"/>
    </row>
    <row r="76" spans="2:64" s="2" customFormat="1" x14ac:dyDescent="0.25">
      <c r="B76" s="30"/>
      <c r="C76" s="34"/>
      <c r="D76" s="33"/>
      <c r="E76" s="27"/>
      <c r="M76" s="69"/>
      <c r="N76" s="69"/>
      <c r="O76" s="69"/>
      <c r="P76" s="69"/>
      <c r="Q76" s="69"/>
      <c r="R76" s="69"/>
      <c r="S76" s="69"/>
      <c r="T76" s="69"/>
      <c r="U76" s="69"/>
      <c r="V76" s="69"/>
      <c r="W76" s="69"/>
      <c r="X76" s="69"/>
      <c r="Y76" s="69"/>
      <c r="Z76" s="69"/>
      <c r="AA76" s="69"/>
      <c r="AB76" s="69"/>
      <c r="AC76" s="69"/>
      <c r="AD76" s="69"/>
      <c r="AE76" s="69"/>
      <c r="AF76" s="69"/>
      <c r="AG76" s="69"/>
      <c r="AH76" s="69"/>
      <c r="AI76" s="69"/>
      <c r="AJ76" s="69"/>
      <c r="AK76" s="69"/>
      <c r="AL76" s="69"/>
      <c r="AM76" s="69"/>
      <c r="AN76" s="69"/>
      <c r="AO76" s="69"/>
      <c r="AP76" s="69"/>
      <c r="AQ76" s="69"/>
      <c r="AR76" s="69"/>
      <c r="AS76" s="69"/>
      <c r="AT76" s="69"/>
      <c r="AU76" s="69"/>
      <c r="AV76" s="69"/>
      <c r="AW76" s="69"/>
      <c r="AX76" s="69"/>
      <c r="AY76" s="69"/>
      <c r="AZ76" s="69"/>
      <c r="BA76" s="69"/>
      <c r="BB76" s="69"/>
      <c r="BC76" s="69"/>
      <c r="BD76" s="69"/>
      <c r="BE76" s="69"/>
      <c r="BF76" s="69"/>
      <c r="BG76" s="69"/>
      <c r="BH76" s="69"/>
      <c r="BI76" s="69"/>
      <c r="BJ76" s="69"/>
      <c r="BK76" s="69"/>
      <c r="BL76" s="69"/>
    </row>
    <row r="77" spans="2:64" s="2" customFormat="1" x14ac:dyDescent="0.25">
      <c r="B77" s="30"/>
      <c r="C77" s="34"/>
      <c r="D77" s="33"/>
      <c r="E77" s="27"/>
      <c r="M77" s="69"/>
      <c r="N77" s="69"/>
      <c r="O77" s="69"/>
      <c r="P77" s="69"/>
      <c r="Q77" s="69"/>
      <c r="R77" s="69"/>
      <c r="S77" s="69"/>
      <c r="T77" s="69"/>
      <c r="U77" s="69"/>
      <c r="V77" s="69"/>
      <c r="W77" s="69"/>
      <c r="X77" s="69"/>
      <c r="Y77" s="69"/>
      <c r="Z77" s="69"/>
      <c r="AA77" s="69"/>
      <c r="AB77" s="69"/>
      <c r="AC77" s="69"/>
      <c r="AD77" s="69"/>
      <c r="AE77" s="69"/>
      <c r="AF77" s="69"/>
      <c r="AG77" s="69"/>
      <c r="AH77" s="69"/>
      <c r="AI77" s="69"/>
      <c r="AJ77" s="69"/>
      <c r="AK77" s="69"/>
      <c r="AL77" s="69"/>
      <c r="AM77" s="69"/>
      <c r="AN77" s="69"/>
      <c r="AO77" s="69"/>
      <c r="AP77" s="69"/>
      <c r="AQ77" s="69"/>
      <c r="AR77" s="69"/>
      <c r="AS77" s="69"/>
      <c r="AT77" s="69"/>
      <c r="AU77" s="69"/>
      <c r="AV77" s="69"/>
      <c r="AW77" s="69"/>
      <c r="AX77" s="69"/>
      <c r="AY77" s="69"/>
      <c r="AZ77" s="69"/>
      <c r="BA77" s="69"/>
      <c r="BB77" s="69"/>
      <c r="BC77" s="69"/>
      <c r="BD77" s="69"/>
      <c r="BE77" s="69"/>
      <c r="BF77" s="69"/>
      <c r="BG77" s="69"/>
      <c r="BH77" s="69"/>
      <c r="BI77" s="69"/>
      <c r="BJ77" s="69"/>
      <c r="BK77" s="69"/>
      <c r="BL77" s="69"/>
    </row>
    <row r="78" spans="2:64" s="2" customFormat="1" x14ac:dyDescent="0.25">
      <c r="B78" s="30"/>
      <c r="C78" s="34"/>
      <c r="D78" s="33"/>
      <c r="E78" s="27"/>
      <c r="M78" s="69"/>
      <c r="N78" s="69"/>
      <c r="O78" s="69"/>
      <c r="P78" s="69"/>
      <c r="Q78" s="69"/>
      <c r="R78" s="69"/>
      <c r="S78" s="69"/>
      <c r="T78" s="69"/>
      <c r="U78" s="69"/>
      <c r="V78" s="69"/>
      <c r="W78" s="69"/>
      <c r="X78" s="69"/>
      <c r="Y78" s="69"/>
      <c r="Z78" s="69"/>
      <c r="AA78" s="69"/>
      <c r="AB78" s="69"/>
      <c r="AC78" s="69"/>
      <c r="AD78" s="69"/>
      <c r="AE78" s="69"/>
      <c r="AF78" s="69"/>
      <c r="AG78" s="69"/>
      <c r="AH78" s="69"/>
      <c r="AI78" s="69"/>
      <c r="AJ78" s="69"/>
      <c r="AK78" s="69"/>
      <c r="AL78" s="69"/>
      <c r="AM78" s="69"/>
      <c r="AN78" s="69"/>
      <c r="AO78" s="69"/>
      <c r="AP78" s="69"/>
      <c r="AQ78" s="69"/>
      <c r="AR78" s="69"/>
      <c r="AS78" s="69"/>
      <c r="AT78" s="69"/>
      <c r="AU78" s="69"/>
      <c r="AV78" s="69"/>
      <c r="AW78" s="69"/>
      <c r="AX78" s="69"/>
      <c r="AY78" s="69"/>
      <c r="AZ78" s="69"/>
      <c r="BA78" s="69"/>
      <c r="BB78" s="69"/>
      <c r="BC78" s="69"/>
      <c r="BD78" s="69"/>
      <c r="BE78" s="69"/>
      <c r="BF78" s="69"/>
      <c r="BG78" s="69"/>
      <c r="BH78" s="69"/>
      <c r="BI78" s="69"/>
      <c r="BJ78" s="69"/>
      <c r="BK78" s="69"/>
      <c r="BL78" s="69"/>
    </row>
    <row r="79" spans="2:64" s="2" customFormat="1" x14ac:dyDescent="0.25">
      <c r="B79" s="30"/>
      <c r="C79" s="34"/>
      <c r="D79" s="33"/>
      <c r="E79" s="27"/>
      <c r="M79" s="69"/>
      <c r="N79" s="69"/>
      <c r="O79" s="69"/>
      <c r="P79" s="69"/>
      <c r="Q79" s="69"/>
      <c r="R79" s="69"/>
      <c r="S79" s="69"/>
      <c r="T79" s="69"/>
      <c r="U79" s="69"/>
      <c r="V79" s="69"/>
      <c r="W79" s="69"/>
      <c r="X79" s="69"/>
      <c r="Y79" s="69"/>
      <c r="Z79" s="69"/>
      <c r="AA79" s="69"/>
      <c r="AB79" s="69"/>
      <c r="AC79" s="69"/>
      <c r="AD79" s="69"/>
      <c r="AE79" s="69"/>
      <c r="AF79" s="69"/>
      <c r="AG79" s="69"/>
      <c r="AH79" s="69"/>
      <c r="AI79" s="69"/>
      <c r="AJ79" s="69"/>
      <c r="AK79" s="69"/>
      <c r="AL79" s="69"/>
      <c r="AM79" s="69"/>
      <c r="AN79" s="69"/>
      <c r="AO79" s="69"/>
      <c r="AP79" s="69"/>
      <c r="AQ79" s="69"/>
      <c r="AR79" s="69"/>
      <c r="AS79" s="69"/>
      <c r="AT79" s="69"/>
      <c r="AU79" s="69"/>
      <c r="AV79" s="69"/>
      <c r="AW79" s="69"/>
      <c r="AX79" s="69"/>
      <c r="AY79" s="69"/>
      <c r="AZ79" s="69"/>
      <c r="BA79" s="69"/>
      <c r="BB79" s="69"/>
      <c r="BC79" s="69"/>
      <c r="BD79" s="69"/>
      <c r="BE79" s="69"/>
      <c r="BF79" s="69"/>
      <c r="BG79" s="69"/>
      <c r="BH79" s="69"/>
      <c r="BI79" s="69"/>
      <c r="BJ79" s="69"/>
      <c r="BK79" s="69"/>
      <c r="BL79" s="69"/>
    </row>
    <row r="80" spans="2:64" s="2" customFormat="1" x14ac:dyDescent="0.25">
      <c r="B80" s="30"/>
      <c r="C80" s="34"/>
      <c r="D80" s="33"/>
      <c r="E80" s="27"/>
      <c r="M80" s="69"/>
      <c r="N80" s="69"/>
      <c r="O80" s="69"/>
      <c r="P80" s="69"/>
      <c r="Q80" s="69"/>
      <c r="R80" s="69"/>
      <c r="S80" s="69"/>
      <c r="T80" s="69"/>
      <c r="U80" s="69"/>
      <c r="V80" s="69"/>
      <c r="W80" s="69"/>
      <c r="X80" s="69"/>
      <c r="Y80" s="69"/>
      <c r="Z80" s="69"/>
      <c r="AA80" s="69"/>
      <c r="AB80" s="69"/>
      <c r="AC80" s="69"/>
      <c r="AD80" s="69"/>
      <c r="AE80" s="69"/>
      <c r="AF80" s="69"/>
      <c r="AG80" s="69"/>
      <c r="AH80" s="69"/>
      <c r="AI80" s="69"/>
      <c r="AJ80" s="69"/>
      <c r="AK80" s="69"/>
      <c r="AL80" s="69"/>
      <c r="AM80" s="69"/>
      <c r="AN80" s="69"/>
      <c r="AO80" s="69"/>
      <c r="AP80" s="69"/>
      <c r="AQ80" s="69"/>
      <c r="AR80" s="69"/>
      <c r="AS80" s="69"/>
      <c r="AT80" s="69"/>
      <c r="AU80" s="69"/>
      <c r="AV80" s="69"/>
      <c r="AW80" s="69"/>
      <c r="AX80" s="69"/>
      <c r="AY80" s="69"/>
      <c r="AZ80" s="69"/>
      <c r="BA80" s="69"/>
      <c r="BB80" s="69"/>
      <c r="BC80" s="69"/>
      <c r="BD80" s="69"/>
      <c r="BE80" s="69"/>
      <c r="BF80" s="69"/>
      <c r="BG80" s="69"/>
      <c r="BH80" s="69"/>
      <c r="BI80" s="69"/>
      <c r="BJ80" s="69"/>
      <c r="BK80" s="69"/>
      <c r="BL80" s="69"/>
    </row>
    <row r="81" spans="2:64" s="2" customFormat="1" x14ac:dyDescent="0.25">
      <c r="B81" s="30"/>
      <c r="C81" s="34"/>
      <c r="D81" s="33"/>
      <c r="E81" s="27"/>
      <c r="M81" s="69"/>
      <c r="N81" s="69"/>
      <c r="O81" s="69"/>
      <c r="P81" s="69"/>
      <c r="Q81" s="69"/>
      <c r="R81" s="69"/>
      <c r="S81" s="69"/>
      <c r="T81" s="69"/>
      <c r="U81" s="69"/>
      <c r="V81" s="69"/>
      <c r="W81" s="69"/>
      <c r="X81" s="69"/>
      <c r="Y81" s="69"/>
      <c r="Z81" s="69"/>
      <c r="AA81" s="69"/>
      <c r="AB81" s="69"/>
      <c r="AC81" s="69"/>
      <c r="AD81" s="69"/>
      <c r="AE81" s="69"/>
      <c r="AF81" s="69"/>
      <c r="AG81" s="69"/>
      <c r="AH81" s="69"/>
      <c r="AI81" s="69"/>
      <c r="AJ81" s="69"/>
      <c r="AK81" s="69"/>
      <c r="AL81" s="69"/>
      <c r="AM81" s="69"/>
      <c r="AN81" s="69"/>
      <c r="AO81" s="69"/>
      <c r="AP81" s="69"/>
      <c r="AQ81" s="69"/>
      <c r="AR81" s="69"/>
      <c r="AS81" s="69"/>
      <c r="AT81" s="69"/>
      <c r="AU81" s="69"/>
      <c r="AV81" s="69"/>
      <c r="AW81" s="69"/>
      <c r="AX81" s="69"/>
      <c r="AY81" s="69"/>
      <c r="AZ81" s="69"/>
      <c r="BA81" s="69"/>
      <c r="BB81" s="69"/>
      <c r="BC81" s="69"/>
      <c r="BD81" s="69"/>
      <c r="BE81" s="69"/>
      <c r="BF81" s="69"/>
      <c r="BG81" s="69"/>
      <c r="BH81" s="69"/>
      <c r="BI81" s="69"/>
      <c r="BJ81" s="69"/>
      <c r="BK81" s="69"/>
      <c r="BL81" s="69"/>
    </row>
    <row r="82" spans="2:64" s="2" customFormat="1" x14ac:dyDescent="0.25">
      <c r="B82" s="30"/>
      <c r="C82" s="34"/>
      <c r="D82" s="33"/>
      <c r="E82" s="27"/>
      <c r="M82" s="69"/>
      <c r="N82" s="69"/>
      <c r="O82" s="69"/>
      <c r="P82" s="69"/>
      <c r="Q82" s="69"/>
      <c r="R82" s="69"/>
      <c r="S82" s="69"/>
      <c r="T82" s="69"/>
      <c r="U82" s="69"/>
      <c r="V82" s="69"/>
      <c r="W82" s="69"/>
      <c r="X82" s="69"/>
      <c r="Y82" s="69"/>
      <c r="Z82" s="69"/>
      <c r="AA82" s="69"/>
      <c r="AB82" s="69"/>
      <c r="AC82" s="69"/>
      <c r="AD82" s="69"/>
      <c r="AE82" s="69"/>
      <c r="AF82" s="69"/>
      <c r="AG82" s="69"/>
      <c r="AH82" s="69"/>
      <c r="AI82" s="69"/>
      <c r="AJ82" s="69"/>
      <c r="AK82" s="69"/>
      <c r="AL82" s="69"/>
      <c r="AM82" s="69"/>
      <c r="AN82" s="69"/>
      <c r="AO82" s="69"/>
      <c r="AP82" s="69"/>
      <c r="AQ82" s="69"/>
      <c r="AR82" s="69"/>
      <c r="AS82" s="69"/>
      <c r="AT82" s="69"/>
      <c r="AU82" s="69"/>
      <c r="AV82" s="69"/>
      <c r="AW82" s="69"/>
      <c r="AX82" s="69"/>
      <c r="AY82" s="69"/>
      <c r="AZ82" s="69"/>
      <c r="BA82" s="69"/>
      <c r="BB82" s="69"/>
      <c r="BC82" s="69"/>
      <c r="BD82" s="69"/>
      <c r="BE82" s="69"/>
      <c r="BF82" s="69"/>
      <c r="BG82" s="69"/>
      <c r="BH82" s="69"/>
      <c r="BI82" s="69"/>
      <c r="BJ82" s="69"/>
      <c r="BK82" s="69"/>
      <c r="BL82" s="69"/>
    </row>
    <row r="83" spans="2:64" s="2" customFormat="1" x14ac:dyDescent="0.25">
      <c r="B83" s="30"/>
      <c r="C83" s="34"/>
      <c r="D83" s="33"/>
      <c r="E83" s="27"/>
      <c r="M83" s="69"/>
      <c r="N83" s="69"/>
      <c r="O83" s="69"/>
      <c r="P83" s="69"/>
      <c r="Q83" s="69"/>
      <c r="R83" s="69"/>
      <c r="S83" s="69"/>
      <c r="T83" s="69"/>
      <c r="U83" s="69"/>
      <c r="V83" s="69"/>
      <c r="W83" s="69"/>
      <c r="X83" s="69"/>
      <c r="Y83" s="69"/>
      <c r="Z83" s="69"/>
      <c r="AA83" s="69"/>
      <c r="AB83" s="69"/>
      <c r="AC83" s="69"/>
      <c r="AD83" s="69"/>
      <c r="AE83" s="69"/>
      <c r="AF83" s="69"/>
      <c r="AG83" s="69"/>
      <c r="AH83" s="69"/>
      <c r="AI83" s="69"/>
      <c r="AJ83" s="69"/>
      <c r="AK83" s="69"/>
      <c r="AL83" s="69"/>
      <c r="AM83" s="69"/>
      <c r="AN83" s="69"/>
      <c r="AO83" s="69"/>
      <c r="AP83" s="69"/>
      <c r="AQ83" s="69"/>
      <c r="AR83" s="69"/>
      <c r="AS83" s="69"/>
      <c r="AT83" s="69"/>
      <c r="AU83" s="69"/>
      <c r="AV83" s="69"/>
      <c r="AW83" s="69"/>
      <c r="AX83" s="69"/>
      <c r="AY83" s="69"/>
      <c r="AZ83" s="69"/>
      <c r="BA83" s="69"/>
      <c r="BB83" s="69"/>
      <c r="BC83" s="69"/>
      <c r="BD83" s="69"/>
      <c r="BE83" s="69"/>
      <c r="BF83" s="69"/>
      <c r="BG83" s="69"/>
      <c r="BH83" s="69"/>
      <c r="BI83" s="69"/>
      <c r="BJ83" s="69"/>
      <c r="BK83" s="69"/>
      <c r="BL83" s="69"/>
    </row>
    <row r="84" spans="2:64" s="2" customFormat="1" x14ac:dyDescent="0.25">
      <c r="B84" s="33"/>
      <c r="C84" s="34"/>
      <c r="D84" s="33"/>
      <c r="E84" s="27"/>
      <c r="M84" s="69"/>
      <c r="N84" s="69"/>
      <c r="O84" s="69"/>
      <c r="P84" s="69"/>
      <c r="Q84" s="69"/>
      <c r="R84" s="69"/>
      <c r="S84" s="69"/>
      <c r="T84" s="69"/>
      <c r="U84" s="69"/>
      <c r="V84" s="69"/>
      <c r="W84" s="69"/>
      <c r="X84" s="69"/>
      <c r="Y84" s="69"/>
      <c r="Z84" s="69"/>
      <c r="AA84" s="69"/>
      <c r="AB84" s="69"/>
      <c r="AC84" s="69"/>
      <c r="AD84" s="69"/>
      <c r="AE84" s="69"/>
      <c r="AF84" s="69"/>
      <c r="AG84" s="69"/>
      <c r="AH84" s="69"/>
      <c r="AI84" s="69"/>
      <c r="AJ84" s="69"/>
      <c r="AK84" s="69"/>
      <c r="AL84" s="69"/>
      <c r="AM84" s="69"/>
      <c r="AN84" s="69"/>
      <c r="AO84" s="69"/>
      <c r="AP84" s="69"/>
      <c r="AQ84" s="69"/>
      <c r="AR84" s="69"/>
      <c r="AS84" s="69"/>
      <c r="AT84" s="69"/>
      <c r="AU84" s="69"/>
      <c r="AV84" s="69"/>
      <c r="AW84" s="69"/>
      <c r="AX84" s="69"/>
      <c r="AY84" s="69"/>
      <c r="AZ84" s="69"/>
      <c r="BA84" s="69"/>
      <c r="BB84" s="69"/>
      <c r="BC84" s="69"/>
      <c r="BD84" s="69"/>
      <c r="BE84" s="69"/>
      <c r="BF84" s="69"/>
      <c r="BG84" s="69"/>
      <c r="BH84" s="69"/>
      <c r="BI84" s="69"/>
      <c r="BJ84" s="69"/>
      <c r="BK84" s="69"/>
      <c r="BL84" s="69"/>
    </row>
    <row r="85" spans="2:64" s="2" customFormat="1" x14ac:dyDescent="0.25">
      <c r="B85" s="33"/>
      <c r="C85" s="34"/>
      <c r="D85" s="33"/>
      <c r="E85" s="27"/>
      <c r="M85" s="69"/>
      <c r="N85" s="69"/>
      <c r="O85" s="69"/>
      <c r="P85" s="69"/>
      <c r="Q85" s="69"/>
      <c r="R85" s="69"/>
      <c r="S85" s="69"/>
      <c r="T85" s="69"/>
      <c r="U85" s="69"/>
      <c r="V85" s="69"/>
      <c r="W85" s="69"/>
      <c r="X85" s="69"/>
      <c r="Y85" s="69"/>
      <c r="Z85" s="69"/>
      <c r="AA85" s="69"/>
      <c r="AB85" s="69"/>
      <c r="AC85" s="69"/>
      <c r="AD85" s="69"/>
      <c r="AE85" s="69"/>
      <c r="AF85" s="69"/>
      <c r="AG85" s="69"/>
      <c r="AH85" s="69"/>
      <c r="AI85" s="69"/>
      <c r="AJ85" s="69"/>
      <c r="AK85" s="69"/>
      <c r="AL85" s="69"/>
      <c r="AM85" s="69"/>
      <c r="AN85" s="69"/>
      <c r="AO85" s="69"/>
      <c r="AP85" s="69"/>
      <c r="AQ85" s="69"/>
      <c r="AR85" s="69"/>
      <c r="AS85" s="69"/>
      <c r="AT85" s="69"/>
      <c r="AU85" s="69"/>
      <c r="AV85" s="69"/>
      <c r="AW85" s="69"/>
      <c r="AX85" s="69"/>
      <c r="AY85" s="69"/>
      <c r="AZ85" s="69"/>
      <c r="BA85" s="69"/>
      <c r="BB85" s="69"/>
      <c r="BC85" s="69"/>
      <c r="BD85" s="69"/>
      <c r="BE85" s="69"/>
      <c r="BF85" s="69"/>
      <c r="BG85" s="69"/>
      <c r="BH85" s="69"/>
      <c r="BI85" s="69"/>
      <c r="BJ85" s="69"/>
      <c r="BK85" s="69"/>
      <c r="BL85" s="69"/>
    </row>
    <row r="86" spans="2:64" s="2" customFormat="1" x14ac:dyDescent="0.25">
      <c r="B86" s="33"/>
      <c r="C86" s="34"/>
      <c r="D86" s="33"/>
      <c r="E86" s="27"/>
      <c r="M86" s="69"/>
      <c r="N86" s="69"/>
      <c r="O86" s="69"/>
      <c r="P86" s="69"/>
      <c r="Q86" s="69"/>
      <c r="R86" s="69"/>
      <c r="S86" s="69"/>
      <c r="T86" s="69"/>
      <c r="U86" s="69"/>
      <c r="V86" s="69"/>
      <c r="W86" s="69"/>
      <c r="X86" s="69"/>
      <c r="Y86" s="69"/>
      <c r="Z86" s="69"/>
      <c r="AA86" s="69"/>
      <c r="AB86" s="69"/>
      <c r="AC86" s="69"/>
      <c r="AD86" s="69"/>
      <c r="AE86" s="69"/>
      <c r="AF86" s="69"/>
      <c r="AG86" s="69"/>
      <c r="AH86" s="69"/>
      <c r="AI86" s="69"/>
      <c r="AJ86" s="69"/>
      <c r="AK86" s="69"/>
      <c r="AL86" s="69"/>
      <c r="AM86" s="69"/>
      <c r="AN86" s="69"/>
      <c r="AO86" s="69"/>
      <c r="AP86" s="69"/>
      <c r="AQ86" s="69"/>
      <c r="AR86" s="69"/>
      <c r="AS86" s="69"/>
      <c r="AT86" s="69"/>
      <c r="AU86" s="69"/>
      <c r="AV86" s="69"/>
      <c r="AW86" s="69"/>
      <c r="AX86" s="69"/>
      <c r="AY86" s="69"/>
      <c r="AZ86" s="69"/>
      <c r="BA86" s="69"/>
      <c r="BB86" s="69"/>
      <c r="BC86" s="69"/>
      <c r="BD86" s="69"/>
      <c r="BE86" s="69"/>
      <c r="BF86" s="69"/>
      <c r="BG86" s="69"/>
      <c r="BH86" s="69"/>
      <c r="BI86" s="69"/>
      <c r="BJ86" s="69"/>
      <c r="BK86" s="69"/>
      <c r="BL86" s="69"/>
    </row>
    <row r="87" spans="2:64" s="2" customFormat="1" x14ac:dyDescent="0.25">
      <c r="B87" s="12"/>
      <c r="D87" s="29"/>
      <c r="E87" s="27"/>
      <c r="M87" s="69"/>
      <c r="N87" s="69"/>
      <c r="O87" s="69"/>
      <c r="P87" s="69"/>
      <c r="Q87" s="69"/>
      <c r="R87" s="69"/>
      <c r="S87" s="69"/>
      <c r="T87" s="69"/>
      <c r="U87" s="69"/>
      <c r="V87" s="69"/>
      <c r="W87" s="69"/>
      <c r="X87" s="69"/>
      <c r="Y87" s="69"/>
      <c r="Z87" s="69"/>
      <c r="AA87" s="69"/>
      <c r="AB87" s="69"/>
      <c r="AC87" s="69"/>
      <c r="AD87" s="69"/>
      <c r="AE87" s="69"/>
      <c r="AF87" s="69"/>
      <c r="AG87" s="69"/>
      <c r="AH87" s="69"/>
      <c r="AI87" s="69"/>
      <c r="AJ87" s="69"/>
      <c r="AK87" s="69"/>
      <c r="AL87" s="69"/>
      <c r="AM87" s="69"/>
      <c r="AN87" s="69"/>
      <c r="AO87" s="69"/>
      <c r="AP87" s="69"/>
      <c r="AQ87" s="69"/>
      <c r="AR87" s="69"/>
      <c r="AS87" s="69"/>
      <c r="AT87" s="69"/>
      <c r="AU87" s="69"/>
      <c r="AV87" s="69"/>
      <c r="AW87" s="69"/>
      <c r="AX87" s="69"/>
      <c r="AY87" s="69"/>
      <c r="AZ87" s="69"/>
      <c r="BA87" s="69"/>
      <c r="BB87" s="69"/>
      <c r="BC87" s="69"/>
      <c r="BD87" s="69"/>
      <c r="BE87" s="69"/>
      <c r="BF87" s="69"/>
      <c r="BG87" s="69"/>
      <c r="BH87" s="69"/>
      <c r="BI87" s="69"/>
      <c r="BJ87" s="69"/>
      <c r="BK87" s="69"/>
      <c r="BL87" s="69"/>
    </row>
    <row r="88" spans="2:64" s="2" customFormat="1" x14ac:dyDescent="0.25">
      <c r="B88" s="12"/>
      <c r="D88" s="29"/>
      <c r="E88" s="27"/>
      <c r="M88" s="69"/>
      <c r="N88" s="69"/>
      <c r="O88" s="69"/>
      <c r="P88" s="69"/>
      <c r="Q88" s="69"/>
      <c r="R88" s="69"/>
      <c r="S88" s="69"/>
      <c r="T88" s="69"/>
      <c r="U88" s="69"/>
      <c r="V88" s="69"/>
      <c r="W88" s="69"/>
      <c r="X88" s="69"/>
      <c r="Y88" s="69"/>
      <c r="Z88" s="69"/>
      <c r="AA88" s="69"/>
      <c r="AB88" s="69"/>
      <c r="AC88" s="69"/>
      <c r="AD88" s="69"/>
      <c r="AE88" s="69"/>
      <c r="AF88" s="69"/>
      <c r="AG88" s="69"/>
      <c r="AH88" s="69"/>
      <c r="AI88" s="69"/>
      <c r="AJ88" s="69"/>
      <c r="AK88" s="69"/>
      <c r="AL88" s="69"/>
      <c r="AM88" s="69"/>
      <c r="AN88" s="69"/>
      <c r="AO88" s="69"/>
      <c r="AP88" s="69"/>
      <c r="AQ88" s="69"/>
      <c r="AR88" s="69"/>
      <c r="AS88" s="69"/>
      <c r="AT88" s="69"/>
      <c r="AU88" s="69"/>
      <c r="AV88" s="69"/>
      <c r="AW88" s="69"/>
      <c r="AX88" s="69"/>
      <c r="AY88" s="69"/>
      <c r="AZ88" s="69"/>
      <c r="BA88" s="69"/>
      <c r="BB88" s="69"/>
      <c r="BC88" s="69"/>
      <c r="BD88" s="69"/>
      <c r="BE88" s="69"/>
      <c r="BF88" s="69"/>
      <c r="BG88" s="69"/>
      <c r="BH88" s="69"/>
      <c r="BI88" s="69"/>
      <c r="BJ88" s="69"/>
      <c r="BK88" s="69"/>
      <c r="BL88" s="69"/>
    </row>
    <row r="89" spans="2:64" s="2" customFormat="1" x14ac:dyDescent="0.25">
      <c r="B89" s="12"/>
      <c r="D89" s="29"/>
      <c r="E89" s="27"/>
      <c r="M89" s="69"/>
      <c r="N89" s="69"/>
      <c r="O89" s="69"/>
      <c r="P89" s="69"/>
      <c r="Q89" s="69"/>
      <c r="R89" s="69"/>
      <c r="S89" s="69"/>
      <c r="T89" s="69"/>
      <c r="U89" s="69"/>
      <c r="V89" s="69"/>
      <c r="W89" s="69"/>
      <c r="X89" s="69"/>
      <c r="Y89" s="69"/>
      <c r="Z89" s="69"/>
      <c r="AA89" s="69"/>
      <c r="AB89" s="69"/>
      <c r="AC89" s="69"/>
      <c r="AD89" s="69"/>
      <c r="AE89" s="69"/>
      <c r="AF89" s="69"/>
      <c r="AG89" s="69"/>
      <c r="AH89" s="69"/>
      <c r="AI89" s="69"/>
      <c r="AJ89" s="69"/>
      <c r="AK89" s="69"/>
      <c r="AL89" s="69"/>
      <c r="AM89" s="69"/>
      <c r="AN89" s="69"/>
      <c r="AO89" s="69"/>
      <c r="AP89" s="69"/>
      <c r="AQ89" s="69"/>
      <c r="AR89" s="69"/>
      <c r="AS89" s="69"/>
      <c r="AT89" s="69"/>
      <c r="AU89" s="69"/>
      <c r="AV89" s="69"/>
      <c r="AW89" s="69"/>
      <c r="AX89" s="69"/>
      <c r="AY89" s="69"/>
      <c r="AZ89" s="69"/>
      <c r="BA89" s="69"/>
      <c r="BB89" s="69"/>
      <c r="BC89" s="69"/>
      <c r="BD89" s="69"/>
      <c r="BE89" s="69"/>
      <c r="BF89" s="69"/>
      <c r="BG89" s="69"/>
      <c r="BH89" s="69"/>
      <c r="BI89" s="69"/>
      <c r="BJ89" s="69"/>
      <c r="BK89" s="69"/>
      <c r="BL89" s="69"/>
    </row>
    <row r="90" spans="2:64" s="2" customFormat="1" x14ac:dyDescent="0.25">
      <c r="B90" s="12"/>
      <c r="D90" s="29"/>
      <c r="E90" s="27"/>
      <c r="M90" s="69"/>
      <c r="N90" s="69"/>
      <c r="O90" s="69"/>
      <c r="P90" s="69"/>
      <c r="Q90" s="69"/>
      <c r="R90" s="69"/>
      <c r="S90" s="69"/>
      <c r="T90" s="69"/>
      <c r="U90" s="69"/>
      <c r="V90" s="69"/>
      <c r="W90" s="69"/>
      <c r="X90" s="69"/>
      <c r="Y90" s="69"/>
      <c r="Z90" s="69"/>
      <c r="AA90" s="69"/>
      <c r="AB90" s="69"/>
      <c r="AC90" s="69"/>
      <c r="AD90" s="69"/>
      <c r="AE90" s="69"/>
      <c r="AF90" s="69"/>
      <c r="AG90" s="69"/>
      <c r="AH90" s="69"/>
      <c r="AI90" s="69"/>
      <c r="AJ90" s="69"/>
      <c r="AK90" s="69"/>
      <c r="AL90" s="69"/>
      <c r="AM90" s="69"/>
      <c r="AN90" s="69"/>
      <c r="AO90" s="69"/>
      <c r="AP90" s="69"/>
      <c r="AQ90" s="69"/>
      <c r="AR90" s="69"/>
      <c r="AS90" s="69"/>
      <c r="AT90" s="69"/>
      <c r="AU90" s="69"/>
      <c r="AV90" s="69"/>
      <c r="AW90" s="69"/>
      <c r="AX90" s="69"/>
      <c r="AY90" s="69"/>
      <c r="AZ90" s="69"/>
      <c r="BA90" s="69"/>
      <c r="BB90" s="69"/>
      <c r="BC90" s="69"/>
      <c r="BD90" s="69"/>
      <c r="BE90" s="69"/>
      <c r="BF90" s="69"/>
      <c r="BG90" s="69"/>
      <c r="BH90" s="69"/>
      <c r="BI90" s="69"/>
      <c r="BJ90" s="69"/>
      <c r="BK90" s="69"/>
      <c r="BL90" s="69"/>
    </row>
    <row r="91" spans="2:64" s="2" customFormat="1" x14ac:dyDescent="0.25">
      <c r="B91" s="12"/>
      <c r="D91" s="29"/>
      <c r="E91" s="27"/>
      <c r="M91" s="69"/>
      <c r="N91" s="69"/>
      <c r="O91" s="69"/>
      <c r="P91" s="69"/>
      <c r="Q91" s="69"/>
      <c r="R91" s="69"/>
      <c r="S91" s="69"/>
      <c r="T91" s="69"/>
      <c r="U91" s="69"/>
      <c r="V91" s="69"/>
      <c r="W91" s="69"/>
      <c r="X91" s="69"/>
      <c r="Y91" s="69"/>
      <c r="Z91" s="69"/>
      <c r="AA91" s="69"/>
      <c r="AB91" s="69"/>
      <c r="AC91" s="69"/>
      <c r="AD91" s="69"/>
      <c r="AE91" s="69"/>
      <c r="AF91" s="69"/>
      <c r="AG91" s="69"/>
      <c r="AH91" s="69"/>
      <c r="AI91" s="69"/>
      <c r="AJ91" s="69"/>
      <c r="AK91" s="69"/>
      <c r="AL91" s="69"/>
      <c r="AM91" s="69"/>
      <c r="AN91" s="69"/>
      <c r="AO91" s="69"/>
      <c r="AP91" s="69"/>
      <c r="AQ91" s="69"/>
      <c r="AR91" s="69"/>
      <c r="AS91" s="69"/>
      <c r="AT91" s="69"/>
      <c r="AU91" s="69"/>
      <c r="AV91" s="69"/>
      <c r="AW91" s="69"/>
      <c r="AX91" s="69"/>
      <c r="AY91" s="69"/>
      <c r="AZ91" s="69"/>
      <c r="BA91" s="69"/>
      <c r="BB91" s="69"/>
      <c r="BC91" s="69"/>
      <c r="BD91" s="69"/>
      <c r="BE91" s="69"/>
      <c r="BF91" s="69"/>
      <c r="BG91" s="69"/>
      <c r="BH91" s="69"/>
      <c r="BI91" s="69"/>
      <c r="BJ91" s="69"/>
      <c r="BK91" s="69"/>
      <c r="BL91" s="69"/>
    </row>
    <row r="92" spans="2:64" s="2" customFormat="1" x14ac:dyDescent="0.25">
      <c r="B92" s="12"/>
      <c r="D92" s="29"/>
      <c r="E92" s="27"/>
      <c r="M92" s="69"/>
      <c r="N92" s="69"/>
      <c r="O92" s="69"/>
      <c r="P92" s="69"/>
      <c r="Q92" s="69"/>
      <c r="R92" s="69"/>
      <c r="S92" s="69"/>
      <c r="T92" s="69"/>
      <c r="U92" s="69"/>
      <c r="V92" s="69"/>
      <c r="W92" s="69"/>
      <c r="X92" s="69"/>
      <c r="Y92" s="69"/>
      <c r="Z92" s="69"/>
      <c r="AA92" s="69"/>
      <c r="AB92" s="69"/>
      <c r="AC92" s="69"/>
      <c r="AD92" s="69"/>
      <c r="AE92" s="69"/>
      <c r="AF92" s="69"/>
      <c r="AG92" s="69"/>
      <c r="AH92" s="69"/>
      <c r="AI92" s="69"/>
      <c r="AJ92" s="69"/>
      <c r="AK92" s="69"/>
      <c r="AL92" s="69"/>
      <c r="AM92" s="69"/>
      <c r="AN92" s="69"/>
      <c r="AO92" s="69"/>
      <c r="AP92" s="69"/>
      <c r="AQ92" s="69"/>
      <c r="AR92" s="69"/>
      <c r="AS92" s="69"/>
      <c r="AT92" s="69"/>
      <c r="AU92" s="69"/>
      <c r="AV92" s="69"/>
      <c r="AW92" s="69"/>
      <c r="AX92" s="69"/>
      <c r="AY92" s="69"/>
      <c r="AZ92" s="69"/>
      <c r="BA92" s="69"/>
      <c r="BB92" s="69"/>
      <c r="BC92" s="69"/>
      <c r="BD92" s="69"/>
      <c r="BE92" s="69"/>
      <c r="BF92" s="69"/>
      <c r="BG92" s="69"/>
      <c r="BH92" s="69"/>
      <c r="BI92" s="69"/>
      <c r="BJ92" s="69"/>
      <c r="BK92" s="69"/>
      <c r="BL92" s="69"/>
    </row>
    <row r="93" spans="2:64" s="2" customFormat="1" x14ac:dyDescent="0.25">
      <c r="B93" s="12"/>
      <c r="D93" s="29"/>
      <c r="E93" s="27"/>
      <c r="M93" s="69"/>
      <c r="N93" s="69"/>
      <c r="O93" s="69"/>
      <c r="P93" s="69"/>
      <c r="Q93" s="69"/>
      <c r="R93" s="69"/>
      <c r="S93" s="69"/>
      <c r="T93" s="69"/>
      <c r="U93" s="69"/>
      <c r="V93" s="69"/>
      <c r="W93" s="69"/>
      <c r="X93" s="69"/>
      <c r="Y93" s="69"/>
      <c r="Z93" s="69"/>
      <c r="AA93" s="69"/>
      <c r="AB93" s="69"/>
      <c r="AC93" s="69"/>
      <c r="AD93" s="69"/>
      <c r="AE93" s="69"/>
      <c r="AF93" s="69"/>
      <c r="AG93" s="69"/>
      <c r="AH93" s="69"/>
      <c r="AI93" s="69"/>
      <c r="AJ93" s="69"/>
      <c r="AK93" s="69"/>
      <c r="AL93" s="69"/>
      <c r="AM93" s="69"/>
      <c r="AN93" s="69"/>
      <c r="AO93" s="69"/>
      <c r="AP93" s="69"/>
      <c r="AQ93" s="69"/>
      <c r="AR93" s="69"/>
      <c r="AS93" s="69"/>
      <c r="AT93" s="69"/>
      <c r="AU93" s="69"/>
      <c r="AV93" s="69"/>
      <c r="AW93" s="69"/>
      <c r="AX93" s="69"/>
      <c r="AY93" s="69"/>
      <c r="AZ93" s="69"/>
      <c r="BA93" s="69"/>
      <c r="BB93" s="69"/>
      <c r="BC93" s="69"/>
      <c r="BD93" s="69"/>
      <c r="BE93" s="69"/>
      <c r="BF93" s="69"/>
      <c r="BG93" s="69"/>
      <c r="BH93" s="69"/>
      <c r="BI93" s="69"/>
      <c r="BJ93" s="69"/>
      <c r="BK93" s="69"/>
      <c r="BL93" s="69"/>
    </row>
    <row r="94" spans="2:64" s="2" customFormat="1" x14ac:dyDescent="0.25">
      <c r="B94" s="12"/>
      <c r="D94" s="29"/>
      <c r="E94" s="27"/>
      <c r="M94" s="69"/>
      <c r="N94" s="69"/>
      <c r="O94" s="69"/>
      <c r="P94" s="69"/>
      <c r="Q94" s="69"/>
      <c r="R94" s="69"/>
      <c r="S94" s="69"/>
      <c r="T94" s="69"/>
      <c r="U94" s="69"/>
      <c r="V94" s="69"/>
      <c r="W94" s="69"/>
      <c r="X94" s="69"/>
      <c r="Y94" s="69"/>
      <c r="Z94" s="69"/>
      <c r="AA94" s="69"/>
      <c r="AB94" s="69"/>
      <c r="AC94" s="69"/>
      <c r="AD94" s="69"/>
      <c r="AE94" s="69"/>
      <c r="AF94" s="69"/>
      <c r="AG94" s="69"/>
      <c r="AH94" s="69"/>
      <c r="AI94" s="69"/>
      <c r="AJ94" s="69"/>
      <c r="AK94" s="69"/>
      <c r="AL94" s="69"/>
      <c r="AM94" s="69"/>
      <c r="AN94" s="69"/>
      <c r="AO94" s="69"/>
      <c r="AP94" s="69"/>
      <c r="AQ94" s="69"/>
      <c r="AR94" s="69"/>
      <c r="AS94" s="69"/>
      <c r="AT94" s="69"/>
      <c r="AU94" s="69"/>
      <c r="AV94" s="69"/>
      <c r="AW94" s="69"/>
      <c r="AX94" s="69"/>
      <c r="AY94" s="69"/>
      <c r="AZ94" s="69"/>
      <c r="BA94" s="69"/>
      <c r="BB94" s="69"/>
      <c r="BC94" s="69"/>
      <c r="BD94" s="69"/>
      <c r="BE94" s="69"/>
      <c r="BF94" s="69"/>
      <c r="BG94" s="69"/>
      <c r="BH94" s="69"/>
      <c r="BI94" s="69"/>
      <c r="BJ94" s="69"/>
      <c r="BK94" s="69"/>
      <c r="BL94" s="69"/>
    </row>
    <row r="95" spans="2:64" s="2" customFormat="1" x14ac:dyDescent="0.25">
      <c r="B95" s="12"/>
      <c r="D95" s="29"/>
      <c r="E95" s="27"/>
      <c r="M95" s="69"/>
      <c r="N95" s="69"/>
      <c r="O95" s="69"/>
      <c r="P95" s="69"/>
      <c r="Q95" s="69"/>
      <c r="R95" s="69"/>
      <c r="S95" s="69"/>
      <c r="T95" s="69"/>
      <c r="U95" s="69"/>
      <c r="V95" s="69"/>
      <c r="W95" s="69"/>
      <c r="X95" s="69"/>
      <c r="Y95" s="69"/>
      <c r="Z95" s="69"/>
      <c r="AA95" s="69"/>
      <c r="AB95" s="69"/>
      <c r="AC95" s="69"/>
      <c r="AD95" s="69"/>
      <c r="AE95" s="69"/>
      <c r="AF95" s="69"/>
      <c r="AG95" s="69"/>
      <c r="AH95" s="69"/>
      <c r="AI95" s="69"/>
      <c r="AJ95" s="69"/>
      <c r="AK95" s="69"/>
      <c r="AL95" s="69"/>
      <c r="AM95" s="69"/>
      <c r="AN95" s="69"/>
      <c r="AO95" s="69"/>
      <c r="AP95" s="69"/>
      <c r="AQ95" s="69"/>
      <c r="AR95" s="69"/>
      <c r="AS95" s="69"/>
      <c r="AT95" s="69"/>
      <c r="AU95" s="69"/>
      <c r="AV95" s="69"/>
      <c r="AW95" s="69"/>
      <c r="AX95" s="69"/>
      <c r="AY95" s="69"/>
      <c r="AZ95" s="69"/>
      <c r="BA95" s="69"/>
      <c r="BB95" s="69"/>
      <c r="BC95" s="69"/>
      <c r="BD95" s="69"/>
      <c r="BE95" s="69"/>
      <c r="BF95" s="69"/>
      <c r="BG95" s="69"/>
      <c r="BH95" s="69"/>
      <c r="BI95" s="69"/>
      <c r="BJ95" s="69"/>
      <c r="BK95" s="69"/>
      <c r="BL95" s="69"/>
    </row>
    <row r="96" spans="2:64" s="2" customFormat="1" x14ac:dyDescent="0.25">
      <c r="B96" s="12"/>
      <c r="D96" s="29"/>
      <c r="E96" s="27"/>
      <c r="M96" s="69"/>
      <c r="N96" s="69"/>
      <c r="O96" s="69"/>
      <c r="P96" s="69"/>
      <c r="Q96" s="69"/>
      <c r="R96" s="69"/>
      <c r="S96" s="69"/>
      <c r="T96" s="69"/>
      <c r="U96" s="69"/>
      <c r="V96" s="69"/>
      <c r="W96" s="69"/>
      <c r="X96" s="69"/>
      <c r="Y96" s="69"/>
      <c r="Z96" s="69"/>
      <c r="AA96" s="69"/>
      <c r="AB96" s="69"/>
      <c r="AC96" s="69"/>
      <c r="AD96" s="69"/>
      <c r="AE96" s="69"/>
      <c r="AF96" s="69"/>
      <c r="AG96" s="69"/>
      <c r="AH96" s="69"/>
      <c r="AI96" s="69"/>
      <c r="AJ96" s="69"/>
      <c r="AK96" s="69"/>
      <c r="AL96" s="69"/>
      <c r="AM96" s="69"/>
      <c r="AN96" s="69"/>
      <c r="AO96" s="69"/>
      <c r="AP96" s="69"/>
      <c r="AQ96" s="69"/>
      <c r="AR96" s="69"/>
      <c r="AS96" s="69"/>
      <c r="AT96" s="69"/>
      <c r="AU96" s="69"/>
      <c r="AV96" s="69"/>
      <c r="AW96" s="69"/>
      <c r="AX96" s="69"/>
      <c r="AY96" s="69"/>
      <c r="AZ96" s="69"/>
      <c r="BA96" s="69"/>
      <c r="BB96" s="69"/>
      <c r="BC96" s="69"/>
      <c r="BD96" s="69"/>
      <c r="BE96" s="69"/>
      <c r="BF96" s="69"/>
      <c r="BG96" s="69"/>
      <c r="BH96" s="69"/>
      <c r="BI96" s="69"/>
      <c r="BJ96" s="69"/>
      <c r="BK96" s="69"/>
      <c r="BL96" s="69"/>
    </row>
    <row r="97" spans="2:64" s="2" customFormat="1" x14ac:dyDescent="0.25">
      <c r="B97" s="12"/>
      <c r="D97" s="29"/>
      <c r="E97" s="27"/>
      <c r="M97" s="69"/>
      <c r="N97" s="69"/>
      <c r="O97" s="69"/>
      <c r="P97" s="69"/>
      <c r="Q97" s="69"/>
      <c r="R97" s="69"/>
      <c r="S97" s="69"/>
      <c r="T97" s="69"/>
      <c r="U97" s="69"/>
      <c r="V97" s="69"/>
      <c r="W97" s="69"/>
      <c r="X97" s="69"/>
      <c r="Y97" s="69"/>
      <c r="Z97" s="69"/>
      <c r="AA97" s="69"/>
      <c r="AB97" s="69"/>
      <c r="AC97" s="69"/>
      <c r="AD97" s="69"/>
      <c r="AE97" s="69"/>
      <c r="AF97" s="69"/>
      <c r="AG97" s="69"/>
      <c r="AH97" s="69"/>
      <c r="AI97" s="69"/>
      <c r="AJ97" s="69"/>
      <c r="AK97" s="69"/>
      <c r="AL97" s="69"/>
      <c r="AM97" s="69"/>
      <c r="AN97" s="69"/>
      <c r="AO97" s="69"/>
      <c r="AP97" s="69"/>
      <c r="AQ97" s="69"/>
      <c r="AR97" s="69"/>
      <c r="AS97" s="69"/>
      <c r="AT97" s="69"/>
      <c r="AU97" s="69"/>
      <c r="AV97" s="69"/>
      <c r="AW97" s="69"/>
      <c r="AX97" s="69"/>
      <c r="AY97" s="69"/>
      <c r="AZ97" s="69"/>
      <c r="BA97" s="69"/>
      <c r="BB97" s="69"/>
      <c r="BC97" s="69"/>
      <c r="BD97" s="69"/>
      <c r="BE97" s="69"/>
      <c r="BF97" s="69"/>
      <c r="BG97" s="69"/>
      <c r="BH97" s="69"/>
      <c r="BI97" s="69"/>
      <c r="BJ97" s="69"/>
      <c r="BK97" s="69"/>
      <c r="BL97" s="69"/>
    </row>
    <row r="98" spans="2:64" s="2" customFormat="1" x14ac:dyDescent="0.25">
      <c r="B98" s="12"/>
      <c r="D98" s="29"/>
      <c r="E98" s="27"/>
      <c r="M98" s="69"/>
      <c r="N98" s="69"/>
      <c r="O98" s="69"/>
      <c r="P98" s="69"/>
      <c r="Q98" s="69"/>
      <c r="R98" s="69"/>
      <c r="S98" s="69"/>
      <c r="T98" s="69"/>
      <c r="U98" s="69"/>
      <c r="V98" s="69"/>
      <c r="W98" s="69"/>
      <c r="X98" s="69"/>
      <c r="Y98" s="69"/>
      <c r="Z98" s="69"/>
      <c r="AA98" s="69"/>
      <c r="AB98" s="69"/>
      <c r="AC98" s="69"/>
      <c r="AD98" s="69"/>
      <c r="AE98" s="69"/>
      <c r="AF98" s="69"/>
      <c r="AG98" s="69"/>
      <c r="AH98" s="69"/>
      <c r="AI98" s="69"/>
      <c r="AJ98" s="69"/>
      <c r="AK98" s="69"/>
      <c r="AL98" s="69"/>
      <c r="AM98" s="69"/>
      <c r="AN98" s="69"/>
      <c r="AO98" s="69"/>
      <c r="AP98" s="69"/>
      <c r="AQ98" s="69"/>
      <c r="AR98" s="69"/>
      <c r="AS98" s="69"/>
      <c r="AT98" s="69"/>
      <c r="AU98" s="69"/>
      <c r="AV98" s="69"/>
      <c r="AW98" s="69"/>
      <c r="AX98" s="69"/>
      <c r="AY98" s="69"/>
      <c r="AZ98" s="69"/>
      <c r="BA98" s="69"/>
      <c r="BB98" s="69"/>
      <c r="BC98" s="69"/>
      <c r="BD98" s="69"/>
      <c r="BE98" s="69"/>
      <c r="BF98" s="69"/>
      <c r="BG98" s="69"/>
      <c r="BH98" s="69"/>
      <c r="BI98" s="69"/>
      <c r="BJ98" s="69"/>
      <c r="BK98" s="69"/>
      <c r="BL98" s="69"/>
    </row>
    <row r="99" spans="2:64" s="2" customFormat="1" x14ac:dyDescent="0.25">
      <c r="B99" s="12"/>
      <c r="D99" s="29"/>
      <c r="E99" s="27"/>
      <c r="M99" s="69"/>
      <c r="N99" s="69"/>
      <c r="O99" s="69"/>
      <c r="P99" s="69"/>
      <c r="Q99" s="69"/>
      <c r="R99" s="69"/>
      <c r="S99" s="69"/>
      <c r="T99" s="69"/>
      <c r="U99" s="69"/>
      <c r="V99" s="69"/>
      <c r="W99" s="69"/>
      <c r="X99" s="69"/>
      <c r="Y99" s="69"/>
      <c r="Z99" s="69"/>
      <c r="AA99" s="69"/>
      <c r="AB99" s="69"/>
      <c r="AC99" s="69"/>
      <c r="AD99" s="69"/>
      <c r="AE99" s="69"/>
      <c r="AF99" s="69"/>
      <c r="AG99" s="69"/>
      <c r="AH99" s="69"/>
      <c r="AI99" s="69"/>
      <c r="AJ99" s="69"/>
      <c r="AK99" s="69"/>
      <c r="AL99" s="69"/>
      <c r="AM99" s="69"/>
      <c r="AN99" s="69"/>
      <c r="AO99" s="69"/>
      <c r="AP99" s="69"/>
      <c r="AQ99" s="69"/>
      <c r="AR99" s="69"/>
      <c r="AS99" s="69"/>
      <c r="AT99" s="69"/>
      <c r="AU99" s="69"/>
      <c r="AV99" s="69"/>
      <c r="AW99" s="69"/>
      <c r="AX99" s="69"/>
      <c r="AY99" s="69"/>
      <c r="AZ99" s="69"/>
      <c r="BA99" s="69"/>
      <c r="BB99" s="69"/>
      <c r="BC99" s="69"/>
      <c r="BD99" s="69"/>
      <c r="BE99" s="69"/>
      <c r="BF99" s="69"/>
      <c r="BG99" s="69"/>
      <c r="BH99" s="69"/>
      <c r="BI99" s="69"/>
      <c r="BJ99" s="69"/>
      <c r="BK99" s="69"/>
      <c r="BL99" s="69"/>
    </row>
    <row r="100" spans="2:64" s="2" customFormat="1" x14ac:dyDescent="0.25">
      <c r="B100" s="12"/>
      <c r="D100" s="29"/>
      <c r="E100" s="27"/>
      <c r="M100" s="69"/>
      <c r="N100" s="69"/>
      <c r="O100" s="69"/>
      <c r="P100" s="69"/>
      <c r="Q100" s="69"/>
      <c r="R100" s="69"/>
      <c r="S100" s="69"/>
      <c r="T100" s="69"/>
      <c r="U100" s="69"/>
      <c r="V100" s="69"/>
      <c r="W100" s="69"/>
      <c r="X100" s="69"/>
      <c r="Y100" s="69"/>
      <c r="Z100" s="69"/>
      <c r="AA100" s="69"/>
      <c r="AB100" s="69"/>
      <c r="AC100" s="69"/>
      <c r="AD100" s="69"/>
      <c r="AE100" s="69"/>
      <c r="AF100" s="69"/>
      <c r="AG100" s="69"/>
      <c r="AH100" s="69"/>
      <c r="AI100" s="69"/>
      <c r="AJ100" s="69"/>
      <c r="AK100" s="69"/>
      <c r="AL100" s="69"/>
      <c r="AM100" s="69"/>
      <c r="AN100" s="69"/>
      <c r="AO100" s="69"/>
      <c r="AP100" s="69"/>
      <c r="AQ100" s="69"/>
      <c r="AR100" s="69"/>
      <c r="AS100" s="69"/>
      <c r="AT100" s="69"/>
      <c r="AU100" s="69"/>
      <c r="AV100" s="69"/>
      <c r="AW100" s="69"/>
      <c r="AX100" s="69"/>
      <c r="AY100" s="69"/>
      <c r="AZ100" s="69"/>
      <c r="BA100" s="69"/>
      <c r="BB100" s="69"/>
      <c r="BC100" s="69"/>
      <c r="BD100" s="69"/>
      <c r="BE100" s="69"/>
      <c r="BF100" s="69"/>
      <c r="BG100" s="69"/>
      <c r="BH100" s="69"/>
      <c r="BI100" s="69"/>
      <c r="BJ100" s="69"/>
      <c r="BK100" s="69"/>
      <c r="BL100" s="69"/>
    </row>
    <row r="101" spans="2:64" s="2" customFormat="1" x14ac:dyDescent="0.25">
      <c r="B101" s="12"/>
      <c r="D101" s="29"/>
      <c r="E101" s="27"/>
      <c r="M101" s="69"/>
      <c r="N101" s="69"/>
      <c r="O101" s="69"/>
      <c r="P101" s="69"/>
      <c r="Q101" s="69"/>
      <c r="R101" s="69"/>
      <c r="S101" s="69"/>
      <c r="T101" s="69"/>
      <c r="U101" s="69"/>
      <c r="V101" s="69"/>
      <c r="W101" s="69"/>
      <c r="X101" s="69"/>
      <c r="Y101" s="69"/>
      <c r="Z101" s="69"/>
      <c r="AA101" s="69"/>
      <c r="AB101" s="69"/>
      <c r="AC101" s="69"/>
      <c r="AD101" s="69"/>
      <c r="AE101" s="69"/>
      <c r="AF101" s="69"/>
      <c r="AG101" s="69"/>
      <c r="AH101" s="69"/>
      <c r="AI101" s="69"/>
      <c r="AJ101" s="69"/>
      <c r="AK101" s="69"/>
      <c r="AL101" s="69"/>
      <c r="AM101" s="69"/>
      <c r="AN101" s="69"/>
      <c r="AO101" s="69"/>
      <c r="AP101" s="69"/>
      <c r="AQ101" s="69"/>
      <c r="AR101" s="69"/>
      <c r="AS101" s="69"/>
      <c r="AT101" s="69"/>
      <c r="AU101" s="69"/>
      <c r="AV101" s="69"/>
      <c r="AW101" s="69"/>
      <c r="AX101" s="69"/>
      <c r="AY101" s="69"/>
      <c r="AZ101" s="69"/>
      <c r="BA101" s="69"/>
      <c r="BB101" s="69"/>
      <c r="BC101" s="69"/>
      <c r="BD101" s="69"/>
      <c r="BE101" s="69"/>
      <c r="BF101" s="69"/>
      <c r="BG101" s="69"/>
      <c r="BH101" s="69"/>
      <c r="BI101" s="69"/>
      <c r="BJ101" s="69"/>
      <c r="BK101" s="69"/>
      <c r="BL101" s="69"/>
    </row>
    <row r="102" spans="2:64" s="2" customFormat="1" x14ac:dyDescent="0.25">
      <c r="B102" s="12"/>
      <c r="D102" s="29"/>
      <c r="E102" s="27"/>
      <c r="M102" s="69"/>
      <c r="N102" s="69"/>
      <c r="O102" s="69"/>
      <c r="P102" s="69"/>
      <c r="Q102" s="69"/>
      <c r="R102" s="69"/>
      <c r="S102" s="69"/>
      <c r="T102" s="69"/>
      <c r="U102" s="69"/>
      <c r="V102" s="69"/>
      <c r="W102" s="69"/>
      <c r="X102" s="69"/>
      <c r="Y102" s="69"/>
      <c r="Z102" s="69"/>
      <c r="AA102" s="69"/>
      <c r="AB102" s="69"/>
      <c r="AC102" s="69"/>
      <c r="AD102" s="69"/>
      <c r="AE102" s="69"/>
      <c r="AF102" s="69"/>
      <c r="AG102" s="69"/>
      <c r="AH102" s="69"/>
      <c r="AI102" s="69"/>
      <c r="AJ102" s="69"/>
      <c r="AK102" s="69"/>
      <c r="AL102" s="69"/>
      <c r="AM102" s="69"/>
      <c r="AN102" s="69"/>
      <c r="AO102" s="69"/>
      <c r="AP102" s="69"/>
      <c r="AQ102" s="69"/>
      <c r="AR102" s="69"/>
      <c r="AS102" s="69"/>
      <c r="AT102" s="69"/>
      <c r="AU102" s="69"/>
      <c r="AV102" s="69"/>
      <c r="AW102" s="69"/>
      <c r="AX102" s="69"/>
      <c r="AY102" s="69"/>
      <c r="AZ102" s="69"/>
      <c r="BA102" s="69"/>
      <c r="BB102" s="69"/>
      <c r="BC102" s="69"/>
      <c r="BD102" s="69"/>
      <c r="BE102" s="69"/>
      <c r="BF102" s="69"/>
      <c r="BG102" s="69"/>
      <c r="BH102" s="69"/>
      <c r="BI102" s="69"/>
      <c r="BJ102" s="69"/>
      <c r="BK102" s="69"/>
      <c r="BL102" s="69"/>
    </row>
    <row r="103" spans="2:64" s="2" customFormat="1" x14ac:dyDescent="0.25">
      <c r="B103" s="12"/>
      <c r="D103" s="29"/>
      <c r="E103" s="27"/>
      <c r="M103" s="69"/>
      <c r="N103" s="69"/>
      <c r="O103" s="69"/>
      <c r="P103" s="69"/>
      <c r="Q103" s="69"/>
      <c r="R103" s="69"/>
      <c r="S103" s="69"/>
      <c r="T103" s="69"/>
      <c r="U103" s="69"/>
      <c r="V103" s="69"/>
      <c r="W103" s="69"/>
      <c r="X103" s="69"/>
      <c r="Y103" s="69"/>
      <c r="Z103" s="69"/>
      <c r="AA103" s="69"/>
      <c r="AB103" s="69"/>
      <c r="AC103" s="69"/>
      <c r="AD103" s="69"/>
      <c r="AE103" s="69"/>
      <c r="AF103" s="69"/>
      <c r="AG103" s="69"/>
      <c r="AH103" s="69"/>
      <c r="AI103" s="69"/>
      <c r="AJ103" s="69"/>
      <c r="AK103" s="69"/>
      <c r="AL103" s="69"/>
      <c r="AM103" s="69"/>
      <c r="AN103" s="69"/>
      <c r="AO103" s="69"/>
      <c r="AP103" s="69"/>
      <c r="AQ103" s="69"/>
      <c r="AR103" s="69"/>
      <c r="AS103" s="69"/>
      <c r="AT103" s="69"/>
      <c r="AU103" s="69"/>
      <c r="AV103" s="69"/>
      <c r="AW103" s="69"/>
      <c r="AX103" s="69"/>
      <c r="AY103" s="69"/>
      <c r="AZ103" s="69"/>
      <c r="BA103" s="69"/>
      <c r="BB103" s="69"/>
      <c r="BC103" s="69"/>
      <c r="BD103" s="69"/>
      <c r="BE103" s="69"/>
      <c r="BF103" s="69"/>
      <c r="BG103" s="69"/>
      <c r="BH103" s="69"/>
      <c r="BI103" s="69"/>
      <c r="BJ103" s="69"/>
      <c r="BK103" s="69"/>
      <c r="BL103" s="69"/>
    </row>
    <row r="104" spans="2:64" s="2" customFormat="1" x14ac:dyDescent="0.25">
      <c r="B104" s="12"/>
      <c r="D104" s="29"/>
      <c r="E104" s="27"/>
      <c r="M104" s="69"/>
      <c r="N104" s="69"/>
      <c r="O104" s="69"/>
      <c r="P104" s="69"/>
      <c r="Q104" s="69"/>
      <c r="R104" s="69"/>
      <c r="S104" s="69"/>
      <c r="T104" s="69"/>
      <c r="U104" s="69"/>
      <c r="V104" s="69"/>
      <c r="W104" s="69"/>
      <c r="X104" s="69"/>
      <c r="Y104" s="69"/>
      <c r="Z104" s="69"/>
      <c r="AA104" s="69"/>
      <c r="AB104" s="69"/>
      <c r="AC104" s="69"/>
      <c r="AD104" s="69"/>
      <c r="AE104" s="69"/>
      <c r="AF104" s="69"/>
      <c r="AG104" s="69"/>
      <c r="AH104" s="69"/>
      <c r="AI104" s="69"/>
      <c r="AJ104" s="69"/>
      <c r="AK104" s="69"/>
      <c r="AL104" s="69"/>
      <c r="AM104" s="69"/>
      <c r="AN104" s="69"/>
      <c r="AO104" s="69"/>
      <c r="AP104" s="69"/>
      <c r="AQ104" s="69"/>
      <c r="AR104" s="69"/>
      <c r="AS104" s="69"/>
      <c r="AT104" s="69"/>
      <c r="AU104" s="69"/>
      <c r="AV104" s="69"/>
      <c r="AW104" s="69"/>
      <c r="AX104" s="69"/>
      <c r="AY104" s="69"/>
      <c r="AZ104" s="69"/>
      <c r="BA104" s="69"/>
      <c r="BB104" s="69"/>
      <c r="BC104" s="69"/>
      <c r="BD104" s="69"/>
      <c r="BE104" s="69"/>
      <c r="BF104" s="69"/>
      <c r="BG104" s="69"/>
      <c r="BH104" s="69"/>
      <c r="BI104" s="69"/>
      <c r="BJ104" s="69"/>
      <c r="BK104" s="69"/>
      <c r="BL104" s="69"/>
    </row>
    <row r="105" spans="2:64" s="2" customFormat="1" x14ac:dyDescent="0.25">
      <c r="B105" s="12"/>
      <c r="D105" s="29"/>
      <c r="E105" s="27"/>
      <c r="M105" s="69"/>
      <c r="N105" s="69"/>
      <c r="O105" s="69"/>
      <c r="P105" s="69"/>
      <c r="Q105" s="69"/>
      <c r="R105" s="69"/>
      <c r="S105" s="69"/>
      <c r="T105" s="69"/>
      <c r="U105" s="69"/>
      <c r="V105" s="69"/>
      <c r="W105" s="69"/>
      <c r="X105" s="69"/>
      <c r="Y105" s="69"/>
      <c r="Z105" s="69"/>
      <c r="AA105" s="69"/>
      <c r="AB105" s="69"/>
      <c r="AC105" s="69"/>
      <c r="AD105" s="69"/>
      <c r="AE105" s="69"/>
      <c r="AF105" s="69"/>
      <c r="AG105" s="69"/>
      <c r="AH105" s="69"/>
      <c r="AI105" s="69"/>
      <c r="AJ105" s="69"/>
      <c r="AK105" s="69"/>
      <c r="AL105" s="69"/>
      <c r="AM105" s="69"/>
      <c r="AN105" s="69"/>
      <c r="AO105" s="69"/>
      <c r="AP105" s="69"/>
      <c r="AQ105" s="69"/>
      <c r="AR105" s="69"/>
      <c r="AS105" s="69"/>
      <c r="AT105" s="69"/>
      <c r="AU105" s="69"/>
      <c r="AV105" s="69"/>
      <c r="AW105" s="69"/>
      <c r="AX105" s="69"/>
      <c r="AY105" s="69"/>
      <c r="AZ105" s="69"/>
      <c r="BA105" s="69"/>
      <c r="BB105" s="69"/>
      <c r="BC105" s="69"/>
      <c r="BD105" s="69"/>
      <c r="BE105" s="69"/>
      <c r="BF105" s="69"/>
      <c r="BG105" s="69"/>
      <c r="BH105" s="69"/>
      <c r="BI105" s="69"/>
      <c r="BJ105" s="69"/>
      <c r="BK105" s="69"/>
      <c r="BL105" s="69"/>
    </row>
    <row r="106" spans="2:64" s="2" customFormat="1" x14ac:dyDescent="0.25">
      <c r="B106" s="12"/>
      <c r="D106" s="29"/>
      <c r="E106" s="27"/>
      <c r="M106" s="69"/>
      <c r="N106" s="69"/>
      <c r="O106" s="69"/>
      <c r="P106" s="69"/>
      <c r="Q106" s="69"/>
      <c r="R106" s="69"/>
      <c r="S106" s="69"/>
      <c r="T106" s="69"/>
      <c r="U106" s="69"/>
      <c r="V106" s="69"/>
      <c r="W106" s="69"/>
      <c r="X106" s="69"/>
      <c r="Y106" s="69"/>
      <c r="Z106" s="69"/>
      <c r="AA106" s="69"/>
      <c r="AB106" s="69"/>
      <c r="AC106" s="69"/>
      <c r="AD106" s="69"/>
      <c r="AE106" s="69"/>
      <c r="AF106" s="69"/>
      <c r="AG106" s="69"/>
      <c r="AH106" s="69"/>
      <c r="AI106" s="69"/>
      <c r="AJ106" s="69"/>
      <c r="AK106" s="69"/>
      <c r="AL106" s="69"/>
      <c r="AM106" s="69"/>
      <c r="AN106" s="69"/>
      <c r="AO106" s="69"/>
      <c r="AP106" s="69"/>
      <c r="AQ106" s="69"/>
      <c r="AR106" s="69"/>
      <c r="AS106" s="69"/>
      <c r="AT106" s="69"/>
      <c r="AU106" s="69"/>
      <c r="AV106" s="69"/>
      <c r="AW106" s="69"/>
      <c r="AX106" s="69"/>
      <c r="AY106" s="69"/>
      <c r="AZ106" s="69"/>
      <c r="BA106" s="69"/>
      <c r="BB106" s="69"/>
      <c r="BC106" s="69"/>
      <c r="BD106" s="69"/>
      <c r="BE106" s="69"/>
      <c r="BF106" s="69"/>
      <c r="BG106" s="69"/>
      <c r="BH106" s="69"/>
      <c r="BI106" s="69"/>
      <c r="BJ106" s="69"/>
      <c r="BK106" s="69"/>
      <c r="BL106" s="69"/>
    </row>
    <row r="107" spans="2:64" s="2" customFormat="1" x14ac:dyDescent="0.25">
      <c r="B107" s="12"/>
      <c r="D107" s="29"/>
      <c r="E107" s="27"/>
      <c r="M107" s="69"/>
      <c r="N107" s="69"/>
      <c r="O107" s="69"/>
      <c r="P107" s="69"/>
      <c r="Q107" s="69"/>
      <c r="R107" s="69"/>
      <c r="S107" s="69"/>
      <c r="T107" s="69"/>
      <c r="U107" s="69"/>
      <c r="V107" s="69"/>
      <c r="W107" s="69"/>
      <c r="X107" s="69"/>
      <c r="Y107" s="69"/>
      <c r="Z107" s="69"/>
      <c r="AA107" s="69"/>
      <c r="AB107" s="69"/>
      <c r="AC107" s="69"/>
      <c r="AD107" s="69"/>
      <c r="AE107" s="69"/>
      <c r="AF107" s="69"/>
      <c r="AG107" s="69"/>
      <c r="AH107" s="69"/>
      <c r="AI107" s="69"/>
      <c r="AJ107" s="69"/>
      <c r="AK107" s="69"/>
      <c r="AL107" s="69"/>
      <c r="AM107" s="69"/>
      <c r="AN107" s="69"/>
      <c r="AO107" s="69"/>
      <c r="AP107" s="69"/>
      <c r="AQ107" s="69"/>
      <c r="AR107" s="69"/>
      <c r="AS107" s="69"/>
      <c r="AT107" s="69"/>
      <c r="AU107" s="69"/>
      <c r="AV107" s="69"/>
      <c r="AW107" s="69"/>
      <c r="AX107" s="69"/>
      <c r="AY107" s="69"/>
      <c r="AZ107" s="69"/>
      <c r="BA107" s="69"/>
      <c r="BB107" s="69"/>
      <c r="BC107" s="69"/>
      <c r="BD107" s="69"/>
      <c r="BE107" s="69"/>
      <c r="BF107" s="69"/>
      <c r="BG107" s="69"/>
      <c r="BH107" s="69"/>
      <c r="BI107" s="69"/>
      <c r="BJ107" s="69"/>
      <c r="BK107" s="69"/>
      <c r="BL107" s="69"/>
    </row>
    <row r="108" spans="2:64" s="2" customFormat="1" x14ac:dyDescent="0.25">
      <c r="B108" s="12"/>
      <c r="D108" s="29"/>
      <c r="E108" s="27"/>
      <c r="M108" s="69"/>
      <c r="N108" s="69"/>
      <c r="O108" s="69"/>
      <c r="P108" s="69"/>
      <c r="Q108" s="69"/>
      <c r="R108" s="69"/>
      <c r="S108" s="69"/>
      <c r="T108" s="69"/>
      <c r="U108" s="69"/>
      <c r="V108" s="69"/>
      <c r="W108" s="69"/>
      <c r="X108" s="69"/>
      <c r="Y108" s="69"/>
      <c r="Z108" s="69"/>
      <c r="AA108" s="69"/>
      <c r="AB108" s="69"/>
      <c r="AC108" s="69"/>
      <c r="AD108" s="69"/>
      <c r="AE108" s="69"/>
      <c r="AF108" s="69"/>
      <c r="AG108" s="69"/>
      <c r="AH108" s="69"/>
      <c r="AI108" s="69"/>
      <c r="AJ108" s="69"/>
      <c r="AK108" s="69"/>
      <c r="AL108" s="69"/>
      <c r="AM108" s="69"/>
      <c r="AN108" s="69"/>
      <c r="AO108" s="69"/>
      <c r="AP108" s="69"/>
      <c r="AQ108" s="69"/>
      <c r="AR108" s="69"/>
      <c r="AS108" s="69"/>
      <c r="AT108" s="69"/>
      <c r="AU108" s="69"/>
      <c r="AV108" s="69"/>
      <c r="AW108" s="69"/>
      <c r="AX108" s="69"/>
      <c r="AY108" s="69"/>
      <c r="AZ108" s="69"/>
      <c r="BA108" s="69"/>
      <c r="BB108" s="69"/>
      <c r="BC108" s="69"/>
      <c r="BD108" s="69"/>
      <c r="BE108" s="69"/>
      <c r="BF108" s="69"/>
      <c r="BG108" s="69"/>
      <c r="BH108" s="69"/>
      <c r="BI108" s="69"/>
      <c r="BJ108" s="69"/>
      <c r="BK108" s="69"/>
      <c r="BL108" s="69"/>
    </row>
    <row r="109" spans="2:64" s="2" customFormat="1" x14ac:dyDescent="0.25">
      <c r="B109" s="12"/>
      <c r="D109" s="29"/>
      <c r="E109" s="27"/>
      <c r="M109" s="69"/>
      <c r="N109" s="69"/>
      <c r="O109" s="69"/>
      <c r="P109" s="69"/>
      <c r="Q109" s="69"/>
      <c r="R109" s="69"/>
      <c r="S109" s="69"/>
      <c r="T109" s="69"/>
      <c r="U109" s="69"/>
      <c r="V109" s="69"/>
      <c r="W109" s="69"/>
      <c r="X109" s="69"/>
      <c r="Y109" s="69"/>
      <c r="Z109" s="69"/>
      <c r="AA109" s="69"/>
      <c r="AB109" s="69"/>
      <c r="AC109" s="69"/>
      <c r="AD109" s="69"/>
      <c r="AE109" s="69"/>
      <c r="AF109" s="69"/>
      <c r="AG109" s="69"/>
      <c r="AH109" s="69"/>
      <c r="AI109" s="69"/>
      <c r="AJ109" s="69"/>
      <c r="AK109" s="69"/>
      <c r="AL109" s="69"/>
      <c r="AM109" s="69"/>
      <c r="AN109" s="69"/>
      <c r="AO109" s="69"/>
      <c r="AP109" s="69"/>
      <c r="AQ109" s="69"/>
      <c r="AR109" s="69"/>
      <c r="AS109" s="69"/>
      <c r="AT109" s="69"/>
      <c r="AU109" s="69"/>
      <c r="AV109" s="69"/>
      <c r="AW109" s="69"/>
      <c r="AX109" s="69"/>
      <c r="AY109" s="69"/>
      <c r="AZ109" s="69"/>
      <c r="BA109" s="69"/>
      <c r="BB109" s="69"/>
      <c r="BC109" s="69"/>
      <c r="BD109" s="69"/>
      <c r="BE109" s="69"/>
      <c r="BF109" s="69"/>
      <c r="BG109" s="69"/>
      <c r="BH109" s="69"/>
      <c r="BI109" s="69"/>
      <c r="BJ109" s="69"/>
      <c r="BK109" s="69"/>
      <c r="BL109" s="69"/>
    </row>
    <row r="110" spans="2:64" s="2" customFormat="1" x14ac:dyDescent="0.25">
      <c r="B110" s="12"/>
      <c r="D110" s="29"/>
      <c r="E110" s="27"/>
      <c r="M110" s="69"/>
      <c r="N110" s="69"/>
      <c r="O110" s="69"/>
      <c r="P110" s="69"/>
      <c r="Q110" s="69"/>
      <c r="R110" s="69"/>
      <c r="S110" s="69"/>
      <c r="T110" s="69"/>
      <c r="U110" s="69"/>
      <c r="V110" s="69"/>
      <c r="W110" s="69"/>
      <c r="X110" s="69"/>
      <c r="Y110" s="69"/>
      <c r="Z110" s="69"/>
      <c r="AA110" s="69"/>
      <c r="AB110" s="69"/>
      <c r="AC110" s="69"/>
      <c r="AD110" s="69"/>
      <c r="AE110" s="69"/>
      <c r="AF110" s="69"/>
      <c r="AG110" s="69"/>
      <c r="AH110" s="69"/>
      <c r="AI110" s="69"/>
      <c r="AJ110" s="69"/>
      <c r="AK110" s="69"/>
      <c r="AL110" s="69"/>
      <c r="AM110" s="69"/>
      <c r="AN110" s="69"/>
      <c r="AO110" s="69"/>
      <c r="AP110" s="69"/>
      <c r="AQ110" s="69"/>
      <c r="AR110" s="69"/>
      <c r="AS110" s="69"/>
      <c r="AT110" s="69"/>
      <c r="AU110" s="69"/>
      <c r="AV110" s="69"/>
      <c r="AW110" s="69"/>
      <c r="AX110" s="69"/>
      <c r="AY110" s="69"/>
      <c r="AZ110" s="69"/>
      <c r="BA110" s="69"/>
      <c r="BB110" s="69"/>
      <c r="BC110" s="69"/>
      <c r="BD110" s="69"/>
      <c r="BE110" s="69"/>
      <c r="BF110" s="69"/>
      <c r="BG110" s="69"/>
      <c r="BH110" s="69"/>
      <c r="BI110" s="69"/>
      <c r="BJ110" s="69"/>
      <c r="BK110" s="69"/>
      <c r="BL110" s="69"/>
    </row>
    <row r="111" spans="2:64" s="2" customFormat="1" x14ac:dyDescent="0.25">
      <c r="B111" s="12"/>
      <c r="D111" s="29"/>
      <c r="E111" s="27"/>
      <c r="M111" s="69"/>
      <c r="N111" s="69"/>
      <c r="O111" s="69"/>
      <c r="P111" s="69"/>
      <c r="Q111" s="69"/>
      <c r="R111" s="69"/>
      <c r="S111" s="69"/>
      <c r="T111" s="69"/>
      <c r="U111" s="69"/>
      <c r="V111" s="69"/>
      <c r="W111" s="69"/>
      <c r="X111" s="69"/>
      <c r="Y111" s="69"/>
      <c r="Z111" s="69"/>
      <c r="AA111" s="69"/>
      <c r="AB111" s="69"/>
      <c r="AC111" s="69"/>
      <c r="AD111" s="69"/>
      <c r="AE111" s="69"/>
      <c r="AF111" s="69"/>
      <c r="AG111" s="69"/>
      <c r="AH111" s="69"/>
      <c r="AI111" s="69"/>
      <c r="AJ111" s="69"/>
      <c r="AK111" s="69"/>
      <c r="AL111" s="69"/>
      <c r="AM111" s="69"/>
      <c r="AN111" s="69"/>
      <c r="AO111" s="69"/>
      <c r="AP111" s="69"/>
      <c r="AQ111" s="69"/>
      <c r="AR111" s="69"/>
      <c r="AS111" s="69"/>
      <c r="AT111" s="69"/>
      <c r="AU111" s="69"/>
      <c r="AV111" s="69"/>
      <c r="AW111" s="69"/>
      <c r="AX111" s="69"/>
      <c r="AY111" s="69"/>
      <c r="AZ111" s="69"/>
      <c r="BA111" s="69"/>
      <c r="BB111" s="69"/>
      <c r="BC111" s="69"/>
      <c r="BD111" s="69"/>
      <c r="BE111" s="69"/>
      <c r="BF111" s="69"/>
      <c r="BG111" s="69"/>
      <c r="BH111" s="69"/>
      <c r="BI111" s="69"/>
      <c r="BJ111" s="69"/>
      <c r="BK111" s="69"/>
      <c r="BL111" s="69"/>
    </row>
    <row r="112" spans="2:64" s="2" customFormat="1" x14ac:dyDescent="0.25">
      <c r="B112" s="12"/>
      <c r="D112" s="29"/>
      <c r="E112" s="27"/>
      <c r="M112" s="69"/>
      <c r="N112" s="69"/>
      <c r="O112" s="69"/>
      <c r="P112" s="69"/>
      <c r="Q112" s="69"/>
      <c r="R112" s="69"/>
      <c r="S112" s="69"/>
      <c r="T112" s="69"/>
      <c r="U112" s="69"/>
      <c r="V112" s="69"/>
      <c r="W112" s="69"/>
      <c r="X112" s="69"/>
      <c r="Y112" s="69"/>
      <c r="Z112" s="69"/>
      <c r="AA112" s="69"/>
      <c r="AB112" s="69"/>
      <c r="AC112" s="69"/>
      <c r="AD112" s="69"/>
      <c r="AE112" s="69"/>
      <c r="AF112" s="69"/>
      <c r="AG112" s="69"/>
      <c r="AH112" s="69"/>
      <c r="AI112" s="69"/>
      <c r="AJ112" s="69"/>
      <c r="AK112" s="69"/>
      <c r="AL112" s="69"/>
      <c r="AM112" s="69"/>
      <c r="AN112" s="69"/>
      <c r="AO112" s="69"/>
      <c r="AP112" s="69"/>
      <c r="AQ112" s="69"/>
      <c r="AR112" s="69"/>
      <c r="AS112" s="69"/>
      <c r="AT112" s="69"/>
      <c r="AU112" s="69"/>
      <c r="AV112" s="69"/>
      <c r="AW112" s="69"/>
      <c r="AX112" s="69"/>
      <c r="AY112" s="69"/>
      <c r="AZ112" s="69"/>
      <c r="BA112" s="69"/>
      <c r="BB112" s="69"/>
      <c r="BC112" s="69"/>
      <c r="BD112" s="69"/>
      <c r="BE112" s="69"/>
      <c r="BF112" s="69"/>
      <c r="BG112" s="69"/>
      <c r="BH112" s="69"/>
      <c r="BI112" s="69"/>
      <c r="BJ112" s="69"/>
      <c r="BK112" s="69"/>
      <c r="BL112" s="69"/>
    </row>
    <row r="113" spans="2:64" s="2" customFormat="1" x14ac:dyDescent="0.25">
      <c r="B113" s="12"/>
      <c r="D113" s="29"/>
      <c r="E113" s="27"/>
      <c r="M113" s="69"/>
      <c r="N113" s="69"/>
      <c r="O113" s="69"/>
      <c r="P113" s="69"/>
      <c r="Q113" s="69"/>
      <c r="R113" s="69"/>
      <c r="S113" s="69"/>
      <c r="T113" s="69"/>
      <c r="U113" s="69"/>
      <c r="V113" s="69"/>
      <c r="W113" s="69"/>
      <c r="X113" s="69"/>
      <c r="Y113" s="69"/>
      <c r="Z113" s="69"/>
      <c r="AA113" s="69"/>
      <c r="AB113" s="69"/>
      <c r="AC113" s="69"/>
      <c r="AD113" s="69"/>
      <c r="AE113" s="69"/>
      <c r="AF113" s="69"/>
      <c r="AG113" s="69"/>
      <c r="AH113" s="69"/>
      <c r="AI113" s="69"/>
      <c r="AJ113" s="69"/>
      <c r="AK113" s="69"/>
      <c r="AL113" s="69"/>
      <c r="AM113" s="69"/>
      <c r="AN113" s="69"/>
      <c r="AO113" s="69"/>
      <c r="AP113" s="69"/>
      <c r="AQ113" s="69"/>
      <c r="AR113" s="69"/>
      <c r="AS113" s="69"/>
      <c r="AT113" s="69"/>
      <c r="AU113" s="69"/>
      <c r="AV113" s="69"/>
      <c r="AW113" s="69"/>
      <c r="AX113" s="69"/>
      <c r="AY113" s="69"/>
      <c r="AZ113" s="69"/>
      <c r="BA113" s="69"/>
      <c r="BB113" s="69"/>
      <c r="BC113" s="69"/>
      <c r="BD113" s="69"/>
      <c r="BE113" s="69"/>
      <c r="BF113" s="69"/>
      <c r="BG113" s="69"/>
      <c r="BH113" s="69"/>
      <c r="BI113" s="69"/>
      <c r="BJ113" s="69"/>
      <c r="BK113" s="69"/>
      <c r="BL113" s="69"/>
    </row>
    <row r="114" spans="2:64" s="2" customFormat="1" x14ac:dyDescent="0.25">
      <c r="B114" s="12"/>
      <c r="D114" s="29"/>
      <c r="E114" s="27"/>
      <c r="M114" s="69"/>
      <c r="N114" s="69"/>
      <c r="O114" s="69"/>
      <c r="P114" s="69"/>
      <c r="Q114" s="69"/>
      <c r="R114" s="69"/>
      <c r="S114" s="69"/>
      <c r="T114" s="69"/>
      <c r="U114" s="69"/>
      <c r="V114" s="69"/>
      <c r="W114" s="69"/>
      <c r="X114" s="69"/>
      <c r="Y114" s="69"/>
      <c r="Z114" s="69"/>
      <c r="AA114" s="69"/>
      <c r="AB114" s="69"/>
      <c r="AC114" s="69"/>
      <c r="AD114" s="69"/>
      <c r="AE114" s="69"/>
      <c r="AF114" s="69"/>
      <c r="AG114" s="69"/>
      <c r="AH114" s="69"/>
      <c r="AI114" s="69"/>
      <c r="AJ114" s="69"/>
      <c r="AK114" s="69"/>
      <c r="AL114" s="69"/>
      <c r="AM114" s="69"/>
      <c r="AN114" s="69"/>
      <c r="AO114" s="69"/>
      <c r="AP114" s="69"/>
      <c r="AQ114" s="69"/>
      <c r="AR114" s="69"/>
      <c r="AS114" s="69"/>
      <c r="AT114" s="69"/>
      <c r="AU114" s="69"/>
      <c r="AV114" s="69"/>
      <c r="AW114" s="69"/>
      <c r="AX114" s="69"/>
      <c r="AY114" s="69"/>
      <c r="AZ114" s="69"/>
      <c r="BA114" s="69"/>
      <c r="BB114" s="69"/>
      <c r="BC114" s="69"/>
      <c r="BD114" s="69"/>
      <c r="BE114" s="69"/>
      <c r="BF114" s="69"/>
      <c r="BG114" s="69"/>
      <c r="BH114" s="69"/>
      <c r="BI114" s="69"/>
      <c r="BJ114" s="69"/>
      <c r="BK114" s="69"/>
      <c r="BL114" s="69"/>
    </row>
    <row r="115" spans="2:64" s="2" customFormat="1" x14ac:dyDescent="0.25">
      <c r="B115" s="12"/>
      <c r="D115" s="29"/>
      <c r="E115" s="27"/>
      <c r="M115" s="69"/>
      <c r="N115" s="69"/>
      <c r="O115" s="69"/>
      <c r="P115" s="69"/>
      <c r="Q115" s="69"/>
      <c r="R115" s="69"/>
      <c r="S115" s="69"/>
      <c r="T115" s="69"/>
      <c r="U115" s="69"/>
      <c r="V115" s="69"/>
      <c r="W115" s="69"/>
      <c r="X115" s="69"/>
      <c r="Y115" s="69"/>
      <c r="Z115" s="69"/>
      <c r="AA115" s="69"/>
      <c r="AB115" s="69"/>
      <c r="AC115" s="69"/>
      <c r="AD115" s="69"/>
      <c r="AE115" s="69"/>
      <c r="AF115" s="69"/>
      <c r="AG115" s="69"/>
      <c r="AH115" s="69"/>
      <c r="AI115" s="69"/>
      <c r="AJ115" s="69"/>
      <c r="AK115" s="69"/>
      <c r="AL115" s="69"/>
      <c r="AM115" s="69"/>
      <c r="AN115" s="69"/>
      <c r="AO115" s="69"/>
      <c r="AP115" s="69"/>
      <c r="AQ115" s="69"/>
      <c r="AR115" s="69"/>
      <c r="AS115" s="69"/>
      <c r="AT115" s="69"/>
      <c r="AU115" s="69"/>
      <c r="AV115" s="69"/>
      <c r="AW115" s="69"/>
      <c r="AX115" s="69"/>
      <c r="AY115" s="69"/>
      <c r="AZ115" s="69"/>
      <c r="BA115" s="69"/>
      <c r="BB115" s="69"/>
      <c r="BC115" s="69"/>
      <c r="BD115" s="69"/>
      <c r="BE115" s="69"/>
      <c r="BF115" s="69"/>
      <c r="BG115" s="69"/>
      <c r="BH115" s="69"/>
      <c r="BI115" s="69"/>
      <c r="BJ115" s="69"/>
      <c r="BK115" s="69"/>
      <c r="BL115" s="69"/>
    </row>
    <row r="116" spans="2:64" s="2" customFormat="1" x14ac:dyDescent="0.25">
      <c r="B116" s="12"/>
      <c r="D116" s="29"/>
      <c r="E116" s="27"/>
      <c r="M116" s="69"/>
      <c r="N116" s="69"/>
      <c r="O116" s="69"/>
      <c r="P116" s="69"/>
      <c r="Q116" s="69"/>
      <c r="R116" s="69"/>
      <c r="S116" s="69"/>
      <c r="T116" s="69"/>
      <c r="U116" s="69"/>
      <c r="V116" s="69"/>
      <c r="W116" s="69"/>
      <c r="X116" s="69"/>
      <c r="Y116" s="69"/>
      <c r="Z116" s="69"/>
      <c r="AA116" s="69"/>
      <c r="AB116" s="69"/>
      <c r="AC116" s="69"/>
      <c r="AD116" s="69"/>
      <c r="AE116" s="69"/>
      <c r="AF116" s="69"/>
      <c r="AG116" s="69"/>
      <c r="AH116" s="69"/>
      <c r="AI116" s="69"/>
      <c r="AJ116" s="69"/>
      <c r="AK116" s="69"/>
      <c r="AL116" s="69"/>
      <c r="AM116" s="69"/>
      <c r="AN116" s="69"/>
      <c r="AO116" s="69"/>
      <c r="AP116" s="69"/>
      <c r="AQ116" s="69"/>
      <c r="AR116" s="69"/>
      <c r="AS116" s="69"/>
      <c r="AT116" s="69"/>
      <c r="AU116" s="69"/>
      <c r="AV116" s="69"/>
      <c r="AW116" s="69"/>
      <c r="AX116" s="69"/>
      <c r="AY116" s="69"/>
      <c r="AZ116" s="69"/>
      <c r="BA116" s="69"/>
      <c r="BB116" s="69"/>
      <c r="BC116" s="69"/>
      <c r="BD116" s="69"/>
      <c r="BE116" s="69"/>
      <c r="BF116" s="69"/>
      <c r="BG116" s="69"/>
      <c r="BH116" s="69"/>
      <c r="BI116" s="69"/>
      <c r="BJ116" s="69"/>
      <c r="BK116" s="69"/>
      <c r="BL116" s="69"/>
    </row>
    <row r="117" spans="2:64" s="2" customFormat="1" x14ac:dyDescent="0.25">
      <c r="B117" s="12"/>
      <c r="D117" s="29"/>
      <c r="E117" s="27"/>
      <c r="M117" s="69"/>
      <c r="N117" s="69"/>
      <c r="O117" s="69"/>
      <c r="P117" s="69"/>
      <c r="Q117" s="69"/>
      <c r="R117" s="69"/>
      <c r="S117" s="69"/>
      <c r="T117" s="69"/>
      <c r="U117" s="69"/>
      <c r="V117" s="69"/>
      <c r="W117" s="69"/>
      <c r="X117" s="69"/>
      <c r="Y117" s="69"/>
      <c r="Z117" s="69"/>
      <c r="AA117" s="69"/>
      <c r="AB117" s="69"/>
      <c r="AC117" s="69"/>
      <c r="AD117" s="69"/>
      <c r="AE117" s="69"/>
      <c r="AF117" s="69"/>
      <c r="AG117" s="69"/>
      <c r="AH117" s="69"/>
      <c r="AI117" s="69"/>
      <c r="AJ117" s="69"/>
      <c r="AK117" s="69"/>
      <c r="AL117" s="69"/>
      <c r="AM117" s="69"/>
      <c r="AN117" s="69"/>
      <c r="AO117" s="69"/>
      <c r="AP117" s="69"/>
      <c r="AQ117" s="69"/>
      <c r="AR117" s="69"/>
      <c r="AS117" s="69"/>
      <c r="AT117" s="69"/>
      <c r="AU117" s="69"/>
      <c r="AV117" s="69"/>
      <c r="AW117" s="69"/>
      <c r="AX117" s="69"/>
      <c r="AY117" s="69"/>
      <c r="AZ117" s="69"/>
      <c r="BA117" s="69"/>
      <c r="BB117" s="69"/>
      <c r="BC117" s="69"/>
      <c r="BD117" s="69"/>
      <c r="BE117" s="69"/>
      <c r="BF117" s="69"/>
      <c r="BG117" s="69"/>
      <c r="BH117" s="69"/>
      <c r="BI117" s="69"/>
      <c r="BJ117" s="69"/>
      <c r="BK117" s="69"/>
      <c r="BL117" s="69"/>
    </row>
    <row r="118" spans="2:64" s="2" customFormat="1" x14ac:dyDescent="0.25">
      <c r="B118" s="12"/>
      <c r="D118" s="29"/>
      <c r="E118" s="27"/>
      <c r="M118" s="69"/>
      <c r="N118" s="69"/>
      <c r="O118" s="69"/>
      <c r="P118" s="69"/>
      <c r="Q118" s="69"/>
      <c r="R118" s="69"/>
      <c r="S118" s="69"/>
      <c r="T118" s="69"/>
      <c r="U118" s="69"/>
      <c r="V118" s="69"/>
      <c r="W118" s="69"/>
      <c r="X118" s="69"/>
      <c r="Y118" s="69"/>
      <c r="Z118" s="69"/>
      <c r="AA118" s="69"/>
      <c r="AB118" s="69"/>
      <c r="AC118" s="69"/>
      <c r="AD118" s="69"/>
      <c r="AE118" s="69"/>
      <c r="AF118" s="69"/>
      <c r="AG118" s="69"/>
      <c r="AH118" s="69"/>
      <c r="AI118" s="69"/>
      <c r="AJ118" s="69"/>
      <c r="AK118" s="69"/>
      <c r="AL118" s="69"/>
      <c r="AM118" s="69"/>
      <c r="AN118" s="69"/>
      <c r="AO118" s="69"/>
      <c r="AP118" s="69"/>
      <c r="AQ118" s="69"/>
      <c r="AR118" s="69"/>
      <c r="AS118" s="69"/>
      <c r="AT118" s="69"/>
      <c r="AU118" s="69"/>
      <c r="AV118" s="69"/>
      <c r="AW118" s="69"/>
      <c r="AX118" s="69"/>
      <c r="AY118" s="69"/>
      <c r="AZ118" s="69"/>
      <c r="BA118" s="69"/>
      <c r="BB118" s="69"/>
      <c r="BC118" s="69"/>
      <c r="BD118" s="69"/>
      <c r="BE118" s="69"/>
      <c r="BF118" s="69"/>
      <c r="BG118" s="69"/>
      <c r="BH118" s="69"/>
      <c r="BI118" s="69"/>
      <c r="BJ118" s="69"/>
      <c r="BK118" s="69"/>
      <c r="BL118" s="69"/>
    </row>
    <row r="119" spans="2:64" s="2" customFormat="1" x14ac:dyDescent="0.25">
      <c r="B119" s="12"/>
      <c r="D119" s="29"/>
      <c r="E119" s="27"/>
      <c r="M119" s="69"/>
      <c r="N119" s="69"/>
      <c r="O119" s="69"/>
      <c r="P119" s="69"/>
      <c r="Q119" s="69"/>
      <c r="R119" s="69"/>
      <c r="S119" s="69"/>
      <c r="T119" s="69"/>
      <c r="U119" s="69"/>
      <c r="V119" s="69"/>
      <c r="W119" s="69"/>
      <c r="X119" s="69"/>
      <c r="Y119" s="69"/>
      <c r="Z119" s="69"/>
      <c r="AA119" s="69"/>
      <c r="AB119" s="69"/>
      <c r="AC119" s="69"/>
      <c r="AD119" s="69"/>
      <c r="AE119" s="69"/>
      <c r="AF119" s="69"/>
      <c r="AG119" s="69"/>
      <c r="AH119" s="69"/>
      <c r="AI119" s="69"/>
      <c r="AJ119" s="69"/>
      <c r="AK119" s="69"/>
      <c r="AL119" s="69"/>
      <c r="AM119" s="69"/>
      <c r="AN119" s="69"/>
      <c r="AO119" s="69"/>
      <c r="AP119" s="69"/>
      <c r="AQ119" s="69"/>
      <c r="AR119" s="69"/>
      <c r="AS119" s="69"/>
      <c r="AT119" s="69"/>
      <c r="AU119" s="69"/>
      <c r="AV119" s="69"/>
      <c r="AW119" s="69"/>
      <c r="AX119" s="69"/>
      <c r="AY119" s="69"/>
      <c r="AZ119" s="69"/>
      <c r="BA119" s="69"/>
      <c r="BB119" s="69"/>
      <c r="BC119" s="69"/>
      <c r="BD119" s="69"/>
      <c r="BE119" s="69"/>
      <c r="BF119" s="69"/>
      <c r="BG119" s="69"/>
      <c r="BH119" s="69"/>
      <c r="BI119" s="69"/>
      <c r="BJ119" s="69"/>
      <c r="BK119" s="69"/>
      <c r="BL119" s="69"/>
    </row>
    <row r="120" spans="2:64" s="2" customFormat="1" x14ac:dyDescent="0.25">
      <c r="B120" s="12"/>
      <c r="D120" s="29"/>
      <c r="E120" s="27"/>
      <c r="M120" s="69"/>
      <c r="N120" s="69"/>
      <c r="O120" s="69"/>
      <c r="P120" s="69"/>
      <c r="Q120" s="69"/>
      <c r="R120" s="69"/>
      <c r="S120" s="69"/>
      <c r="T120" s="69"/>
      <c r="U120" s="69"/>
      <c r="V120" s="69"/>
      <c r="W120" s="69"/>
      <c r="X120" s="69"/>
      <c r="Y120" s="69"/>
      <c r="Z120" s="69"/>
      <c r="AA120" s="69"/>
      <c r="AB120" s="69"/>
      <c r="AC120" s="69"/>
      <c r="AD120" s="69"/>
      <c r="AE120" s="69"/>
      <c r="AF120" s="69"/>
      <c r="AG120" s="69"/>
      <c r="AH120" s="69"/>
      <c r="AI120" s="69"/>
      <c r="AJ120" s="69"/>
      <c r="AK120" s="69"/>
      <c r="AL120" s="69"/>
      <c r="AM120" s="69"/>
      <c r="AN120" s="69"/>
      <c r="AO120" s="69"/>
      <c r="AP120" s="69"/>
      <c r="AQ120" s="69"/>
      <c r="AR120" s="69"/>
      <c r="AS120" s="69"/>
      <c r="AT120" s="69"/>
      <c r="AU120" s="69"/>
      <c r="AV120" s="69"/>
      <c r="AW120" s="69"/>
      <c r="AX120" s="69"/>
      <c r="AY120" s="69"/>
      <c r="AZ120" s="69"/>
      <c r="BA120" s="69"/>
      <c r="BB120" s="69"/>
      <c r="BC120" s="69"/>
      <c r="BD120" s="69"/>
      <c r="BE120" s="69"/>
      <c r="BF120" s="69"/>
      <c r="BG120" s="69"/>
      <c r="BH120" s="69"/>
      <c r="BI120" s="69"/>
      <c r="BJ120" s="69"/>
      <c r="BK120" s="69"/>
      <c r="BL120" s="69"/>
    </row>
    <row r="121" spans="2:64" s="2" customFormat="1" x14ac:dyDescent="0.25">
      <c r="B121" s="12"/>
      <c r="D121" s="29"/>
      <c r="E121" s="27"/>
      <c r="M121" s="69"/>
      <c r="N121" s="69"/>
      <c r="O121" s="69"/>
      <c r="P121" s="69"/>
      <c r="Q121" s="69"/>
      <c r="R121" s="69"/>
      <c r="S121" s="69"/>
      <c r="T121" s="69"/>
      <c r="U121" s="69"/>
      <c r="V121" s="69"/>
      <c r="W121" s="69"/>
      <c r="X121" s="69"/>
      <c r="Y121" s="69"/>
      <c r="Z121" s="69"/>
      <c r="AA121" s="69"/>
      <c r="AB121" s="69"/>
      <c r="AC121" s="69"/>
      <c r="AD121" s="69"/>
      <c r="AE121" s="69"/>
      <c r="AF121" s="69"/>
      <c r="AG121" s="69"/>
      <c r="AH121" s="69"/>
      <c r="AI121" s="69"/>
      <c r="AJ121" s="69"/>
      <c r="AK121" s="69"/>
      <c r="AL121" s="69"/>
      <c r="AM121" s="69"/>
      <c r="AN121" s="69"/>
      <c r="AO121" s="69"/>
      <c r="AP121" s="69"/>
      <c r="AQ121" s="69"/>
      <c r="AR121" s="69"/>
      <c r="AS121" s="69"/>
      <c r="AT121" s="69"/>
      <c r="AU121" s="69"/>
      <c r="AV121" s="69"/>
      <c r="AW121" s="69"/>
      <c r="AX121" s="69"/>
      <c r="AY121" s="69"/>
      <c r="AZ121" s="69"/>
      <c r="BA121" s="69"/>
      <c r="BB121" s="69"/>
      <c r="BC121" s="69"/>
      <c r="BD121" s="69"/>
      <c r="BE121" s="69"/>
      <c r="BF121" s="69"/>
      <c r="BG121" s="69"/>
      <c r="BH121" s="69"/>
      <c r="BI121" s="69"/>
      <c r="BJ121" s="69"/>
      <c r="BK121" s="69"/>
      <c r="BL121" s="69"/>
    </row>
    <row r="122" spans="2:64" s="2" customFormat="1" x14ac:dyDescent="0.25">
      <c r="B122" s="12"/>
      <c r="D122" s="29"/>
      <c r="E122" s="27"/>
      <c r="M122" s="69"/>
      <c r="N122" s="69"/>
      <c r="O122" s="69"/>
      <c r="P122" s="69"/>
      <c r="Q122" s="69"/>
      <c r="R122" s="69"/>
      <c r="S122" s="69"/>
      <c r="T122" s="69"/>
      <c r="U122" s="69"/>
      <c r="V122" s="69"/>
      <c r="W122" s="69"/>
      <c r="X122" s="69"/>
      <c r="Y122" s="69"/>
      <c r="Z122" s="69"/>
      <c r="AA122" s="69"/>
      <c r="AB122" s="69"/>
      <c r="AC122" s="69"/>
      <c r="AD122" s="69"/>
      <c r="AE122" s="69"/>
      <c r="AF122" s="69"/>
      <c r="AG122" s="69"/>
      <c r="AH122" s="69"/>
      <c r="AI122" s="69"/>
      <c r="AJ122" s="69"/>
      <c r="AK122" s="69"/>
      <c r="AL122" s="69"/>
      <c r="AM122" s="69"/>
      <c r="AN122" s="69"/>
      <c r="AO122" s="69"/>
      <c r="AP122" s="69"/>
      <c r="AQ122" s="69"/>
      <c r="AR122" s="69"/>
      <c r="AS122" s="69"/>
      <c r="AT122" s="69"/>
      <c r="AU122" s="69"/>
      <c r="AV122" s="69"/>
      <c r="AW122" s="69"/>
      <c r="AX122" s="69"/>
      <c r="AY122" s="69"/>
      <c r="AZ122" s="69"/>
      <c r="BA122" s="69"/>
      <c r="BB122" s="69"/>
      <c r="BC122" s="69"/>
      <c r="BD122" s="69"/>
      <c r="BE122" s="69"/>
      <c r="BF122" s="69"/>
      <c r="BG122" s="69"/>
      <c r="BH122" s="69"/>
      <c r="BI122" s="69"/>
      <c r="BJ122" s="69"/>
      <c r="BK122" s="69"/>
      <c r="BL122" s="69"/>
    </row>
    <row r="123" spans="2:64" s="2" customFormat="1" x14ac:dyDescent="0.25">
      <c r="B123" s="12"/>
      <c r="D123" s="29"/>
      <c r="E123" s="27"/>
      <c r="M123" s="69"/>
      <c r="N123" s="69"/>
      <c r="O123" s="69"/>
      <c r="P123" s="69"/>
      <c r="Q123" s="69"/>
      <c r="R123" s="69"/>
      <c r="S123" s="69"/>
      <c r="T123" s="69"/>
      <c r="U123" s="69"/>
      <c r="V123" s="69"/>
      <c r="W123" s="69"/>
      <c r="X123" s="69"/>
      <c r="Y123" s="69"/>
      <c r="Z123" s="69"/>
      <c r="AA123" s="69"/>
      <c r="AB123" s="69"/>
      <c r="AC123" s="69"/>
      <c r="AD123" s="69"/>
      <c r="AE123" s="69"/>
      <c r="AF123" s="69"/>
      <c r="AG123" s="69"/>
      <c r="AH123" s="69"/>
      <c r="AI123" s="69"/>
      <c r="AJ123" s="69"/>
      <c r="AK123" s="69"/>
      <c r="AL123" s="69"/>
      <c r="AM123" s="69"/>
      <c r="AN123" s="69"/>
      <c r="AO123" s="69"/>
      <c r="AP123" s="69"/>
      <c r="AQ123" s="69"/>
      <c r="AR123" s="69"/>
      <c r="AS123" s="69"/>
      <c r="AT123" s="69"/>
      <c r="AU123" s="69"/>
      <c r="AV123" s="69"/>
      <c r="AW123" s="69"/>
      <c r="AX123" s="69"/>
      <c r="AY123" s="69"/>
      <c r="AZ123" s="69"/>
      <c r="BA123" s="69"/>
      <c r="BB123" s="69"/>
      <c r="BC123" s="69"/>
      <c r="BD123" s="69"/>
      <c r="BE123" s="69"/>
      <c r="BF123" s="69"/>
      <c r="BG123" s="69"/>
      <c r="BH123" s="69"/>
      <c r="BI123" s="69"/>
      <c r="BJ123" s="69"/>
      <c r="BK123" s="69"/>
      <c r="BL123" s="69"/>
    </row>
    <row r="124" spans="2:64" s="2" customFormat="1" x14ac:dyDescent="0.25">
      <c r="B124" s="12"/>
      <c r="D124" s="29"/>
      <c r="E124" s="27"/>
      <c r="M124" s="69"/>
      <c r="N124" s="69"/>
      <c r="O124" s="69"/>
      <c r="P124" s="69"/>
      <c r="Q124" s="69"/>
      <c r="R124" s="69"/>
      <c r="S124" s="69"/>
      <c r="T124" s="69"/>
      <c r="U124" s="69"/>
      <c r="V124" s="69"/>
      <c r="W124" s="69"/>
      <c r="X124" s="69"/>
      <c r="Y124" s="69"/>
      <c r="Z124" s="69"/>
      <c r="AA124" s="69"/>
      <c r="AB124" s="69"/>
      <c r="AC124" s="69"/>
      <c r="AD124" s="69"/>
      <c r="AE124" s="69"/>
      <c r="AF124" s="69"/>
      <c r="AG124" s="69"/>
      <c r="AH124" s="69"/>
      <c r="AI124" s="69"/>
      <c r="AJ124" s="69"/>
      <c r="AK124" s="69"/>
      <c r="AL124" s="69"/>
      <c r="AM124" s="69"/>
      <c r="AN124" s="69"/>
      <c r="AO124" s="69"/>
      <c r="AP124" s="69"/>
      <c r="AQ124" s="69"/>
      <c r="AR124" s="69"/>
      <c r="AS124" s="69"/>
      <c r="AT124" s="69"/>
      <c r="AU124" s="69"/>
      <c r="AV124" s="69"/>
      <c r="AW124" s="69"/>
      <c r="AX124" s="69"/>
      <c r="AY124" s="69"/>
      <c r="AZ124" s="69"/>
      <c r="BA124" s="69"/>
      <c r="BB124" s="69"/>
      <c r="BC124" s="69"/>
      <c r="BD124" s="69"/>
      <c r="BE124" s="69"/>
      <c r="BF124" s="69"/>
      <c r="BG124" s="69"/>
      <c r="BH124" s="69"/>
      <c r="BI124" s="69"/>
      <c r="BJ124" s="69"/>
      <c r="BK124" s="69"/>
      <c r="BL124" s="69"/>
    </row>
    <row r="125" spans="2:64" s="2" customFormat="1" x14ac:dyDescent="0.25">
      <c r="B125" s="12"/>
      <c r="D125" s="29"/>
      <c r="E125" s="27"/>
      <c r="M125" s="69"/>
      <c r="N125" s="69"/>
      <c r="O125" s="69"/>
      <c r="P125" s="69"/>
      <c r="Q125" s="69"/>
      <c r="R125" s="69"/>
      <c r="S125" s="69"/>
      <c r="T125" s="69"/>
      <c r="U125" s="69"/>
      <c r="V125" s="69"/>
      <c r="W125" s="69"/>
      <c r="X125" s="69"/>
      <c r="Y125" s="69"/>
      <c r="Z125" s="69"/>
      <c r="AA125" s="69"/>
      <c r="AB125" s="69"/>
      <c r="AC125" s="69"/>
      <c r="AD125" s="69"/>
      <c r="AE125" s="69"/>
      <c r="AF125" s="69"/>
      <c r="AG125" s="69"/>
      <c r="AH125" s="69"/>
      <c r="AI125" s="69"/>
      <c r="AJ125" s="69"/>
      <c r="AK125" s="69"/>
      <c r="AL125" s="69"/>
      <c r="AM125" s="69"/>
      <c r="AN125" s="69"/>
      <c r="AO125" s="69"/>
      <c r="AP125" s="69"/>
      <c r="AQ125" s="69"/>
      <c r="AR125" s="69"/>
      <c r="AS125" s="69"/>
      <c r="AT125" s="69"/>
      <c r="AU125" s="69"/>
      <c r="AV125" s="69"/>
      <c r="AW125" s="69"/>
      <c r="AX125" s="69"/>
      <c r="AY125" s="69"/>
      <c r="AZ125" s="69"/>
      <c r="BA125" s="69"/>
      <c r="BB125" s="69"/>
      <c r="BC125" s="69"/>
      <c r="BD125" s="69"/>
      <c r="BE125" s="69"/>
      <c r="BF125" s="69"/>
      <c r="BG125" s="69"/>
      <c r="BH125" s="69"/>
      <c r="BI125" s="69"/>
      <c r="BJ125" s="69"/>
      <c r="BK125" s="69"/>
      <c r="BL125" s="69"/>
    </row>
    <row r="126" spans="2:64" s="2" customFormat="1" x14ac:dyDescent="0.25">
      <c r="B126" s="12"/>
      <c r="D126" s="29"/>
      <c r="E126" s="27"/>
      <c r="M126" s="69"/>
      <c r="N126" s="69"/>
      <c r="O126" s="69"/>
      <c r="P126" s="69"/>
      <c r="Q126" s="69"/>
      <c r="R126" s="69"/>
      <c r="S126" s="69"/>
      <c r="T126" s="69"/>
      <c r="U126" s="69"/>
      <c r="V126" s="69"/>
      <c r="W126" s="69"/>
      <c r="X126" s="69"/>
      <c r="Y126" s="69"/>
      <c r="Z126" s="69"/>
      <c r="AA126" s="69"/>
      <c r="AB126" s="69"/>
      <c r="AC126" s="69"/>
      <c r="AD126" s="69"/>
      <c r="AE126" s="69"/>
      <c r="AF126" s="69"/>
      <c r="AG126" s="69"/>
      <c r="AH126" s="69"/>
      <c r="AI126" s="69"/>
      <c r="AJ126" s="69"/>
      <c r="AK126" s="69"/>
      <c r="AL126" s="69"/>
      <c r="AM126" s="69"/>
      <c r="AN126" s="69"/>
      <c r="AO126" s="69"/>
      <c r="AP126" s="69"/>
      <c r="AQ126" s="69"/>
      <c r="AR126" s="69"/>
      <c r="AS126" s="69"/>
      <c r="AT126" s="69"/>
      <c r="AU126" s="69"/>
      <c r="AV126" s="69"/>
      <c r="AW126" s="69"/>
      <c r="AX126" s="69"/>
      <c r="AY126" s="69"/>
      <c r="AZ126" s="69"/>
      <c r="BA126" s="69"/>
      <c r="BB126" s="69"/>
      <c r="BC126" s="69"/>
      <c r="BD126" s="69"/>
      <c r="BE126" s="69"/>
      <c r="BF126" s="69"/>
      <c r="BG126" s="69"/>
      <c r="BH126" s="69"/>
      <c r="BI126" s="69"/>
      <c r="BJ126" s="69"/>
      <c r="BK126" s="69"/>
      <c r="BL126" s="69"/>
    </row>
    <row r="127" spans="2:64" s="2" customFormat="1" x14ac:dyDescent="0.25">
      <c r="B127" s="12"/>
      <c r="D127" s="29"/>
      <c r="E127" s="27"/>
      <c r="M127" s="69"/>
      <c r="N127" s="69"/>
      <c r="O127" s="69"/>
      <c r="P127" s="69"/>
      <c r="Q127" s="69"/>
      <c r="R127" s="69"/>
      <c r="S127" s="69"/>
      <c r="T127" s="69"/>
      <c r="U127" s="69"/>
      <c r="V127" s="69"/>
      <c r="W127" s="69"/>
      <c r="X127" s="69"/>
      <c r="Y127" s="69"/>
      <c r="Z127" s="69"/>
      <c r="AA127" s="69"/>
      <c r="AB127" s="69"/>
      <c r="AC127" s="69"/>
      <c r="AD127" s="69"/>
      <c r="AE127" s="69"/>
      <c r="AF127" s="69"/>
      <c r="AG127" s="69"/>
      <c r="AH127" s="69"/>
      <c r="AI127" s="69"/>
      <c r="AJ127" s="69"/>
      <c r="AK127" s="69"/>
      <c r="AL127" s="69"/>
      <c r="AM127" s="69"/>
      <c r="AN127" s="69"/>
      <c r="AO127" s="69"/>
      <c r="AP127" s="69"/>
      <c r="AQ127" s="69"/>
      <c r="AR127" s="69"/>
      <c r="AS127" s="69"/>
      <c r="AT127" s="69"/>
      <c r="AU127" s="69"/>
      <c r="AV127" s="69"/>
      <c r="AW127" s="69"/>
      <c r="AX127" s="69"/>
      <c r="AY127" s="69"/>
      <c r="AZ127" s="69"/>
      <c r="BA127" s="69"/>
      <c r="BB127" s="69"/>
      <c r="BC127" s="69"/>
      <c r="BD127" s="69"/>
      <c r="BE127" s="69"/>
      <c r="BF127" s="69"/>
      <c r="BG127" s="69"/>
      <c r="BH127" s="69"/>
      <c r="BI127" s="69"/>
      <c r="BJ127" s="69"/>
      <c r="BK127" s="69"/>
      <c r="BL127" s="69"/>
    </row>
    <row r="128" spans="2:64" s="2" customFormat="1" x14ac:dyDescent="0.25">
      <c r="B128" s="12"/>
      <c r="D128" s="29"/>
      <c r="E128" s="27"/>
      <c r="M128" s="69"/>
      <c r="N128" s="69"/>
      <c r="O128" s="69"/>
      <c r="P128" s="69"/>
      <c r="Q128" s="69"/>
      <c r="R128" s="69"/>
      <c r="S128" s="69"/>
      <c r="T128" s="69"/>
      <c r="U128" s="69"/>
      <c r="V128" s="69"/>
      <c r="W128" s="69"/>
      <c r="X128" s="69"/>
      <c r="Y128" s="69"/>
      <c r="Z128" s="69"/>
      <c r="AA128" s="69"/>
      <c r="AB128" s="69"/>
      <c r="AC128" s="69"/>
      <c r="AD128" s="69"/>
      <c r="AE128" s="69"/>
      <c r="AF128" s="69"/>
      <c r="AG128" s="69"/>
      <c r="AH128" s="69"/>
      <c r="AI128" s="69"/>
      <c r="AJ128" s="69"/>
      <c r="AK128" s="69"/>
      <c r="AL128" s="69"/>
      <c r="AM128" s="69"/>
      <c r="AN128" s="69"/>
      <c r="AO128" s="69"/>
      <c r="AP128" s="69"/>
      <c r="AQ128" s="69"/>
      <c r="AR128" s="69"/>
      <c r="AS128" s="69"/>
      <c r="AT128" s="69"/>
      <c r="AU128" s="69"/>
      <c r="AV128" s="69"/>
      <c r="AW128" s="69"/>
      <c r="AX128" s="69"/>
      <c r="AY128" s="69"/>
      <c r="AZ128" s="69"/>
      <c r="BA128" s="69"/>
      <c r="BB128" s="69"/>
      <c r="BC128" s="69"/>
      <c r="BD128" s="69"/>
      <c r="BE128" s="69"/>
      <c r="BF128" s="69"/>
      <c r="BG128" s="69"/>
      <c r="BH128" s="69"/>
      <c r="BI128" s="69"/>
      <c r="BJ128" s="69"/>
      <c r="BK128" s="69"/>
      <c r="BL128" s="69"/>
    </row>
    <row r="129" spans="1:64" s="2" customFormat="1" x14ac:dyDescent="0.25">
      <c r="B129" s="12"/>
      <c r="D129" s="29"/>
      <c r="E129" s="27"/>
      <c r="M129" s="69"/>
      <c r="N129" s="69"/>
      <c r="O129" s="69"/>
      <c r="P129" s="69"/>
      <c r="Q129" s="69"/>
      <c r="R129" s="69"/>
      <c r="S129" s="69"/>
      <c r="T129" s="69"/>
      <c r="U129" s="69"/>
      <c r="V129" s="69"/>
      <c r="W129" s="69"/>
      <c r="X129" s="69"/>
      <c r="Y129" s="69"/>
      <c r="Z129" s="69"/>
      <c r="AA129" s="69"/>
      <c r="AB129" s="69"/>
      <c r="AC129" s="69"/>
      <c r="AD129" s="69"/>
      <c r="AE129" s="69"/>
      <c r="AF129" s="69"/>
      <c r="AG129" s="69"/>
      <c r="AH129" s="69"/>
      <c r="AI129" s="69"/>
      <c r="AJ129" s="69"/>
      <c r="AK129" s="69"/>
      <c r="AL129" s="69"/>
      <c r="AM129" s="69"/>
      <c r="AN129" s="69"/>
      <c r="AO129" s="69"/>
      <c r="AP129" s="69"/>
      <c r="AQ129" s="69"/>
      <c r="AR129" s="69"/>
      <c r="AS129" s="69"/>
      <c r="AT129" s="69"/>
      <c r="AU129" s="69"/>
      <c r="AV129" s="69"/>
      <c r="AW129" s="69"/>
      <c r="AX129" s="69"/>
      <c r="AY129" s="69"/>
      <c r="AZ129" s="69"/>
      <c r="BA129" s="69"/>
      <c r="BB129" s="69"/>
      <c r="BC129" s="69"/>
      <c r="BD129" s="69"/>
      <c r="BE129" s="69"/>
      <c r="BF129" s="69"/>
      <c r="BG129" s="69"/>
      <c r="BH129" s="69"/>
      <c r="BI129" s="69"/>
      <c r="BJ129" s="69"/>
      <c r="BK129" s="69"/>
      <c r="BL129" s="69"/>
    </row>
    <row r="130" spans="1:64" s="2" customFormat="1" x14ac:dyDescent="0.25">
      <c r="B130" s="12"/>
      <c r="D130" s="29"/>
      <c r="E130" s="27"/>
      <c r="M130" s="69"/>
      <c r="N130" s="69"/>
      <c r="O130" s="69"/>
      <c r="P130" s="69"/>
      <c r="Q130" s="69"/>
      <c r="R130" s="69"/>
      <c r="S130" s="69"/>
      <c r="T130" s="69"/>
      <c r="U130" s="69"/>
      <c r="V130" s="69"/>
      <c r="W130" s="69"/>
      <c r="X130" s="69"/>
      <c r="Y130" s="69"/>
      <c r="Z130" s="69"/>
      <c r="AA130" s="69"/>
      <c r="AB130" s="69"/>
      <c r="AC130" s="69"/>
      <c r="AD130" s="69"/>
      <c r="AE130" s="69"/>
      <c r="AF130" s="69"/>
      <c r="AG130" s="69"/>
      <c r="AH130" s="69"/>
      <c r="AI130" s="69"/>
      <c r="AJ130" s="69"/>
      <c r="AK130" s="69"/>
      <c r="AL130" s="69"/>
      <c r="AM130" s="69"/>
      <c r="AN130" s="69"/>
      <c r="AO130" s="69"/>
      <c r="AP130" s="69"/>
      <c r="AQ130" s="69"/>
      <c r="AR130" s="69"/>
      <c r="AS130" s="69"/>
      <c r="AT130" s="69"/>
      <c r="AU130" s="69"/>
      <c r="AV130" s="69"/>
      <c r="AW130" s="69"/>
      <c r="AX130" s="69"/>
      <c r="AY130" s="69"/>
      <c r="AZ130" s="69"/>
      <c r="BA130" s="69"/>
      <c r="BB130" s="69"/>
      <c r="BC130" s="69"/>
      <c r="BD130" s="69"/>
      <c r="BE130" s="69"/>
      <c r="BF130" s="69"/>
      <c r="BG130" s="69"/>
      <c r="BH130" s="69"/>
      <c r="BI130" s="69"/>
      <c r="BJ130" s="69"/>
      <c r="BK130" s="69"/>
      <c r="BL130" s="69"/>
    </row>
    <row r="131" spans="1:64" s="2" customFormat="1" x14ac:dyDescent="0.25">
      <c r="B131" s="12"/>
      <c r="D131" s="29"/>
      <c r="E131" s="27"/>
      <c r="M131" s="69"/>
      <c r="N131" s="69"/>
      <c r="O131" s="69"/>
      <c r="P131" s="69"/>
      <c r="Q131" s="69"/>
      <c r="R131" s="69"/>
      <c r="S131" s="69"/>
      <c r="T131" s="69"/>
      <c r="U131" s="69"/>
      <c r="V131" s="69"/>
      <c r="W131" s="69"/>
      <c r="X131" s="69"/>
      <c r="Y131" s="69"/>
      <c r="Z131" s="69"/>
      <c r="AA131" s="69"/>
      <c r="AB131" s="69"/>
      <c r="AC131" s="69"/>
      <c r="AD131" s="69"/>
      <c r="AE131" s="69"/>
      <c r="AF131" s="69"/>
      <c r="AG131" s="69"/>
      <c r="AH131" s="69"/>
      <c r="AI131" s="69"/>
      <c r="AJ131" s="69"/>
      <c r="AK131" s="69"/>
      <c r="AL131" s="69"/>
      <c r="AM131" s="69"/>
      <c r="AN131" s="69"/>
      <c r="AO131" s="69"/>
      <c r="AP131" s="69"/>
      <c r="AQ131" s="69"/>
      <c r="AR131" s="69"/>
      <c r="AS131" s="69"/>
      <c r="AT131" s="69"/>
      <c r="AU131" s="69"/>
      <c r="AV131" s="69"/>
      <c r="AW131" s="69"/>
      <c r="AX131" s="69"/>
      <c r="AY131" s="69"/>
      <c r="AZ131" s="69"/>
      <c r="BA131" s="69"/>
      <c r="BB131" s="69"/>
      <c r="BC131" s="69"/>
      <c r="BD131" s="69"/>
      <c r="BE131" s="69"/>
      <c r="BF131" s="69"/>
      <c r="BG131" s="69"/>
      <c r="BH131" s="69"/>
      <c r="BI131" s="69"/>
      <c r="BJ131" s="69"/>
      <c r="BK131" s="69"/>
      <c r="BL131" s="69"/>
    </row>
    <row r="132" spans="1:64" s="2" customFormat="1" x14ac:dyDescent="0.25">
      <c r="B132" s="12"/>
      <c r="D132" s="29"/>
      <c r="E132" s="27"/>
      <c r="M132" s="69"/>
      <c r="N132" s="69"/>
      <c r="O132" s="69"/>
      <c r="P132" s="69"/>
      <c r="Q132" s="69"/>
      <c r="R132" s="69"/>
      <c r="S132" s="69"/>
      <c r="T132" s="69"/>
      <c r="U132" s="69"/>
      <c r="V132" s="69"/>
      <c r="W132" s="69"/>
      <c r="X132" s="69"/>
      <c r="Y132" s="69"/>
      <c r="Z132" s="69"/>
      <c r="AA132" s="69"/>
      <c r="AB132" s="69"/>
      <c r="AC132" s="69"/>
      <c r="AD132" s="69"/>
      <c r="AE132" s="69"/>
      <c r="AF132" s="69"/>
      <c r="AG132" s="69"/>
      <c r="AH132" s="69"/>
      <c r="AI132" s="69"/>
      <c r="AJ132" s="69"/>
      <c r="AK132" s="69"/>
      <c r="AL132" s="69"/>
      <c r="AM132" s="69"/>
      <c r="AN132" s="69"/>
      <c r="AO132" s="69"/>
      <c r="AP132" s="69"/>
      <c r="AQ132" s="69"/>
      <c r="AR132" s="69"/>
      <c r="AS132" s="69"/>
      <c r="AT132" s="69"/>
      <c r="AU132" s="69"/>
      <c r="AV132" s="69"/>
      <c r="AW132" s="69"/>
      <c r="AX132" s="69"/>
      <c r="AY132" s="69"/>
      <c r="AZ132" s="69"/>
      <c r="BA132" s="69"/>
      <c r="BB132" s="69"/>
      <c r="BC132" s="69"/>
      <c r="BD132" s="69"/>
      <c r="BE132" s="69"/>
      <c r="BF132" s="69"/>
      <c r="BG132" s="69"/>
      <c r="BH132" s="69"/>
      <c r="BI132" s="69"/>
      <c r="BJ132" s="69"/>
      <c r="BK132" s="69"/>
      <c r="BL132" s="69"/>
    </row>
    <row r="133" spans="1:64" s="22" customFormat="1" x14ac:dyDescent="0.25">
      <c r="A133" s="2"/>
      <c r="B133" s="12"/>
      <c r="C133" s="2"/>
      <c r="D133" s="29"/>
      <c r="E133" s="27"/>
      <c r="F133" s="2"/>
      <c r="G133" s="2"/>
      <c r="H133" s="2"/>
      <c r="I133" s="2"/>
      <c r="J133" s="2"/>
      <c r="K133" s="2"/>
      <c r="L133" s="2"/>
      <c r="M133" s="69"/>
      <c r="N133" s="69"/>
      <c r="O133" s="69"/>
      <c r="P133" s="69"/>
      <c r="Q133" s="69"/>
      <c r="R133" s="69"/>
      <c r="S133" s="69"/>
      <c r="T133" s="69"/>
      <c r="U133" s="69"/>
      <c r="V133" s="69"/>
      <c r="W133" s="69"/>
      <c r="X133" s="69"/>
      <c r="Y133" s="69"/>
      <c r="Z133" s="69"/>
      <c r="AA133" s="69"/>
      <c r="AB133" s="69"/>
      <c r="AC133" s="69"/>
      <c r="AD133" s="69"/>
      <c r="AE133" s="69"/>
      <c r="AF133" s="69"/>
      <c r="AG133" s="69"/>
      <c r="AH133" s="69"/>
      <c r="AI133" s="69"/>
      <c r="AJ133" s="69"/>
      <c r="AK133" s="69"/>
      <c r="AL133" s="69"/>
      <c r="AM133" s="69"/>
      <c r="AN133" s="69"/>
      <c r="AO133" s="69"/>
      <c r="AP133" s="69"/>
      <c r="AQ133" s="69"/>
      <c r="AR133" s="69"/>
      <c r="AS133" s="69"/>
      <c r="AT133" s="69"/>
      <c r="AU133" s="69"/>
      <c r="AV133" s="69"/>
      <c r="AW133" s="69"/>
      <c r="AX133" s="69"/>
      <c r="AY133" s="69"/>
      <c r="AZ133" s="69"/>
      <c r="BA133" s="69"/>
      <c r="BB133" s="69"/>
      <c r="BC133" s="69"/>
      <c r="BD133" s="69"/>
      <c r="BE133" s="69"/>
      <c r="BF133" s="69"/>
      <c r="BG133" s="69"/>
      <c r="BH133" s="69"/>
      <c r="BI133" s="69"/>
      <c r="BJ133" s="69"/>
      <c r="BK133" s="69"/>
      <c r="BL133" s="69"/>
    </row>
    <row r="134" spans="1:64" s="22" customFormat="1" x14ac:dyDescent="0.25">
      <c r="B134" s="23"/>
      <c r="D134" s="24"/>
      <c r="E134" s="25"/>
      <c r="M134" s="69"/>
      <c r="N134" s="69"/>
      <c r="O134" s="69"/>
      <c r="P134" s="69"/>
      <c r="Q134" s="69"/>
      <c r="R134" s="69"/>
      <c r="S134" s="69"/>
      <c r="T134" s="69"/>
      <c r="U134" s="69"/>
      <c r="V134" s="69"/>
      <c r="W134" s="69"/>
      <c r="X134" s="69"/>
      <c r="Y134" s="69"/>
      <c r="Z134" s="69"/>
      <c r="AA134" s="69"/>
      <c r="AB134" s="69"/>
      <c r="AC134" s="69"/>
      <c r="AD134" s="69"/>
      <c r="AE134" s="69"/>
      <c r="AF134" s="69"/>
      <c r="AG134" s="69"/>
      <c r="AH134" s="69"/>
      <c r="AI134" s="69"/>
      <c r="AJ134" s="69"/>
      <c r="AK134" s="69"/>
      <c r="AL134" s="69"/>
      <c r="AM134" s="69"/>
      <c r="AN134" s="69"/>
      <c r="AO134" s="69"/>
      <c r="AP134" s="69"/>
      <c r="AQ134" s="69"/>
      <c r="AR134" s="69"/>
      <c r="AS134" s="69"/>
      <c r="AT134" s="69"/>
      <c r="AU134" s="69"/>
      <c r="AV134" s="69"/>
      <c r="AW134" s="69"/>
      <c r="AX134" s="69"/>
      <c r="AY134" s="69"/>
      <c r="AZ134" s="69"/>
      <c r="BA134" s="69"/>
      <c r="BB134" s="69"/>
      <c r="BC134" s="69"/>
      <c r="BD134" s="69"/>
      <c r="BE134" s="69"/>
      <c r="BF134" s="69"/>
      <c r="BG134" s="69"/>
      <c r="BH134" s="69"/>
      <c r="BI134" s="69"/>
      <c r="BJ134" s="69"/>
      <c r="BK134" s="69"/>
      <c r="BL134" s="69"/>
    </row>
    <row r="135" spans="1:64" s="22" customFormat="1" x14ac:dyDescent="0.25">
      <c r="B135" s="23"/>
      <c r="D135" s="24"/>
      <c r="E135" s="25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  <c r="AM135" s="69"/>
      <c r="AN135" s="69"/>
      <c r="AO135" s="69"/>
      <c r="AP135" s="69"/>
      <c r="AQ135" s="69"/>
      <c r="AR135" s="69"/>
      <c r="AS135" s="69"/>
      <c r="AT135" s="69"/>
      <c r="AU135" s="69"/>
      <c r="AV135" s="69"/>
      <c r="AW135" s="69"/>
      <c r="AX135" s="69"/>
      <c r="AY135" s="69"/>
      <c r="AZ135" s="69"/>
      <c r="BA135" s="69"/>
      <c r="BB135" s="69"/>
      <c r="BC135" s="69"/>
      <c r="BD135" s="69"/>
      <c r="BE135" s="69"/>
      <c r="BF135" s="69"/>
      <c r="BG135" s="69"/>
      <c r="BH135" s="69"/>
      <c r="BI135" s="69"/>
      <c r="BJ135" s="69"/>
      <c r="BK135" s="69"/>
      <c r="BL135" s="69"/>
    </row>
    <row r="136" spans="1:64" s="22" customFormat="1" x14ac:dyDescent="0.25">
      <c r="D136" s="24"/>
      <c r="E136" s="25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  <c r="AM136" s="69"/>
      <c r="AN136" s="69"/>
      <c r="AO136" s="69"/>
      <c r="AP136" s="69"/>
      <c r="AQ136" s="69"/>
      <c r="AR136" s="69"/>
      <c r="AS136" s="69"/>
      <c r="AT136" s="69"/>
      <c r="AU136" s="69"/>
      <c r="AV136" s="69"/>
      <c r="AW136" s="69"/>
      <c r="AX136" s="69"/>
      <c r="AY136" s="69"/>
      <c r="AZ136" s="69"/>
      <c r="BA136" s="69"/>
      <c r="BB136" s="69"/>
      <c r="BC136" s="69"/>
      <c r="BD136" s="69"/>
      <c r="BE136" s="69"/>
      <c r="BF136" s="69"/>
      <c r="BG136" s="69"/>
      <c r="BH136" s="69"/>
      <c r="BI136" s="69"/>
      <c r="BJ136" s="69"/>
      <c r="BK136" s="69"/>
      <c r="BL136" s="69"/>
    </row>
    <row r="137" spans="1:64" s="22" customFormat="1" x14ac:dyDescent="0.25">
      <c r="D137" s="24"/>
      <c r="E137" s="25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  <c r="AM137" s="69"/>
      <c r="AN137" s="69"/>
      <c r="AO137" s="69"/>
      <c r="AP137" s="69"/>
      <c r="AQ137" s="69"/>
      <c r="AR137" s="69"/>
      <c r="AS137" s="69"/>
      <c r="AT137" s="69"/>
      <c r="AU137" s="69"/>
      <c r="AV137" s="69"/>
      <c r="AW137" s="69"/>
      <c r="AX137" s="69"/>
      <c r="AY137" s="69"/>
      <c r="AZ137" s="69"/>
      <c r="BA137" s="69"/>
      <c r="BB137" s="69"/>
      <c r="BC137" s="69"/>
      <c r="BD137" s="69"/>
      <c r="BE137" s="69"/>
      <c r="BF137" s="69"/>
      <c r="BG137" s="69"/>
      <c r="BH137" s="69"/>
      <c r="BI137" s="69"/>
      <c r="BJ137" s="69"/>
      <c r="BK137" s="69"/>
      <c r="BL137" s="69"/>
    </row>
    <row r="138" spans="1:64" s="22" customFormat="1" x14ac:dyDescent="0.25">
      <c r="D138" s="24"/>
      <c r="E138" s="25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  <c r="AM138" s="69"/>
      <c r="AN138" s="69"/>
      <c r="AO138" s="69"/>
      <c r="AP138" s="69"/>
      <c r="AQ138" s="69"/>
      <c r="AR138" s="69"/>
      <c r="AS138" s="69"/>
      <c r="AT138" s="69"/>
      <c r="AU138" s="69"/>
      <c r="AV138" s="69"/>
      <c r="AW138" s="69"/>
      <c r="AX138" s="69"/>
      <c r="AY138" s="69"/>
      <c r="AZ138" s="69"/>
      <c r="BA138" s="69"/>
      <c r="BB138" s="69"/>
      <c r="BC138" s="69"/>
      <c r="BD138" s="69"/>
      <c r="BE138" s="69"/>
      <c r="BF138" s="69"/>
      <c r="BG138" s="69"/>
      <c r="BH138" s="69"/>
      <c r="BI138" s="69"/>
      <c r="BJ138" s="69"/>
      <c r="BK138" s="69"/>
      <c r="BL138" s="69"/>
    </row>
    <row r="139" spans="1:64" s="22" customFormat="1" x14ac:dyDescent="0.25">
      <c r="D139" s="24"/>
      <c r="E139" s="25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  <c r="AM139" s="69"/>
      <c r="AN139" s="69"/>
      <c r="AO139" s="69"/>
      <c r="AP139" s="69"/>
      <c r="AQ139" s="69"/>
      <c r="AR139" s="69"/>
      <c r="AS139" s="69"/>
      <c r="AT139" s="69"/>
      <c r="AU139" s="69"/>
      <c r="AV139" s="69"/>
      <c r="AW139" s="69"/>
      <c r="AX139" s="69"/>
      <c r="AY139" s="69"/>
      <c r="AZ139" s="69"/>
      <c r="BA139" s="69"/>
      <c r="BB139" s="69"/>
      <c r="BC139" s="69"/>
      <c r="BD139" s="69"/>
      <c r="BE139" s="69"/>
      <c r="BF139" s="69"/>
      <c r="BG139" s="69"/>
      <c r="BH139" s="69"/>
      <c r="BI139" s="69"/>
      <c r="BJ139" s="69"/>
      <c r="BK139" s="69"/>
      <c r="BL139" s="69"/>
    </row>
    <row r="140" spans="1:64" s="22" customFormat="1" x14ac:dyDescent="0.25">
      <c r="D140" s="24"/>
      <c r="E140" s="25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  <c r="AM140" s="69"/>
      <c r="AN140" s="69"/>
      <c r="AO140" s="69"/>
      <c r="AP140" s="69"/>
      <c r="AQ140" s="69"/>
      <c r="AR140" s="69"/>
      <c r="AS140" s="69"/>
      <c r="AT140" s="69"/>
      <c r="AU140" s="69"/>
      <c r="AV140" s="69"/>
      <c r="AW140" s="69"/>
      <c r="AX140" s="69"/>
      <c r="AY140" s="69"/>
      <c r="AZ140" s="69"/>
      <c r="BA140" s="69"/>
      <c r="BB140" s="69"/>
      <c r="BC140" s="69"/>
      <c r="BD140" s="69"/>
      <c r="BE140" s="69"/>
      <c r="BF140" s="69"/>
      <c r="BG140" s="69"/>
      <c r="BH140" s="69"/>
      <c r="BI140" s="69"/>
      <c r="BJ140" s="69"/>
      <c r="BK140" s="69"/>
      <c r="BL140" s="69"/>
    </row>
    <row r="141" spans="1:64" s="22" customFormat="1" x14ac:dyDescent="0.25">
      <c r="D141" s="24"/>
      <c r="E141" s="25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  <c r="AM141" s="69"/>
      <c r="AN141" s="69"/>
      <c r="AO141" s="69"/>
      <c r="AP141" s="69"/>
      <c r="AQ141" s="69"/>
      <c r="AR141" s="69"/>
      <c r="AS141" s="69"/>
      <c r="AT141" s="69"/>
      <c r="AU141" s="69"/>
      <c r="AV141" s="69"/>
      <c r="AW141" s="69"/>
      <c r="AX141" s="69"/>
      <c r="AY141" s="69"/>
      <c r="AZ141" s="69"/>
      <c r="BA141" s="69"/>
      <c r="BB141" s="69"/>
      <c r="BC141" s="69"/>
      <c r="BD141" s="69"/>
      <c r="BE141" s="69"/>
      <c r="BF141" s="69"/>
      <c r="BG141" s="69"/>
      <c r="BH141" s="69"/>
      <c r="BI141" s="69"/>
      <c r="BJ141" s="69"/>
      <c r="BK141" s="69"/>
      <c r="BL141" s="69"/>
    </row>
    <row r="142" spans="1:64" s="22" customFormat="1" x14ac:dyDescent="0.25">
      <c r="D142" s="24"/>
      <c r="E142" s="25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  <c r="AM142" s="69"/>
      <c r="AN142" s="69"/>
      <c r="AO142" s="69"/>
      <c r="AP142" s="69"/>
      <c r="AQ142" s="69"/>
      <c r="AR142" s="69"/>
      <c r="AS142" s="69"/>
      <c r="AT142" s="69"/>
      <c r="AU142" s="69"/>
      <c r="AV142" s="69"/>
      <c r="AW142" s="69"/>
      <c r="AX142" s="69"/>
      <c r="AY142" s="69"/>
      <c r="AZ142" s="69"/>
      <c r="BA142" s="69"/>
      <c r="BB142" s="69"/>
      <c r="BC142" s="69"/>
      <c r="BD142" s="69"/>
      <c r="BE142" s="69"/>
      <c r="BF142" s="69"/>
      <c r="BG142" s="69"/>
      <c r="BH142" s="69"/>
      <c r="BI142" s="69"/>
      <c r="BJ142" s="69"/>
      <c r="BK142" s="69"/>
      <c r="BL142" s="69"/>
    </row>
    <row r="143" spans="1:64" s="22" customFormat="1" x14ac:dyDescent="0.25">
      <c r="D143" s="24"/>
      <c r="E143" s="25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  <c r="AM143" s="69"/>
      <c r="AN143" s="69"/>
      <c r="AO143" s="69"/>
      <c r="AP143" s="69"/>
      <c r="AQ143" s="69"/>
      <c r="AR143" s="69"/>
      <c r="AS143" s="69"/>
      <c r="AT143" s="69"/>
      <c r="AU143" s="69"/>
      <c r="AV143" s="69"/>
      <c r="AW143" s="69"/>
      <c r="AX143" s="69"/>
      <c r="AY143" s="69"/>
      <c r="AZ143" s="69"/>
      <c r="BA143" s="69"/>
      <c r="BB143" s="69"/>
      <c r="BC143" s="69"/>
      <c r="BD143" s="69"/>
      <c r="BE143" s="69"/>
      <c r="BF143" s="69"/>
      <c r="BG143" s="69"/>
      <c r="BH143" s="69"/>
      <c r="BI143" s="69"/>
      <c r="BJ143" s="69"/>
      <c r="BK143" s="69"/>
      <c r="BL143" s="69"/>
    </row>
    <row r="144" spans="1:64" s="22" customFormat="1" x14ac:dyDescent="0.25">
      <c r="D144" s="24"/>
      <c r="E144" s="25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  <c r="AM144" s="69"/>
      <c r="AN144" s="69"/>
      <c r="AO144" s="69"/>
      <c r="AP144" s="69"/>
      <c r="AQ144" s="69"/>
      <c r="AR144" s="69"/>
      <c r="AS144" s="69"/>
      <c r="AT144" s="69"/>
      <c r="AU144" s="69"/>
      <c r="AV144" s="69"/>
      <c r="AW144" s="69"/>
      <c r="AX144" s="69"/>
      <c r="AY144" s="69"/>
      <c r="AZ144" s="69"/>
      <c r="BA144" s="69"/>
      <c r="BB144" s="69"/>
      <c r="BC144" s="69"/>
      <c r="BD144" s="69"/>
      <c r="BE144" s="69"/>
      <c r="BF144" s="69"/>
      <c r="BG144" s="69"/>
      <c r="BH144" s="69"/>
      <c r="BI144" s="69"/>
      <c r="BJ144" s="69"/>
      <c r="BK144" s="69"/>
      <c r="BL144" s="69"/>
    </row>
    <row r="145" spans="1:64" s="22" customFormat="1" x14ac:dyDescent="0.25"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  <c r="AM145" s="69"/>
      <c r="AN145" s="69"/>
      <c r="AO145" s="69"/>
      <c r="AP145" s="69"/>
      <c r="AQ145" s="69"/>
      <c r="AR145" s="69"/>
      <c r="AS145" s="69"/>
      <c r="AT145" s="69"/>
      <c r="AU145" s="69"/>
      <c r="AV145" s="69"/>
      <c r="AW145" s="69"/>
      <c r="AX145" s="69"/>
      <c r="AY145" s="69"/>
      <c r="AZ145" s="69"/>
      <c r="BA145" s="69"/>
      <c r="BB145" s="69"/>
      <c r="BC145" s="69"/>
      <c r="BD145" s="69"/>
      <c r="BE145" s="69"/>
      <c r="BF145" s="69"/>
      <c r="BG145" s="69"/>
      <c r="BH145" s="69"/>
      <c r="BI145" s="69"/>
      <c r="BJ145" s="69"/>
      <c r="BK145" s="69"/>
      <c r="BL145" s="69"/>
    </row>
    <row r="146" spans="1:64" s="2" customFormat="1" x14ac:dyDescent="0.25">
      <c r="A146" s="22"/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  <c r="AM146" s="69"/>
      <c r="AN146" s="69"/>
      <c r="AO146" s="69"/>
      <c r="AP146" s="69"/>
      <c r="AQ146" s="69"/>
      <c r="AR146" s="69"/>
      <c r="AS146" s="69"/>
      <c r="AT146" s="69"/>
      <c r="AU146" s="69"/>
      <c r="AV146" s="69"/>
      <c r="AW146" s="69"/>
      <c r="AX146" s="69"/>
      <c r="AY146" s="69"/>
      <c r="AZ146" s="69"/>
      <c r="BA146" s="69"/>
      <c r="BB146" s="69"/>
      <c r="BC146" s="69"/>
      <c r="BD146" s="69"/>
      <c r="BE146" s="69"/>
      <c r="BF146" s="69"/>
      <c r="BG146" s="69"/>
      <c r="BH146" s="69"/>
      <c r="BI146" s="69"/>
      <c r="BJ146" s="69"/>
      <c r="BK146" s="69"/>
      <c r="BL146" s="69"/>
    </row>
    <row r="147" spans="1:64" s="2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  <c r="AM147" s="69"/>
      <c r="AN147" s="69"/>
      <c r="AO147" s="69"/>
      <c r="AP147" s="69"/>
      <c r="AQ147" s="69"/>
      <c r="AR147" s="69"/>
      <c r="AS147" s="69"/>
      <c r="AT147" s="69"/>
      <c r="AU147" s="69"/>
      <c r="AV147" s="69"/>
      <c r="AW147" s="69"/>
      <c r="AX147" s="69"/>
      <c r="AY147" s="69"/>
      <c r="AZ147" s="69"/>
      <c r="BA147" s="69"/>
      <c r="BB147" s="69"/>
      <c r="BC147" s="69"/>
      <c r="BD147" s="69"/>
      <c r="BE147" s="69"/>
      <c r="BF147" s="69"/>
      <c r="BG147" s="69"/>
      <c r="BH147" s="69"/>
      <c r="BI147" s="69"/>
      <c r="BJ147" s="69"/>
      <c r="BK147" s="69"/>
      <c r="BL147" s="69"/>
    </row>
    <row r="148" spans="1:64" s="2" customFormat="1" x14ac:dyDescent="0.25">
      <c r="M148" s="69"/>
      <c r="N148" s="69"/>
      <c r="O148" s="69"/>
      <c r="P148" s="69"/>
      <c r="Q148" s="69"/>
      <c r="R148" s="69"/>
      <c r="S148" s="69"/>
      <c r="T148" s="69"/>
      <c r="U148" s="69"/>
      <c r="V148" s="69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  <c r="AM148" s="69"/>
      <c r="AN148" s="69"/>
      <c r="AO148" s="69"/>
      <c r="AP148" s="69"/>
      <c r="AQ148" s="69"/>
      <c r="AR148" s="69"/>
      <c r="AS148" s="69"/>
      <c r="AT148" s="69"/>
      <c r="AU148" s="69"/>
      <c r="AV148" s="69"/>
      <c r="AW148" s="69"/>
      <c r="AX148" s="69"/>
      <c r="AY148" s="69"/>
      <c r="AZ148" s="69"/>
      <c r="BA148" s="69"/>
      <c r="BB148" s="69"/>
      <c r="BC148" s="69"/>
      <c r="BD148" s="69"/>
      <c r="BE148" s="69"/>
      <c r="BF148" s="69"/>
      <c r="BG148" s="69"/>
      <c r="BH148" s="69"/>
      <c r="BI148" s="69"/>
      <c r="BJ148" s="69"/>
      <c r="BK148" s="69"/>
      <c r="BL148" s="69"/>
    </row>
    <row r="149" spans="1:64" s="2" customFormat="1" x14ac:dyDescent="0.25">
      <c r="M149" s="69"/>
      <c r="N149" s="69"/>
      <c r="O149" s="69"/>
      <c r="P149" s="69"/>
      <c r="Q149" s="69"/>
      <c r="R149" s="69"/>
      <c r="S149" s="69"/>
      <c r="T149" s="69"/>
      <c r="U149" s="69"/>
      <c r="V149" s="69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69"/>
      <c r="AQ149" s="69"/>
      <c r="AR149" s="69"/>
      <c r="AS149" s="69"/>
      <c r="AT149" s="69"/>
      <c r="AU149" s="69"/>
      <c r="AV149" s="69"/>
      <c r="AW149" s="69"/>
      <c r="AX149" s="69"/>
      <c r="AY149" s="69"/>
      <c r="AZ149" s="69"/>
      <c r="BA149" s="69"/>
      <c r="BB149" s="69"/>
      <c r="BC149" s="69"/>
      <c r="BD149" s="69"/>
      <c r="BE149" s="69"/>
      <c r="BF149" s="69"/>
      <c r="BG149" s="69"/>
      <c r="BH149" s="69"/>
      <c r="BI149" s="69"/>
      <c r="BJ149" s="69"/>
      <c r="BK149" s="69"/>
      <c r="BL149" s="69"/>
    </row>
    <row r="150" spans="1:64" s="4" customForma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71"/>
      <c r="N150" s="71"/>
      <c r="O150" s="69"/>
      <c r="P150" s="69"/>
      <c r="Q150" s="69"/>
      <c r="R150" s="69"/>
      <c r="S150" s="69"/>
      <c r="T150" s="69"/>
      <c r="U150" s="69"/>
      <c r="V150" s="69"/>
      <c r="W150" s="69"/>
      <c r="X150" s="69"/>
      <c r="Y150" s="69"/>
      <c r="Z150" s="69"/>
      <c r="AA150" s="69"/>
      <c r="AB150" s="69"/>
      <c r="AC150" s="69"/>
      <c r="AD150" s="69"/>
      <c r="AE150" s="69"/>
      <c r="AF150" s="69"/>
      <c r="AG150" s="69"/>
      <c r="AH150" s="69"/>
      <c r="AI150" s="69"/>
      <c r="AJ150" s="69"/>
      <c r="AK150" s="69"/>
      <c r="AL150" s="69"/>
      <c r="AM150" s="71"/>
      <c r="AN150" s="71"/>
      <c r="AO150" s="71"/>
      <c r="AP150" s="71"/>
      <c r="AQ150" s="71"/>
      <c r="AR150" s="71"/>
      <c r="AS150" s="71"/>
      <c r="AT150" s="71"/>
      <c r="AU150" s="71"/>
      <c r="AV150" s="71"/>
      <c r="AW150" s="71"/>
      <c r="AX150" s="71"/>
      <c r="AY150" s="71"/>
      <c r="AZ150" s="71"/>
      <c r="BA150" s="71"/>
      <c r="BB150" s="71"/>
      <c r="BC150" s="71"/>
      <c r="BD150" s="71"/>
      <c r="BE150" s="71"/>
      <c r="BF150" s="71"/>
      <c r="BG150" s="71"/>
      <c r="BH150" s="71"/>
      <c r="BI150" s="71"/>
      <c r="BJ150" s="71"/>
      <c r="BK150" s="71"/>
      <c r="BL150" s="71"/>
    </row>
    <row r="151" spans="1:64" s="4" customFormat="1" x14ac:dyDescent="0.25">
      <c r="M151" s="71"/>
      <c r="N151" s="71"/>
      <c r="O151" s="69"/>
      <c r="P151" s="69"/>
      <c r="Q151" s="69"/>
      <c r="R151" s="69"/>
      <c r="S151" s="69"/>
      <c r="T151" s="69"/>
      <c r="U151" s="69"/>
      <c r="V151" s="69"/>
      <c r="W151" s="69"/>
      <c r="X151" s="69"/>
      <c r="Y151" s="69"/>
      <c r="Z151" s="69"/>
      <c r="AA151" s="69"/>
      <c r="AB151" s="69"/>
      <c r="AC151" s="69"/>
      <c r="AD151" s="69"/>
      <c r="AE151" s="69"/>
      <c r="AF151" s="69"/>
      <c r="AG151" s="69"/>
      <c r="AH151" s="69"/>
      <c r="AI151" s="69"/>
      <c r="AJ151" s="69"/>
      <c r="AK151" s="69"/>
      <c r="AL151" s="69"/>
      <c r="AM151" s="71"/>
      <c r="AN151" s="71"/>
      <c r="AO151" s="71"/>
      <c r="AP151" s="71"/>
      <c r="AQ151" s="71"/>
      <c r="AR151" s="71"/>
      <c r="AS151" s="71"/>
      <c r="AT151" s="71"/>
      <c r="AU151" s="71"/>
      <c r="AV151" s="71"/>
      <c r="AW151" s="71"/>
      <c r="AX151" s="71"/>
      <c r="AY151" s="71"/>
      <c r="AZ151" s="71"/>
      <c r="BA151" s="71"/>
      <c r="BB151" s="71"/>
      <c r="BC151" s="71"/>
      <c r="BD151" s="71"/>
      <c r="BE151" s="71"/>
      <c r="BF151" s="71"/>
      <c r="BG151" s="71"/>
      <c r="BH151" s="71"/>
      <c r="BI151" s="71"/>
      <c r="BJ151" s="71"/>
      <c r="BK151" s="71"/>
      <c r="BL151" s="71"/>
    </row>
    <row r="152" spans="1:64" s="4" customFormat="1" x14ac:dyDescent="0.25">
      <c r="M152" s="71"/>
      <c r="N152" s="71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  <c r="AM152" s="71"/>
      <c r="AN152" s="71"/>
      <c r="AO152" s="71"/>
      <c r="AP152" s="71"/>
      <c r="AQ152" s="71"/>
      <c r="AR152" s="71"/>
      <c r="AS152" s="71"/>
      <c r="AT152" s="71"/>
      <c r="AU152" s="71"/>
      <c r="AV152" s="71"/>
      <c r="AW152" s="71"/>
      <c r="AX152" s="71"/>
      <c r="AY152" s="71"/>
      <c r="AZ152" s="71"/>
      <c r="BA152" s="71"/>
      <c r="BB152" s="71"/>
      <c r="BC152" s="71"/>
      <c r="BD152" s="71"/>
      <c r="BE152" s="71"/>
      <c r="BF152" s="71"/>
      <c r="BG152" s="71"/>
      <c r="BH152" s="71"/>
      <c r="BI152" s="71"/>
      <c r="BJ152" s="71"/>
      <c r="BK152" s="71"/>
      <c r="BL152" s="71"/>
    </row>
    <row r="153" spans="1:64" s="4" customFormat="1" x14ac:dyDescent="0.25">
      <c r="M153" s="71"/>
      <c r="N153" s="71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  <c r="AM153" s="71"/>
      <c r="AN153" s="71"/>
      <c r="AO153" s="71"/>
      <c r="AP153" s="71"/>
      <c r="AQ153" s="71"/>
      <c r="AR153" s="71"/>
      <c r="AS153" s="71"/>
      <c r="AT153" s="71"/>
      <c r="AU153" s="71"/>
      <c r="AV153" s="71"/>
      <c r="AW153" s="71"/>
      <c r="AX153" s="71"/>
      <c r="AY153" s="71"/>
      <c r="AZ153" s="71"/>
      <c r="BA153" s="71"/>
      <c r="BB153" s="71"/>
      <c r="BC153" s="71"/>
      <c r="BD153" s="71"/>
      <c r="BE153" s="71"/>
      <c r="BF153" s="71"/>
      <c r="BG153" s="71"/>
      <c r="BH153" s="71"/>
      <c r="BI153" s="71"/>
      <c r="BJ153" s="71"/>
      <c r="BK153" s="71"/>
      <c r="BL153" s="71"/>
    </row>
    <row r="154" spans="1:64" s="4" customFormat="1" x14ac:dyDescent="0.25">
      <c r="M154" s="71"/>
      <c r="N154" s="71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  <c r="AM154" s="71"/>
      <c r="AN154" s="71"/>
      <c r="AO154" s="71"/>
      <c r="AP154" s="71"/>
      <c r="AQ154" s="71"/>
      <c r="AR154" s="71"/>
      <c r="AS154" s="71"/>
      <c r="AT154" s="71"/>
      <c r="AU154" s="71"/>
      <c r="AV154" s="71"/>
      <c r="AW154" s="71"/>
      <c r="AX154" s="71"/>
      <c r="AY154" s="71"/>
      <c r="AZ154" s="71"/>
      <c r="BA154" s="71"/>
      <c r="BB154" s="71"/>
      <c r="BC154" s="71"/>
      <c r="BD154" s="71"/>
      <c r="BE154" s="71"/>
      <c r="BF154" s="71"/>
      <c r="BG154" s="71"/>
      <c r="BH154" s="71"/>
      <c r="BI154" s="71"/>
      <c r="BJ154" s="71"/>
      <c r="BK154" s="71"/>
      <c r="BL154" s="71"/>
    </row>
    <row r="155" spans="1:64" s="4" customFormat="1" x14ac:dyDescent="0.25">
      <c r="M155" s="71"/>
      <c r="N155" s="71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  <c r="AM155" s="71"/>
      <c r="AN155" s="71"/>
      <c r="AO155" s="71"/>
      <c r="AP155" s="71"/>
      <c r="AQ155" s="71"/>
      <c r="AR155" s="71"/>
      <c r="AS155" s="71"/>
      <c r="AT155" s="71"/>
      <c r="AU155" s="71"/>
      <c r="AV155" s="71"/>
      <c r="AW155" s="71"/>
      <c r="AX155" s="71"/>
      <c r="AY155" s="71"/>
      <c r="AZ155" s="71"/>
      <c r="BA155" s="71"/>
      <c r="BB155" s="71"/>
      <c r="BC155" s="71"/>
      <c r="BD155" s="71"/>
      <c r="BE155" s="71"/>
      <c r="BF155" s="71"/>
      <c r="BG155" s="71"/>
      <c r="BH155" s="71"/>
      <c r="BI155" s="71"/>
      <c r="BJ155" s="71"/>
      <c r="BK155" s="71"/>
      <c r="BL155" s="71"/>
    </row>
    <row r="156" spans="1:64" s="4" customFormat="1" x14ac:dyDescent="0.25">
      <c r="M156" s="71"/>
      <c r="N156" s="71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  <c r="AM156" s="71"/>
      <c r="AN156" s="71"/>
      <c r="AO156" s="71"/>
      <c r="AP156" s="71"/>
      <c r="AQ156" s="71"/>
      <c r="AR156" s="71"/>
      <c r="AS156" s="71"/>
      <c r="AT156" s="71"/>
      <c r="AU156" s="71"/>
      <c r="AV156" s="71"/>
      <c r="AW156" s="71"/>
      <c r="AX156" s="71"/>
      <c r="AY156" s="71"/>
      <c r="AZ156" s="71"/>
      <c r="BA156" s="71"/>
      <c r="BB156" s="71"/>
      <c r="BC156" s="71"/>
      <c r="BD156" s="71"/>
      <c r="BE156" s="71"/>
      <c r="BF156" s="71"/>
      <c r="BG156" s="71"/>
      <c r="BH156" s="71"/>
      <c r="BI156" s="71"/>
      <c r="BJ156" s="71"/>
      <c r="BK156" s="71"/>
      <c r="BL156" s="71"/>
    </row>
    <row r="157" spans="1:64" s="4" customFormat="1" x14ac:dyDescent="0.25">
      <c r="M157" s="71"/>
      <c r="N157" s="71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  <c r="AM157" s="71"/>
      <c r="AN157" s="71"/>
      <c r="AO157" s="71"/>
      <c r="AP157" s="71"/>
      <c r="AQ157" s="71"/>
      <c r="AR157" s="71"/>
      <c r="AS157" s="71"/>
      <c r="AT157" s="71"/>
      <c r="AU157" s="71"/>
      <c r="AV157" s="71"/>
      <c r="AW157" s="71"/>
      <c r="AX157" s="71"/>
      <c r="AY157" s="71"/>
      <c r="AZ157" s="71"/>
      <c r="BA157" s="71"/>
      <c r="BB157" s="71"/>
      <c r="BC157" s="71"/>
      <c r="BD157" s="71"/>
      <c r="BE157" s="71"/>
      <c r="BF157" s="71"/>
      <c r="BG157" s="71"/>
      <c r="BH157" s="71"/>
      <c r="BI157" s="71"/>
      <c r="BJ157" s="71"/>
      <c r="BK157" s="71"/>
      <c r="BL157" s="71"/>
    </row>
    <row r="158" spans="1:64" s="4" customFormat="1" x14ac:dyDescent="0.25">
      <c r="M158" s="71"/>
      <c r="N158" s="71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  <c r="AM158" s="71"/>
      <c r="AN158" s="71"/>
      <c r="AO158" s="71"/>
      <c r="AP158" s="71"/>
      <c r="AQ158" s="71"/>
      <c r="AR158" s="71"/>
      <c r="AS158" s="71"/>
      <c r="AT158" s="71"/>
      <c r="AU158" s="71"/>
      <c r="AV158" s="71"/>
      <c r="AW158" s="71"/>
      <c r="AX158" s="71"/>
      <c r="AY158" s="71"/>
      <c r="AZ158" s="71"/>
      <c r="BA158" s="71"/>
      <c r="BB158" s="71"/>
      <c r="BC158" s="71"/>
      <c r="BD158" s="71"/>
      <c r="BE158" s="71"/>
      <c r="BF158" s="71"/>
      <c r="BG158" s="71"/>
      <c r="BH158" s="71"/>
      <c r="BI158" s="71"/>
      <c r="BJ158" s="71"/>
      <c r="BK158" s="71"/>
      <c r="BL158" s="71"/>
    </row>
    <row r="159" spans="1:64" s="4" customFormat="1" x14ac:dyDescent="0.25">
      <c r="M159" s="71"/>
      <c r="N159" s="71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  <c r="AM159" s="71"/>
      <c r="AN159" s="71"/>
      <c r="AO159" s="71"/>
      <c r="AP159" s="71"/>
      <c r="AQ159" s="71"/>
      <c r="AR159" s="71"/>
      <c r="AS159" s="71"/>
      <c r="AT159" s="71"/>
      <c r="AU159" s="71"/>
      <c r="AV159" s="71"/>
      <c r="AW159" s="71"/>
      <c r="AX159" s="71"/>
      <c r="AY159" s="71"/>
      <c r="AZ159" s="71"/>
      <c r="BA159" s="71"/>
      <c r="BB159" s="71"/>
      <c r="BC159" s="71"/>
      <c r="BD159" s="71"/>
      <c r="BE159" s="71"/>
      <c r="BF159" s="71"/>
      <c r="BG159" s="71"/>
      <c r="BH159" s="71"/>
      <c r="BI159" s="71"/>
      <c r="BJ159" s="71"/>
      <c r="BK159" s="71"/>
      <c r="BL159" s="71"/>
    </row>
    <row r="160" spans="1:64" s="4" customFormat="1" x14ac:dyDescent="0.25">
      <c r="M160" s="71"/>
      <c r="N160" s="71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  <c r="AM160" s="71"/>
      <c r="AN160" s="71"/>
      <c r="AO160" s="71"/>
      <c r="AP160" s="71"/>
      <c r="AQ160" s="71"/>
      <c r="AR160" s="71"/>
      <c r="AS160" s="71"/>
      <c r="AT160" s="71"/>
      <c r="AU160" s="71"/>
      <c r="AV160" s="71"/>
      <c r="AW160" s="71"/>
      <c r="AX160" s="71"/>
      <c r="AY160" s="71"/>
      <c r="AZ160" s="71"/>
      <c r="BA160" s="71"/>
      <c r="BB160" s="71"/>
      <c r="BC160" s="71"/>
      <c r="BD160" s="71"/>
      <c r="BE160" s="71"/>
      <c r="BF160" s="71"/>
      <c r="BG160" s="71"/>
      <c r="BH160" s="71"/>
      <c r="BI160" s="71"/>
      <c r="BJ160" s="71"/>
      <c r="BK160" s="71"/>
      <c r="BL160" s="71"/>
    </row>
    <row r="161" spans="1:64" s="4" customFormat="1" x14ac:dyDescent="0.25">
      <c r="M161" s="71"/>
      <c r="N161" s="71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  <c r="AM161" s="71"/>
      <c r="AN161" s="71"/>
      <c r="AO161" s="71"/>
      <c r="AP161" s="71"/>
      <c r="AQ161" s="71"/>
      <c r="AR161" s="71"/>
      <c r="AS161" s="71"/>
      <c r="AT161" s="71"/>
      <c r="AU161" s="71"/>
      <c r="AV161" s="71"/>
      <c r="AW161" s="71"/>
      <c r="AX161" s="71"/>
      <c r="AY161" s="71"/>
      <c r="AZ161" s="71"/>
      <c r="BA161" s="71"/>
      <c r="BB161" s="71"/>
      <c r="BC161" s="71"/>
      <c r="BD161" s="71"/>
      <c r="BE161" s="71"/>
      <c r="BF161" s="71"/>
      <c r="BG161" s="71"/>
      <c r="BH161" s="71"/>
      <c r="BI161" s="71"/>
      <c r="BJ161" s="71"/>
      <c r="BK161" s="71"/>
      <c r="BL161" s="71"/>
    </row>
    <row r="162" spans="1:64" x14ac:dyDescent="0.2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</row>
  </sheetData>
  <sortState ref="B14:K33">
    <sortCondition descending="1" ref="H14:H33"/>
  </sortState>
  <mergeCells count="7"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2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3" customWidth="1"/>
    <col min="2" max="2" width="20.140625" style="3" customWidth="1"/>
    <col min="3" max="8" width="10.42578125" style="3" customWidth="1"/>
    <col min="9" max="9" width="11.42578125" style="3" customWidth="1"/>
    <col min="10" max="10" width="11.5703125" style="3" customWidth="1"/>
    <col min="11" max="11" width="11" style="3" customWidth="1"/>
    <col min="12" max="12" width="1.85546875" style="3" customWidth="1"/>
    <col min="13" max="13" width="11.42578125" style="4"/>
    <col min="14" max="14" width="11.42578125" style="4" hidden="1" customWidth="1"/>
    <col min="15" max="38" width="11.42578125" style="2"/>
    <col min="39" max="16384" width="11.42578125" style="3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20" x14ac:dyDescent="0.25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20" x14ac:dyDescent="0.25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20" x14ac:dyDescent="0.25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20" x14ac:dyDescent="0.25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20" x14ac:dyDescent="0.25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20" x14ac:dyDescent="0.25">
      <c r="A7" s="1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164"/>
    </row>
    <row r="8" spans="1:20" x14ac:dyDescent="0.25">
      <c r="A8" s="176"/>
      <c r="B8" s="131"/>
      <c r="C8" s="217" t="s">
        <v>80</v>
      </c>
      <c r="D8" s="217"/>
      <c r="E8" s="217"/>
      <c r="F8" s="217"/>
      <c r="G8" s="217"/>
      <c r="H8" s="217"/>
      <c r="I8" s="217"/>
      <c r="J8" s="217"/>
      <c r="K8" s="217"/>
      <c r="L8" s="164"/>
      <c r="O8" s="31"/>
    </row>
    <row r="9" spans="1:20" x14ac:dyDescent="0.25">
      <c r="A9" s="1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164"/>
    </row>
    <row r="10" spans="1:20" ht="15.75" customHeight="1" x14ac:dyDescent="0.25">
      <c r="A10" s="1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164"/>
    </row>
    <row r="11" spans="1:20" x14ac:dyDescent="0.25">
      <c r="A11" s="1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164"/>
      <c r="O11" s="28"/>
    </row>
    <row r="12" spans="1:20" ht="12" customHeight="1" x14ac:dyDescent="0.25">
      <c r="A12" s="1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164"/>
    </row>
    <row r="13" spans="1:20" x14ac:dyDescent="0.25">
      <c r="A13" s="176"/>
      <c r="B13" s="126" t="s">
        <v>62</v>
      </c>
      <c r="C13" s="150">
        <v>164974</v>
      </c>
      <c r="D13" s="150">
        <v>181237</v>
      </c>
      <c r="E13" s="150">
        <v>172589</v>
      </c>
      <c r="F13" s="150">
        <v>146985</v>
      </c>
      <c r="G13" s="150">
        <v>121779</v>
      </c>
      <c r="H13" s="151">
        <v>360688</v>
      </c>
      <c r="I13" s="152">
        <v>196.18242882598804</v>
      </c>
      <c r="J13" s="152">
        <v>296.18242882598804</v>
      </c>
      <c r="K13" s="152">
        <v>82.851311358301871</v>
      </c>
      <c r="L13" s="164"/>
      <c r="M13" s="32"/>
      <c r="O13" s="12"/>
      <c r="P13" s="12"/>
      <c r="Q13" s="12"/>
      <c r="R13" s="12"/>
      <c r="S13" s="12"/>
      <c r="T13" s="12"/>
    </row>
    <row r="14" spans="1:20" x14ac:dyDescent="0.25">
      <c r="A14" s="176"/>
      <c r="B14" s="127" t="s">
        <v>49</v>
      </c>
      <c r="C14" s="172">
        <v>1583</v>
      </c>
      <c r="D14" s="172">
        <v>4319</v>
      </c>
      <c r="E14" s="172">
        <v>27795</v>
      </c>
      <c r="F14" s="172">
        <v>9635</v>
      </c>
      <c r="G14" s="172">
        <v>16233</v>
      </c>
      <c r="H14" s="151">
        <v>134784</v>
      </c>
      <c r="I14" s="154">
        <v>730.30863056736268</v>
      </c>
      <c r="J14" s="154">
        <v>830.30863056736268</v>
      </c>
      <c r="K14" s="154">
        <v>168.47950181629477</v>
      </c>
      <c r="L14" s="164"/>
      <c r="M14" s="32"/>
      <c r="O14" s="12"/>
      <c r="P14" s="12"/>
      <c r="Q14" s="12"/>
      <c r="R14" s="12"/>
      <c r="S14" s="12"/>
      <c r="T14" s="12"/>
    </row>
    <row r="15" spans="1:20" x14ac:dyDescent="0.25">
      <c r="A15" s="176"/>
      <c r="B15" s="127" t="s">
        <v>61</v>
      </c>
      <c r="C15" s="172">
        <v>19831</v>
      </c>
      <c r="D15" s="172">
        <v>16593</v>
      </c>
      <c r="E15" s="172">
        <v>13421</v>
      </c>
      <c r="F15" s="172">
        <v>17148</v>
      </c>
      <c r="G15" s="172">
        <v>12615</v>
      </c>
      <c r="H15" s="151">
        <v>110546</v>
      </c>
      <c r="I15" s="154">
        <v>776.30598493856519</v>
      </c>
      <c r="J15" s="154">
        <v>876.30598493856519</v>
      </c>
      <c r="K15" s="154">
        <v>73.565430370888734</v>
      </c>
      <c r="L15" s="164"/>
      <c r="M15" s="32"/>
      <c r="O15" s="12"/>
      <c r="P15" s="12"/>
      <c r="Q15" s="12"/>
      <c r="R15" s="12"/>
      <c r="S15" s="12"/>
      <c r="T15" s="12"/>
    </row>
    <row r="16" spans="1:20" x14ac:dyDescent="0.25">
      <c r="A16" s="176"/>
      <c r="B16" s="127" t="s">
        <v>50</v>
      </c>
      <c r="C16" s="172">
        <v>19049</v>
      </c>
      <c r="D16" s="172">
        <v>76467</v>
      </c>
      <c r="E16" s="172">
        <v>42861</v>
      </c>
      <c r="F16" s="172">
        <v>21012</v>
      </c>
      <c r="G16" s="172">
        <v>9539</v>
      </c>
      <c r="H16" s="151">
        <v>52266</v>
      </c>
      <c r="I16" s="154">
        <v>447.91906908480968</v>
      </c>
      <c r="J16" s="154">
        <v>547.91906908480973</v>
      </c>
      <c r="K16" s="154">
        <v>45.397867885018087</v>
      </c>
      <c r="L16" s="164"/>
      <c r="M16" s="32"/>
      <c r="O16" s="12"/>
      <c r="P16" s="12"/>
      <c r="Q16" s="12"/>
      <c r="R16" s="12"/>
      <c r="S16" s="12"/>
      <c r="T16" s="12"/>
    </row>
    <row r="17" spans="1:20" x14ac:dyDescent="0.25">
      <c r="A17" s="176"/>
      <c r="B17" s="127" t="s">
        <v>47</v>
      </c>
      <c r="C17" s="172">
        <v>8448</v>
      </c>
      <c r="D17" s="172">
        <v>21461</v>
      </c>
      <c r="E17" s="172">
        <v>16610</v>
      </c>
      <c r="F17" s="172">
        <v>7121</v>
      </c>
      <c r="G17" s="172">
        <v>36543</v>
      </c>
      <c r="H17" s="151">
        <v>33030</v>
      </c>
      <c r="I17" s="154">
        <v>-9.6133322387324522</v>
      </c>
      <c r="J17" s="154">
        <v>90.386667761267546</v>
      </c>
      <c r="K17" s="154">
        <v>513.17230726021626</v>
      </c>
      <c r="L17" s="164"/>
      <c r="M17" s="32"/>
      <c r="O17" s="12"/>
      <c r="P17" s="12"/>
      <c r="Q17" s="12"/>
      <c r="R17" s="12"/>
      <c r="S17" s="12"/>
      <c r="T17" s="12"/>
    </row>
    <row r="18" spans="1:20" x14ac:dyDescent="0.25">
      <c r="A18" s="176"/>
      <c r="B18" s="127" t="s">
        <v>168</v>
      </c>
      <c r="C18" s="172">
        <v>0</v>
      </c>
      <c r="D18" s="172">
        <v>0</v>
      </c>
      <c r="E18" s="172">
        <v>0</v>
      </c>
      <c r="F18" s="172">
        <v>0</v>
      </c>
      <c r="G18" s="172">
        <v>100</v>
      </c>
      <c r="H18" s="151">
        <v>22572</v>
      </c>
      <c r="I18" s="154"/>
      <c r="J18" s="154"/>
      <c r="K18" s="154"/>
      <c r="L18" s="164"/>
      <c r="M18" s="32"/>
      <c r="O18" s="12"/>
      <c r="P18" s="12"/>
      <c r="Q18" s="12"/>
      <c r="R18" s="12"/>
      <c r="S18" s="12"/>
      <c r="T18" s="12"/>
    </row>
    <row r="19" spans="1:20" x14ac:dyDescent="0.25">
      <c r="A19" s="176"/>
      <c r="B19" s="127" t="s">
        <v>53</v>
      </c>
      <c r="C19" s="172">
        <v>50172</v>
      </c>
      <c r="D19" s="172">
        <v>21381</v>
      </c>
      <c r="E19" s="172">
        <v>11542</v>
      </c>
      <c r="F19" s="172">
        <v>18542</v>
      </c>
      <c r="G19" s="172">
        <v>13860</v>
      </c>
      <c r="H19" s="151">
        <v>3024</v>
      </c>
      <c r="I19" s="154">
        <v>-78.181818181818187</v>
      </c>
      <c r="J19" s="154">
        <v>21.818181818181817</v>
      </c>
      <c r="K19" s="154">
        <v>74.749217991586676</v>
      </c>
      <c r="L19" s="164"/>
      <c r="M19" s="32"/>
      <c r="O19" s="12"/>
      <c r="P19" s="12"/>
      <c r="Q19" s="12"/>
      <c r="R19" s="12"/>
      <c r="S19" s="12"/>
      <c r="T19" s="12"/>
    </row>
    <row r="20" spans="1:20" x14ac:dyDescent="0.25">
      <c r="A20" s="176"/>
      <c r="B20" s="127" t="s">
        <v>56</v>
      </c>
      <c r="C20" s="172">
        <v>0</v>
      </c>
      <c r="D20" s="172">
        <v>185</v>
      </c>
      <c r="E20" s="172">
        <v>0</v>
      </c>
      <c r="F20" s="172">
        <v>194</v>
      </c>
      <c r="G20" s="172">
        <v>0</v>
      </c>
      <c r="H20" s="151">
        <v>1313</v>
      </c>
      <c r="I20" s="154"/>
      <c r="J20" s="154"/>
      <c r="K20" s="154">
        <v>0</v>
      </c>
      <c r="L20" s="164"/>
      <c r="M20" s="32"/>
      <c r="O20" s="12"/>
      <c r="P20" s="12"/>
      <c r="Q20" s="12"/>
      <c r="R20" s="12"/>
      <c r="S20" s="12"/>
      <c r="T20" s="12"/>
    </row>
    <row r="21" spans="1:20" x14ac:dyDescent="0.25">
      <c r="A21" s="176"/>
      <c r="B21" s="127" t="s">
        <v>46</v>
      </c>
      <c r="C21" s="172">
        <v>10969</v>
      </c>
      <c r="D21" s="172">
        <v>2208</v>
      </c>
      <c r="E21" s="172">
        <v>6818</v>
      </c>
      <c r="F21" s="172">
        <v>33262</v>
      </c>
      <c r="G21" s="172">
        <v>6168</v>
      </c>
      <c r="H21" s="151">
        <v>1050</v>
      </c>
      <c r="I21" s="154">
        <v>-82.976653696498047</v>
      </c>
      <c r="J21" s="154">
        <v>17.023346303501945</v>
      </c>
      <c r="K21" s="154">
        <v>18.543683482652877</v>
      </c>
      <c r="L21" s="164"/>
      <c r="M21" s="32"/>
      <c r="O21" s="12"/>
      <c r="P21" s="12"/>
      <c r="Q21" s="12"/>
      <c r="R21" s="12"/>
      <c r="S21" s="12"/>
      <c r="T21" s="12"/>
    </row>
    <row r="22" spans="1:20" x14ac:dyDescent="0.25">
      <c r="A22" s="176"/>
      <c r="B22" s="127" t="s">
        <v>60</v>
      </c>
      <c r="C22" s="172">
        <v>17324</v>
      </c>
      <c r="D22" s="172">
        <v>7780</v>
      </c>
      <c r="E22" s="172">
        <v>4042</v>
      </c>
      <c r="F22" s="172">
        <v>12689</v>
      </c>
      <c r="G22" s="172">
        <v>13262</v>
      </c>
      <c r="H22" s="151">
        <v>402</v>
      </c>
      <c r="I22" s="154">
        <v>-96.968782988991094</v>
      </c>
      <c r="J22" s="154">
        <v>3.0312170110088976</v>
      </c>
      <c r="K22" s="154">
        <v>104.51572227913941</v>
      </c>
      <c r="L22" s="164"/>
      <c r="M22" s="32"/>
      <c r="O22" s="12"/>
      <c r="P22" s="12"/>
      <c r="Q22" s="12"/>
      <c r="R22" s="12"/>
      <c r="S22" s="12"/>
      <c r="T22" s="12"/>
    </row>
    <row r="23" spans="1:20" x14ac:dyDescent="0.25">
      <c r="A23" s="176"/>
      <c r="B23" s="127" t="s">
        <v>52</v>
      </c>
      <c r="C23" s="172">
        <v>14032</v>
      </c>
      <c r="D23" s="172">
        <v>18475</v>
      </c>
      <c r="E23" s="172">
        <v>22303</v>
      </c>
      <c r="F23" s="172">
        <v>10961</v>
      </c>
      <c r="G23" s="172">
        <v>1831</v>
      </c>
      <c r="H23" s="151">
        <v>353</v>
      </c>
      <c r="I23" s="154">
        <v>-80.7209175314036</v>
      </c>
      <c r="J23" s="154">
        <v>19.279082468596396</v>
      </c>
      <c r="K23" s="154">
        <v>16.704680229906028</v>
      </c>
      <c r="L23" s="164"/>
      <c r="M23" s="32"/>
      <c r="O23" s="12"/>
      <c r="P23" s="12"/>
      <c r="Q23" s="12"/>
      <c r="R23" s="12"/>
      <c r="S23" s="12"/>
      <c r="T23" s="12"/>
    </row>
    <row r="24" spans="1:20" x14ac:dyDescent="0.25">
      <c r="A24" s="176"/>
      <c r="B24" s="128" t="s">
        <v>48</v>
      </c>
      <c r="C24" s="172">
        <v>0</v>
      </c>
      <c r="D24" s="172">
        <v>3154</v>
      </c>
      <c r="E24" s="172">
        <v>170</v>
      </c>
      <c r="F24" s="172">
        <v>244</v>
      </c>
      <c r="G24" s="172">
        <v>314</v>
      </c>
      <c r="H24" s="151">
        <v>324</v>
      </c>
      <c r="I24" s="154">
        <v>3.1847133757961776</v>
      </c>
      <c r="J24" s="154">
        <v>103.18471337579618</v>
      </c>
      <c r="K24" s="154">
        <v>128.68852459016392</v>
      </c>
      <c r="L24" s="164"/>
      <c r="M24" s="32"/>
      <c r="O24" s="12"/>
      <c r="P24" s="12"/>
      <c r="Q24" s="12"/>
      <c r="R24" s="12"/>
      <c r="S24" s="12"/>
      <c r="T24" s="12"/>
    </row>
    <row r="25" spans="1:20" x14ac:dyDescent="0.25">
      <c r="A25" s="176"/>
      <c r="B25" s="127" t="s">
        <v>51</v>
      </c>
      <c r="C25" s="172">
        <v>560</v>
      </c>
      <c r="D25" s="172">
        <v>526</v>
      </c>
      <c r="E25" s="172">
        <v>25558</v>
      </c>
      <c r="F25" s="172">
        <v>8200</v>
      </c>
      <c r="G25" s="172">
        <v>789</v>
      </c>
      <c r="H25" s="151">
        <v>319</v>
      </c>
      <c r="I25" s="154">
        <v>-59.56907477820026</v>
      </c>
      <c r="J25" s="154">
        <v>40.430925221799747</v>
      </c>
      <c r="K25" s="154">
        <v>9.6219512195121961</v>
      </c>
      <c r="L25" s="164"/>
      <c r="M25" s="32"/>
      <c r="O25" s="12"/>
      <c r="P25" s="12"/>
      <c r="Q25" s="12"/>
      <c r="R25" s="12"/>
      <c r="S25" s="12"/>
      <c r="T25" s="12"/>
    </row>
    <row r="26" spans="1:20" x14ac:dyDescent="0.25">
      <c r="A26" s="176"/>
      <c r="B26" s="127" t="s">
        <v>45</v>
      </c>
      <c r="C26" s="172">
        <v>0</v>
      </c>
      <c r="D26" s="172">
        <v>0</v>
      </c>
      <c r="E26" s="172">
        <v>0</v>
      </c>
      <c r="F26" s="172">
        <v>0</v>
      </c>
      <c r="G26" s="172">
        <v>493</v>
      </c>
      <c r="H26" s="151">
        <v>217</v>
      </c>
      <c r="I26" s="154">
        <v>-55.98377281947262</v>
      </c>
      <c r="J26" s="154">
        <v>44.016227180527387</v>
      </c>
      <c r="K26" s="154"/>
      <c r="L26" s="164"/>
      <c r="M26" s="32"/>
      <c r="O26" s="12"/>
      <c r="P26" s="12"/>
      <c r="Q26" s="12"/>
      <c r="R26" s="12"/>
      <c r="S26" s="12"/>
      <c r="T26" s="12"/>
    </row>
    <row r="27" spans="1:20" x14ac:dyDescent="0.25">
      <c r="A27" s="176"/>
      <c r="B27" s="127" t="s">
        <v>57</v>
      </c>
      <c r="C27" s="172">
        <v>350</v>
      </c>
      <c r="D27" s="172">
        <v>0</v>
      </c>
      <c r="E27" s="172">
        <v>0</v>
      </c>
      <c r="F27" s="172">
        <v>476</v>
      </c>
      <c r="G27" s="172">
        <v>82</v>
      </c>
      <c r="H27" s="151">
        <v>146</v>
      </c>
      <c r="I27" s="154">
        <v>78.048780487804876</v>
      </c>
      <c r="J27" s="154">
        <v>178.04878048780489</v>
      </c>
      <c r="K27" s="154">
        <v>17.22689075630252</v>
      </c>
      <c r="L27" s="164"/>
      <c r="M27" s="32"/>
      <c r="O27" s="12"/>
      <c r="P27" s="12"/>
      <c r="Q27" s="12"/>
      <c r="R27" s="12"/>
      <c r="S27" s="12"/>
      <c r="T27" s="12"/>
    </row>
    <row r="28" spans="1:20" x14ac:dyDescent="0.25">
      <c r="A28" s="176"/>
      <c r="B28" s="127" t="s">
        <v>58</v>
      </c>
      <c r="C28" s="172">
        <v>592</v>
      </c>
      <c r="D28" s="172">
        <v>1066</v>
      </c>
      <c r="E28" s="172">
        <v>0</v>
      </c>
      <c r="F28" s="172">
        <v>873</v>
      </c>
      <c r="G28" s="172">
        <v>1538</v>
      </c>
      <c r="H28" s="151">
        <v>144</v>
      </c>
      <c r="I28" s="154">
        <v>-90.637191157347203</v>
      </c>
      <c r="J28" s="154">
        <v>9.3628088426527967</v>
      </c>
      <c r="K28" s="154">
        <v>176.17411225658648</v>
      </c>
      <c r="L28" s="164"/>
      <c r="M28" s="32"/>
      <c r="O28" s="12"/>
      <c r="P28" s="12"/>
      <c r="Q28" s="12"/>
      <c r="R28" s="12"/>
      <c r="S28" s="12"/>
      <c r="T28" s="12"/>
    </row>
    <row r="29" spans="1:20" x14ac:dyDescent="0.25">
      <c r="A29" s="176"/>
      <c r="B29" s="127" t="s">
        <v>59</v>
      </c>
      <c r="C29" s="172">
        <v>0</v>
      </c>
      <c r="D29" s="172">
        <v>0</v>
      </c>
      <c r="E29" s="172">
        <v>0</v>
      </c>
      <c r="F29" s="172">
        <v>0</v>
      </c>
      <c r="G29" s="172">
        <v>60</v>
      </c>
      <c r="H29" s="151">
        <v>118</v>
      </c>
      <c r="I29" s="154"/>
      <c r="J29" s="154"/>
      <c r="K29" s="154"/>
      <c r="L29" s="164"/>
      <c r="M29" s="32"/>
      <c r="O29" s="12"/>
      <c r="P29" s="12"/>
      <c r="Q29" s="12"/>
      <c r="R29" s="12"/>
      <c r="S29" s="12"/>
      <c r="T29" s="12"/>
    </row>
    <row r="30" spans="1:20" x14ac:dyDescent="0.25">
      <c r="A30" s="176"/>
      <c r="B30" s="127" t="s">
        <v>44</v>
      </c>
      <c r="C30" s="172">
        <v>90</v>
      </c>
      <c r="D30" s="172">
        <v>0</v>
      </c>
      <c r="E30" s="172">
        <v>169</v>
      </c>
      <c r="F30" s="172">
        <v>0</v>
      </c>
      <c r="G30" s="172">
        <v>222</v>
      </c>
      <c r="H30" s="151">
        <v>80</v>
      </c>
      <c r="I30" s="154">
        <v>-63.963963963963963</v>
      </c>
      <c r="J30" s="154">
        <v>36.036036036036037</v>
      </c>
      <c r="K30" s="154"/>
      <c r="L30" s="164"/>
      <c r="M30" s="32"/>
      <c r="O30" s="12"/>
      <c r="P30" s="12"/>
      <c r="Q30" s="12"/>
      <c r="R30" s="12"/>
      <c r="S30" s="12"/>
      <c r="T30" s="12"/>
    </row>
    <row r="31" spans="1:20" x14ac:dyDescent="0.25">
      <c r="A31" s="176"/>
      <c r="B31" s="127" t="s">
        <v>54</v>
      </c>
      <c r="C31" s="172">
        <v>0</v>
      </c>
      <c r="D31" s="172">
        <v>211</v>
      </c>
      <c r="E31" s="172">
        <v>1070</v>
      </c>
      <c r="F31" s="172">
        <v>160</v>
      </c>
      <c r="G31" s="172">
        <v>368</v>
      </c>
      <c r="H31" s="151">
        <v>0</v>
      </c>
      <c r="I31" s="154"/>
      <c r="J31" s="154">
        <v>0</v>
      </c>
      <c r="K31" s="154">
        <v>229.99999999999997</v>
      </c>
      <c r="L31" s="164"/>
      <c r="M31" s="32"/>
      <c r="O31" s="12"/>
      <c r="P31" s="12"/>
      <c r="Q31" s="12"/>
      <c r="R31" s="12"/>
      <c r="S31" s="12"/>
      <c r="T31" s="12"/>
    </row>
    <row r="32" spans="1:20" x14ac:dyDescent="0.25">
      <c r="A32" s="176"/>
      <c r="B32" s="127" t="s">
        <v>55</v>
      </c>
      <c r="C32" s="172">
        <v>0</v>
      </c>
      <c r="D32" s="172">
        <v>0</v>
      </c>
      <c r="E32" s="172">
        <v>24</v>
      </c>
      <c r="F32" s="172">
        <v>720</v>
      </c>
      <c r="G32" s="172">
        <v>775</v>
      </c>
      <c r="H32" s="151">
        <v>0</v>
      </c>
      <c r="I32" s="154"/>
      <c r="J32" s="154"/>
      <c r="K32" s="154"/>
      <c r="L32" s="164"/>
      <c r="O32" s="12"/>
      <c r="P32" s="12"/>
      <c r="Q32" s="12"/>
      <c r="R32" s="12"/>
      <c r="S32" s="12"/>
    </row>
    <row r="33" spans="1:27" ht="16.5" customHeight="1" x14ac:dyDescent="0.25">
      <c r="A33" s="176"/>
      <c r="B33" s="128" t="s">
        <v>43</v>
      </c>
      <c r="C33" s="172">
        <v>21974</v>
      </c>
      <c r="D33" s="172">
        <v>7411</v>
      </c>
      <c r="E33" s="172">
        <v>206</v>
      </c>
      <c r="F33" s="172">
        <v>5748</v>
      </c>
      <c r="G33" s="172">
        <v>6987</v>
      </c>
      <c r="H33" s="151">
        <v>0</v>
      </c>
      <c r="I33" s="154"/>
      <c r="J33" s="154">
        <v>0</v>
      </c>
      <c r="K33" s="154">
        <v>121.5553235908142</v>
      </c>
      <c r="L33" s="164"/>
    </row>
    <row r="34" spans="1:27" ht="18.75" customHeight="1" x14ac:dyDescent="0.25">
      <c r="A34" s="176"/>
      <c r="B34" s="174"/>
      <c r="C34" s="156"/>
      <c r="D34" s="156"/>
      <c r="E34" s="156"/>
      <c r="F34" s="156"/>
      <c r="G34" s="156"/>
      <c r="H34" s="157"/>
      <c r="I34" s="158"/>
      <c r="J34" s="158"/>
      <c r="K34" s="158"/>
      <c r="L34" s="164"/>
    </row>
    <row r="35" spans="1:27" ht="15.75" customHeight="1" x14ac:dyDescent="0.25">
      <c r="A35" s="176"/>
      <c r="B35" s="147" t="s">
        <v>3</v>
      </c>
      <c r="C35" s="181"/>
      <c r="D35" s="152">
        <v>9.8579170051038325</v>
      </c>
      <c r="E35" s="152">
        <v>-4.7716525874959341</v>
      </c>
      <c r="F35" s="152">
        <v>-14.835244424615702</v>
      </c>
      <c r="G35" s="152">
        <v>-17.148688641698129</v>
      </c>
      <c r="H35" s="161">
        <v>196.18242882598804</v>
      </c>
      <c r="I35" s="162"/>
      <c r="J35" s="162"/>
      <c r="K35" s="162"/>
      <c r="L35" s="164"/>
    </row>
    <row r="36" spans="1:27" ht="14.25" customHeight="1" x14ac:dyDescent="0.25">
      <c r="A36" s="176"/>
      <c r="B36" s="146"/>
      <c r="C36" s="175"/>
      <c r="D36" s="175"/>
      <c r="E36" s="175"/>
      <c r="F36" s="175"/>
      <c r="G36" s="175"/>
      <c r="H36" s="157"/>
      <c r="I36" s="158"/>
      <c r="J36" s="158"/>
      <c r="K36" s="158"/>
      <c r="L36" s="164"/>
      <c r="M36" s="57"/>
    </row>
    <row r="37" spans="1:27" s="43" customFormat="1" ht="18.75" x14ac:dyDescent="0.25">
      <c r="A37" s="176"/>
      <c r="B37" s="140"/>
      <c r="C37" s="210" t="s">
        <v>185</v>
      </c>
      <c r="D37" s="210"/>
      <c r="E37" s="210"/>
      <c r="F37" s="210"/>
      <c r="G37" s="210"/>
      <c r="H37" s="210"/>
      <c r="I37" s="210"/>
      <c r="J37" s="210"/>
      <c r="K37" s="210"/>
      <c r="L37" s="164"/>
      <c r="M37" s="58"/>
      <c r="N37" s="40"/>
      <c r="O37" s="40"/>
      <c r="P37" s="40"/>
      <c r="Q37" s="40"/>
      <c r="R37" s="41"/>
      <c r="S37" s="41"/>
      <c r="T37" s="41"/>
      <c r="U37" s="41"/>
      <c r="V37" s="42"/>
      <c r="W37" s="42"/>
      <c r="X37" s="50"/>
      <c r="Y37" s="50"/>
      <c r="Z37" s="50"/>
      <c r="AA37" s="50"/>
    </row>
    <row r="38" spans="1:27" s="43" customFormat="1" x14ac:dyDescent="0.25">
      <c r="A38" s="177"/>
      <c r="B38" s="118"/>
      <c r="C38" s="119"/>
      <c r="D38" s="119"/>
      <c r="E38" s="119"/>
      <c r="F38" s="120"/>
      <c r="G38" s="120"/>
      <c r="H38" s="120"/>
      <c r="I38" s="121"/>
      <c r="J38" s="121"/>
      <c r="K38" s="118"/>
      <c r="L38" s="169"/>
      <c r="M38" s="58"/>
      <c r="N38" s="40"/>
      <c r="O38" s="40"/>
      <c r="P38" s="40"/>
      <c r="Q38" s="40"/>
      <c r="R38" s="41"/>
      <c r="S38" s="41"/>
      <c r="T38" s="41"/>
      <c r="U38" s="41"/>
      <c r="V38" s="42"/>
      <c r="W38" s="42"/>
      <c r="X38" s="50"/>
      <c r="Y38" s="50"/>
      <c r="Z38" s="50"/>
      <c r="AA38" s="50"/>
    </row>
    <row r="39" spans="1:27" s="43" customFormat="1" x14ac:dyDescent="0.25">
      <c r="A39" s="177"/>
      <c r="B39" s="118"/>
      <c r="C39" s="119"/>
      <c r="D39" s="119"/>
      <c r="E39" s="119"/>
      <c r="F39" s="120"/>
      <c r="G39" s="120"/>
      <c r="H39" s="120"/>
      <c r="I39" s="121"/>
      <c r="J39" s="121"/>
      <c r="K39" s="118"/>
      <c r="L39" s="169"/>
      <c r="M39" s="58"/>
      <c r="N39" s="40"/>
      <c r="O39" s="40"/>
      <c r="P39" s="40"/>
      <c r="Q39" s="40"/>
      <c r="R39" s="41"/>
      <c r="S39" s="41"/>
      <c r="T39" s="41"/>
      <c r="U39" s="41"/>
      <c r="V39" s="42"/>
      <c r="W39" s="42"/>
      <c r="X39" s="50"/>
      <c r="Y39" s="50"/>
      <c r="Z39" s="50"/>
      <c r="AA39" s="50"/>
    </row>
    <row r="40" spans="1:27" s="43" customFormat="1" x14ac:dyDescent="0.25">
      <c r="A40" s="177"/>
      <c r="B40" s="118"/>
      <c r="C40" s="119"/>
      <c r="D40" s="119"/>
      <c r="E40" s="119"/>
      <c r="F40" s="120"/>
      <c r="G40" s="120"/>
      <c r="H40" s="120"/>
      <c r="I40" s="121"/>
      <c r="J40" s="121"/>
      <c r="K40" s="118"/>
      <c r="L40" s="169"/>
      <c r="M40" s="58"/>
      <c r="N40" s="40"/>
      <c r="O40" s="40"/>
      <c r="P40" s="40"/>
      <c r="Q40" s="40"/>
      <c r="R40" s="41"/>
      <c r="S40" s="41"/>
      <c r="T40" s="41"/>
      <c r="U40" s="41"/>
      <c r="V40" s="42"/>
      <c r="W40" s="42"/>
      <c r="X40" s="50"/>
      <c r="Y40" s="50"/>
      <c r="Z40" s="50"/>
      <c r="AA40" s="50"/>
    </row>
    <row r="41" spans="1:27" s="43" customFormat="1" x14ac:dyDescent="0.25">
      <c r="A41" s="177"/>
      <c r="B41" s="118"/>
      <c r="C41" s="119"/>
      <c r="D41" s="119"/>
      <c r="E41" s="119"/>
      <c r="F41" s="120"/>
      <c r="G41" s="120"/>
      <c r="H41" s="120"/>
      <c r="I41" s="121"/>
      <c r="J41" s="121"/>
      <c r="K41" s="118"/>
      <c r="L41" s="169"/>
      <c r="M41" s="58"/>
      <c r="N41" s="40"/>
      <c r="O41" s="40"/>
      <c r="P41" s="40"/>
      <c r="Q41" s="40"/>
      <c r="R41" s="41"/>
      <c r="S41" s="41"/>
      <c r="T41" s="41"/>
      <c r="U41" s="41"/>
      <c r="V41" s="42"/>
      <c r="W41" s="42"/>
      <c r="X41" s="50"/>
      <c r="Y41" s="50"/>
      <c r="Z41" s="50"/>
      <c r="AA41" s="50"/>
    </row>
    <row r="42" spans="1:27" s="43" customFormat="1" x14ac:dyDescent="0.25">
      <c r="A42" s="177"/>
      <c r="B42" s="118"/>
      <c r="C42" s="119"/>
      <c r="D42" s="119"/>
      <c r="E42" s="119"/>
      <c r="F42" s="120"/>
      <c r="G42" s="120"/>
      <c r="H42" s="120"/>
      <c r="I42" s="121"/>
      <c r="J42" s="121"/>
      <c r="K42" s="118"/>
      <c r="L42" s="169"/>
      <c r="M42" s="58"/>
      <c r="N42" s="40"/>
      <c r="O42" s="40"/>
      <c r="P42" s="40"/>
      <c r="Q42" s="40"/>
      <c r="R42" s="41"/>
      <c r="S42" s="41"/>
      <c r="T42" s="41"/>
      <c r="U42" s="41"/>
      <c r="V42" s="42"/>
      <c r="W42" s="42"/>
      <c r="X42" s="50"/>
      <c r="Y42" s="50"/>
      <c r="Z42" s="50"/>
      <c r="AA42" s="50"/>
    </row>
    <row r="43" spans="1:27" s="43" customFormat="1" x14ac:dyDescent="0.25">
      <c r="A43" s="177"/>
      <c r="B43" s="118"/>
      <c r="C43" s="119"/>
      <c r="D43" s="119"/>
      <c r="E43" s="119"/>
      <c r="F43" s="120"/>
      <c r="G43" s="120"/>
      <c r="H43" s="120"/>
      <c r="I43" s="121"/>
      <c r="J43" s="121"/>
      <c r="K43" s="118"/>
      <c r="L43" s="169"/>
      <c r="M43" s="58"/>
      <c r="N43" s="40"/>
      <c r="O43" s="40"/>
      <c r="P43" s="40"/>
      <c r="Q43" s="40"/>
      <c r="R43" s="41"/>
      <c r="S43" s="41"/>
      <c r="T43" s="41"/>
      <c r="U43" s="41"/>
      <c r="V43" s="42"/>
      <c r="W43" s="42"/>
      <c r="X43" s="50"/>
      <c r="Y43" s="50"/>
      <c r="Z43" s="50"/>
      <c r="AA43" s="50"/>
    </row>
    <row r="44" spans="1:27" s="43" customFormat="1" x14ac:dyDescent="0.25">
      <c r="A44" s="177"/>
      <c r="B44" s="118"/>
      <c r="C44" s="119"/>
      <c r="D44" s="119"/>
      <c r="E44" s="119"/>
      <c r="F44" s="120"/>
      <c r="G44" s="120"/>
      <c r="H44" s="120"/>
      <c r="I44" s="121"/>
      <c r="J44" s="121"/>
      <c r="K44" s="118"/>
      <c r="L44" s="169"/>
      <c r="M44" s="58"/>
      <c r="N44" s="40"/>
      <c r="O44" s="40"/>
      <c r="P44" s="40"/>
      <c r="Q44" s="40"/>
      <c r="R44" s="41"/>
      <c r="S44" s="41"/>
      <c r="T44" s="41"/>
      <c r="U44" s="41"/>
      <c r="V44" s="42"/>
      <c r="W44" s="42"/>
      <c r="X44" s="50"/>
      <c r="Y44" s="50"/>
      <c r="Z44" s="50"/>
      <c r="AA44" s="50"/>
    </row>
    <row r="45" spans="1:27" s="43" customFormat="1" x14ac:dyDescent="0.25">
      <c r="A45" s="177"/>
      <c r="B45" s="118"/>
      <c r="C45" s="119"/>
      <c r="D45" s="119"/>
      <c r="E45" s="119"/>
      <c r="F45" s="120"/>
      <c r="G45" s="120"/>
      <c r="H45" s="120"/>
      <c r="I45" s="121"/>
      <c r="J45" s="121"/>
      <c r="K45" s="118"/>
      <c r="L45" s="169"/>
      <c r="M45" s="58"/>
      <c r="N45" s="40"/>
      <c r="O45" s="40"/>
      <c r="P45" s="40"/>
      <c r="Q45" s="40"/>
      <c r="R45" s="41"/>
      <c r="S45" s="41"/>
      <c r="T45" s="41"/>
      <c r="U45" s="41"/>
      <c r="V45" s="42"/>
      <c r="W45" s="42"/>
      <c r="X45" s="50"/>
      <c r="Y45" s="50"/>
      <c r="Z45" s="50"/>
      <c r="AA45" s="50"/>
    </row>
    <row r="46" spans="1:27" s="43" customFormat="1" x14ac:dyDescent="0.25">
      <c r="A46" s="177"/>
      <c r="B46" s="118"/>
      <c r="C46" s="119"/>
      <c r="D46" s="119"/>
      <c r="E46" s="119"/>
      <c r="F46" s="120"/>
      <c r="G46" s="120"/>
      <c r="H46" s="120"/>
      <c r="I46" s="121"/>
      <c r="J46" s="121"/>
      <c r="K46" s="118"/>
      <c r="L46" s="169"/>
      <c r="M46" s="58"/>
      <c r="N46" s="40"/>
      <c r="O46" s="40"/>
      <c r="P46" s="40"/>
      <c r="Q46" s="40"/>
      <c r="R46" s="41"/>
      <c r="S46" s="41"/>
      <c r="T46" s="41"/>
      <c r="U46" s="41"/>
      <c r="V46" s="42"/>
      <c r="W46" s="42"/>
      <c r="X46" s="50"/>
      <c r="Y46" s="50"/>
      <c r="Z46" s="50"/>
      <c r="AA46" s="50"/>
    </row>
    <row r="47" spans="1:27" s="43" customFormat="1" x14ac:dyDescent="0.25">
      <c r="A47" s="177"/>
      <c r="B47" s="118"/>
      <c r="C47" s="119"/>
      <c r="D47" s="119"/>
      <c r="E47" s="119"/>
      <c r="F47" s="120"/>
      <c r="G47" s="120"/>
      <c r="H47" s="120"/>
      <c r="I47" s="121"/>
      <c r="J47" s="121"/>
      <c r="K47" s="118"/>
      <c r="L47" s="169"/>
      <c r="M47" s="58"/>
      <c r="N47" s="40"/>
      <c r="O47" s="40"/>
      <c r="P47" s="40"/>
      <c r="Q47" s="40"/>
      <c r="R47" s="41"/>
      <c r="S47" s="41"/>
      <c r="T47" s="41"/>
      <c r="U47" s="41"/>
      <c r="V47" s="42"/>
      <c r="W47" s="42"/>
      <c r="X47" s="50"/>
      <c r="Y47" s="50"/>
      <c r="Z47" s="50"/>
      <c r="AA47" s="50"/>
    </row>
    <row r="48" spans="1:27" s="43" customFormat="1" x14ac:dyDescent="0.25">
      <c r="A48" s="177"/>
      <c r="B48" s="118"/>
      <c r="C48" s="119"/>
      <c r="D48" s="119"/>
      <c r="E48" s="119"/>
      <c r="F48" s="120"/>
      <c r="G48" s="120"/>
      <c r="H48" s="120"/>
      <c r="I48" s="121"/>
      <c r="J48" s="121"/>
      <c r="K48" s="118"/>
      <c r="L48" s="169"/>
      <c r="M48" s="58"/>
      <c r="N48" s="40"/>
      <c r="O48" s="40"/>
      <c r="P48" s="40"/>
      <c r="Q48" s="40"/>
      <c r="R48" s="41"/>
      <c r="S48" s="41"/>
      <c r="T48" s="41"/>
      <c r="U48" s="41"/>
      <c r="V48" s="42"/>
      <c r="W48" s="42"/>
      <c r="X48" s="50"/>
      <c r="Y48" s="50"/>
      <c r="Z48" s="50"/>
      <c r="AA48" s="50"/>
    </row>
    <row r="49" spans="1:27" s="43" customFormat="1" x14ac:dyDescent="0.25">
      <c r="A49" s="177"/>
      <c r="B49" s="118"/>
      <c r="C49" s="119"/>
      <c r="D49" s="119"/>
      <c r="E49" s="119"/>
      <c r="F49" s="120"/>
      <c r="G49" s="120"/>
      <c r="H49" s="120"/>
      <c r="I49" s="121"/>
      <c r="J49" s="121"/>
      <c r="K49" s="118"/>
      <c r="L49" s="169"/>
      <c r="M49" s="58"/>
      <c r="N49" s="40"/>
      <c r="O49" s="40"/>
      <c r="P49" s="40"/>
      <c r="Q49" s="40"/>
      <c r="R49" s="41"/>
      <c r="S49" s="41"/>
      <c r="T49" s="41"/>
      <c r="U49" s="41"/>
      <c r="V49" s="42"/>
      <c r="W49" s="42"/>
      <c r="X49" s="50"/>
      <c r="Y49" s="50"/>
      <c r="Z49" s="50"/>
      <c r="AA49" s="50"/>
    </row>
    <row r="50" spans="1:27" s="43" customFormat="1" x14ac:dyDescent="0.2">
      <c r="A50" s="177"/>
      <c r="B50" s="111" t="s">
        <v>72</v>
      </c>
      <c r="C50" s="119"/>
      <c r="D50" s="119"/>
      <c r="E50" s="119"/>
      <c r="F50" s="120"/>
      <c r="G50" s="120"/>
      <c r="H50" s="120"/>
      <c r="I50" s="121"/>
      <c r="J50" s="121"/>
      <c r="K50" s="118"/>
      <c r="L50" s="169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">
      <c r="A51" s="177"/>
      <c r="B51" s="115" t="s">
        <v>184</v>
      </c>
      <c r="C51" s="119"/>
      <c r="D51" s="119"/>
      <c r="E51" s="119"/>
      <c r="F51" s="120"/>
      <c r="G51" s="120"/>
      <c r="H51" s="120"/>
      <c r="I51" s="121"/>
      <c r="J51" s="121"/>
      <c r="K51" s="118"/>
      <c r="L51" s="169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0" customFormat="1" x14ac:dyDescent="0.25">
      <c r="A52" s="178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170"/>
      <c r="M52" s="58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</row>
    <row r="54" spans="1:27" s="40" customFormat="1" x14ac:dyDescent="0.25">
      <c r="A54" s="59"/>
      <c r="B54" s="49" t="s">
        <v>43</v>
      </c>
      <c r="C54" s="49" t="s">
        <v>44</v>
      </c>
      <c r="D54" s="49" t="s">
        <v>45</v>
      </c>
      <c r="E54" s="49" t="s">
        <v>46</v>
      </c>
      <c r="F54" s="49" t="s">
        <v>47</v>
      </c>
      <c r="G54" s="49" t="s">
        <v>48</v>
      </c>
      <c r="H54" s="40" t="s">
        <v>49</v>
      </c>
      <c r="I54" s="40" t="s">
        <v>50</v>
      </c>
      <c r="J54" s="40" t="s">
        <v>51</v>
      </c>
      <c r="K54" s="40" t="s">
        <v>52</v>
      </c>
      <c r="L54" s="40" t="s">
        <v>53</v>
      </c>
    </row>
    <row r="55" spans="1:27" s="40" customFormat="1" x14ac:dyDescent="0.25">
      <c r="B55" s="228" t="s">
        <v>49</v>
      </c>
      <c r="C55" s="39">
        <v>134784</v>
      </c>
      <c r="D55" s="49">
        <v>0</v>
      </c>
      <c r="E55" s="49">
        <v>4109</v>
      </c>
      <c r="F55" s="49">
        <v>23586</v>
      </c>
      <c r="G55" s="49">
        <v>1516</v>
      </c>
      <c r="H55" s="40">
        <v>23557</v>
      </c>
      <c r="I55" s="40">
        <v>34842</v>
      </c>
      <c r="J55" s="40">
        <v>9939</v>
      </c>
      <c r="K55" s="40">
        <v>2109</v>
      </c>
      <c r="L55" s="40">
        <v>9819</v>
      </c>
    </row>
    <row r="56" spans="1:27" s="40" customFormat="1" x14ac:dyDescent="0.25">
      <c r="B56" s="228" t="s">
        <v>61</v>
      </c>
      <c r="C56" s="39">
        <v>110546</v>
      </c>
    </row>
    <row r="57" spans="1:27" s="40" customFormat="1" x14ac:dyDescent="0.25">
      <c r="B57" s="228" t="s">
        <v>50</v>
      </c>
      <c r="C57" s="39">
        <v>52266</v>
      </c>
    </row>
    <row r="58" spans="1:27" s="41" customFormat="1" x14ac:dyDescent="0.25">
      <c r="A58" s="40"/>
      <c r="B58" s="228" t="s">
        <v>47</v>
      </c>
      <c r="C58" s="39">
        <v>33030</v>
      </c>
      <c r="D58" s="49"/>
      <c r="E58" s="49"/>
      <c r="F58" s="49"/>
      <c r="G58" s="49"/>
      <c r="H58" s="49"/>
      <c r="I58" s="40"/>
      <c r="J58" s="40"/>
      <c r="K58" s="40"/>
      <c r="L58" s="40"/>
    </row>
    <row r="59" spans="1:27" s="2" customFormat="1" x14ac:dyDescent="0.25">
      <c r="B59" s="228" t="s">
        <v>53</v>
      </c>
      <c r="C59" s="39">
        <v>3024</v>
      </c>
      <c r="D59" s="33">
        <v>6805.8512499999997</v>
      </c>
    </row>
    <row r="60" spans="1:27" s="2" customFormat="1" x14ac:dyDescent="0.25">
      <c r="B60" s="228" t="s">
        <v>56</v>
      </c>
      <c r="C60" s="39">
        <v>1313</v>
      </c>
      <c r="D60" s="33">
        <v>7093.1805000000004</v>
      </c>
    </row>
    <row r="61" spans="1:27" s="2" customFormat="1" x14ac:dyDescent="0.25">
      <c r="B61" s="228" t="s">
        <v>46</v>
      </c>
      <c r="C61" s="39">
        <v>1050</v>
      </c>
      <c r="D61" s="33">
        <v>7273.4759999999997</v>
      </c>
    </row>
    <row r="62" spans="1:27" s="2" customFormat="1" x14ac:dyDescent="0.25">
      <c r="B62" s="228" t="s">
        <v>60</v>
      </c>
      <c r="C62" s="39">
        <v>402</v>
      </c>
      <c r="D62" s="33">
        <v>7231.6575000000003</v>
      </c>
    </row>
    <row r="63" spans="1:27" s="2" customFormat="1" x14ac:dyDescent="0.25">
      <c r="B63" s="228" t="s">
        <v>52</v>
      </c>
      <c r="C63" s="39">
        <v>353</v>
      </c>
      <c r="D63" s="33">
        <v>7129.2955000000002</v>
      </c>
    </row>
    <row r="64" spans="1:27" s="2" customFormat="1" x14ac:dyDescent="0.25">
      <c r="B64" s="229" t="s">
        <v>48</v>
      </c>
      <c r="C64" s="39">
        <v>324</v>
      </c>
      <c r="D64" s="33">
        <v>6847.9684999999999</v>
      </c>
    </row>
    <row r="65" spans="2:5" s="2" customFormat="1" x14ac:dyDescent="0.25">
      <c r="B65" s="228" t="s">
        <v>51</v>
      </c>
      <c r="C65" s="39">
        <v>319</v>
      </c>
      <c r="D65" s="33">
        <v>6546.6785</v>
      </c>
    </row>
    <row r="66" spans="2:5" s="2" customFormat="1" x14ac:dyDescent="0.25">
      <c r="B66" s="228" t="s">
        <v>45</v>
      </c>
      <c r="C66" s="39">
        <v>217</v>
      </c>
      <c r="D66" s="33">
        <v>6205.9295000000002</v>
      </c>
      <c r="E66" s="27"/>
    </row>
    <row r="67" spans="2:5" s="2" customFormat="1" x14ac:dyDescent="0.25">
      <c r="B67" s="228" t="s">
        <v>57</v>
      </c>
      <c r="C67" s="39">
        <v>146</v>
      </c>
      <c r="D67" s="33">
        <v>5946.2775000000001</v>
      </c>
      <c r="E67" s="27"/>
    </row>
    <row r="68" spans="2:5" s="2" customFormat="1" x14ac:dyDescent="0.25">
      <c r="B68" s="228" t="s">
        <v>58</v>
      </c>
      <c r="C68" s="39">
        <v>144</v>
      </c>
      <c r="D68" s="33">
        <v>5912.7055</v>
      </c>
      <c r="E68" s="27"/>
    </row>
    <row r="69" spans="2:5" s="2" customFormat="1" x14ac:dyDescent="0.25">
      <c r="B69" s="228" t="s">
        <v>59</v>
      </c>
      <c r="C69" s="39">
        <v>118</v>
      </c>
      <c r="D69" s="33">
        <v>5941.6019999999999</v>
      </c>
      <c r="E69" s="27"/>
    </row>
    <row r="70" spans="2:5" s="2" customFormat="1" x14ac:dyDescent="0.25">
      <c r="B70" s="228" t="s">
        <v>44</v>
      </c>
      <c r="C70" s="39">
        <v>80</v>
      </c>
      <c r="D70" s="33">
        <v>6071.1025</v>
      </c>
      <c r="E70" s="27"/>
    </row>
    <row r="71" spans="2:5" s="2" customFormat="1" x14ac:dyDescent="0.25">
      <c r="B71" s="228" t="s">
        <v>54</v>
      </c>
      <c r="C71" s="39">
        <v>0</v>
      </c>
      <c r="D71" s="33">
        <v>6038.5155000000004</v>
      </c>
      <c r="E71" s="27"/>
    </row>
    <row r="72" spans="2:5" s="2" customFormat="1" x14ac:dyDescent="0.25">
      <c r="B72" s="228" t="s">
        <v>55</v>
      </c>
      <c r="C72" s="39">
        <v>0</v>
      </c>
      <c r="D72" s="33">
        <v>6060.10275</v>
      </c>
      <c r="E72" s="27"/>
    </row>
    <row r="73" spans="2:5" s="2" customFormat="1" x14ac:dyDescent="0.25">
      <c r="B73" s="229" t="s">
        <v>43</v>
      </c>
      <c r="C73" s="39">
        <v>0</v>
      </c>
      <c r="D73" s="33">
        <v>6120.0707499999999</v>
      </c>
      <c r="E73" s="27"/>
    </row>
    <row r="74" spans="2:5" s="2" customFormat="1" x14ac:dyDescent="0.25">
      <c r="B74" s="30">
        <v>6199402</v>
      </c>
      <c r="C74" s="34" t="s">
        <v>27</v>
      </c>
      <c r="D74" s="33">
        <v>6172.9237499999999</v>
      </c>
      <c r="E74" s="27"/>
    </row>
    <row r="75" spans="2:5" s="2" customFormat="1" x14ac:dyDescent="0.25">
      <c r="B75" s="30">
        <v>6498148</v>
      </c>
      <c r="C75" s="34" t="s">
        <v>28</v>
      </c>
      <c r="D75" s="33">
        <v>6344.7117500000004</v>
      </c>
      <c r="E75" s="27"/>
    </row>
    <row r="76" spans="2:5" s="2" customFormat="1" x14ac:dyDescent="0.25">
      <c r="B76" s="30">
        <v>6281878</v>
      </c>
      <c r="C76" s="34" t="s">
        <v>29</v>
      </c>
      <c r="D76" s="33">
        <v>6357.2117500000004</v>
      </c>
      <c r="E76" s="27"/>
    </row>
    <row r="77" spans="2:5" s="2" customFormat="1" x14ac:dyDescent="0.25">
      <c r="B77" s="30">
        <v>6351873</v>
      </c>
      <c r="C77" s="34" t="s">
        <v>30</v>
      </c>
      <c r="D77" s="33">
        <v>6332.8252499999999</v>
      </c>
      <c r="E77" s="27"/>
    </row>
    <row r="78" spans="2:5" s="2" customFormat="1" x14ac:dyDescent="0.25">
      <c r="B78" s="30">
        <v>6348056</v>
      </c>
      <c r="C78" s="34" t="s">
        <v>33</v>
      </c>
      <c r="D78" s="33">
        <v>6369.9887500000004</v>
      </c>
      <c r="E78" s="27"/>
    </row>
    <row r="79" spans="2:5" s="2" customFormat="1" x14ac:dyDescent="0.25">
      <c r="B79" s="30">
        <v>6042462</v>
      </c>
      <c r="C79" s="34" t="s">
        <v>35</v>
      </c>
      <c r="D79" s="33">
        <v>6256.0672500000001</v>
      </c>
      <c r="E79" s="27"/>
    </row>
    <row r="80" spans="2:5" s="2" customFormat="1" x14ac:dyDescent="0.25">
      <c r="B80" s="30">
        <v>6095116</v>
      </c>
      <c r="C80" s="34" t="s">
        <v>37</v>
      </c>
      <c r="D80" s="33">
        <v>6209.3767500000004</v>
      </c>
      <c r="E80" s="27"/>
    </row>
    <row r="81" spans="2:5" s="2" customFormat="1" x14ac:dyDescent="0.25">
      <c r="B81" s="30">
        <v>6413962</v>
      </c>
      <c r="C81" s="34" t="s">
        <v>38</v>
      </c>
      <c r="D81" s="33">
        <v>6224.8990000000003</v>
      </c>
      <c r="E81" s="27"/>
    </row>
    <row r="82" spans="2:5" s="2" customFormat="1" x14ac:dyDescent="0.25">
      <c r="B82" s="30">
        <v>6196253</v>
      </c>
      <c r="C82" s="34" t="s">
        <v>39</v>
      </c>
      <c r="D82" s="33">
        <v>6186.9482500000004</v>
      </c>
      <c r="E82" s="27"/>
    </row>
    <row r="83" spans="2:5" s="2" customFormat="1" x14ac:dyDescent="0.25">
      <c r="B83" s="30">
        <v>6916438</v>
      </c>
      <c r="C83" s="34" t="s">
        <v>42</v>
      </c>
      <c r="D83" s="33">
        <v>6405.4422500000001</v>
      </c>
      <c r="E83" s="27"/>
    </row>
    <row r="84" spans="2:5" s="2" customFormat="1" x14ac:dyDescent="0.25">
      <c r="B84" s="33"/>
      <c r="C84" s="34"/>
      <c r="D84" s="33"/>
      <c r="E84" s="27"/>
    </row>
    <row r="85" spans="2:5" s="2" customFormat="1" x14ac:dyDescent="0.25">
      <c r="B85" s="33"/>
      <c r="C85" s="34"/>
      <c r="D85" s="33"/>
      <c r="E85" s="27"/>
    </row>
    <row r="86" spans="2:5" s="2" customFormat="1" x14ac:dyDescent="0.25">
      <c r="B86" s="33"/>
      <c r="C86" s="34"/>
      <c r="D86" s="33"/>
      <c r="E86" s="27"/>
    </row>
    <row r="87" spans="2:5" s="2" customFormat="1" x14ac:dyDescent="0.25">
      <c r="B87" s="12"/>
      <c r="D87" s="29"/>
      <c r="E87" s="27"/>
    </row>
    <row r="88" spans="2:5" s="2" customFormat="1" x14ac:dyDescent="0.25">
      <c r="B88" s="12"/>
      <c r="D88" s="29"/>
      <c r="E88" s="27"/>
    </row>
    <row r="89" spans="2:5" s="2" customFormat="1" x14ac:dyDescent="0.25">
      <c r="B89" s="12"/>
      <c r="D89" s="29"/>
      <c r="E89" s="27"/>
    </row>
    <row r="90" spans="2:5" s="2" customFormat="1" x14ac:dyDescent="0.25">
      <c r="B90" s="12"/>
      <c r="D90" s="29"/>
      <c r="E90" s="27"/>
    </row>
    <row r="91" spans="2:5" s="2" customFormat="1" x14ac:dyDescent="0.25">
      <c r="B91" s="12"/>
      <c r="D91" s="29"/>
      <c r="E91" s="27"/>
    </row>
    <row r="92" spans="2:5" s="2" customFormat="1" x14ac:dyDescent="0.25">
      <c r="B92" s="12"/>
      <c r="D92" s="29"/>
      <c r="E92" s="27"/>
    </row>
    <row r="93" spans="2:5" s="2" customFormat="1" x14ac:dyDescent="0.25">
      <c r="B93" s="12"/>
      <c r="D93" s="29"/>
      <c r="E93" s="27"/>
    </row>
    <row r="94" spans="2:5" s="2" customFormat="1" x14ac:dyDescent="0.25">
      <c r="B94" s="12"/>
      <c r="D94" s="29"/>
      <c r="E94" s="27"/>
    </row>
    <row r="95" spans="2:5" s="2" customFormat="1" x14ac:dyDescent="0.25">
      <c r="B95" s="12"/>
      <c r="D95" s="29"/>
      <c r="E95" s="27"/>
    </row>
    <row r="96" spans="2:5" s="2" customFormat="1" x14ac:dyDescent="0.25">
      <c r="B96" s="12"/>
      <c r="D96" s="29"/>
      <c r="E96" s="27"/>
    </row>
    <row r="97" spans="2:5" s="2" customFormat="1" x14ac:dyDescent="0.25">
      <c r="B97" s="12"/>
      <c r="D97" s="29"/>
      <c r="E97" s="27"/>
    </row>
    <row r="98" spans="2:5" s="2" customFormat="1" x14ac:dyDescent="0.25">
      <c r="B98" s="12"/>
      <c r="D98" s="29"/>
      <c r="E98" s="27"/>
    </row>
    <row r="99" spans="2:5" s="2" customFormat="1" x14ac:dyDescent="0.25">
      <c r="B99" s="12"/>
      <c r="D99" s="29"/>
      <c r="E99" s="27"/>
    </row>
    <row r="100" spans="2:5" s="2" customFormat="1" x14ac:dyDescent="0.25">
      <c r="B100" s="12"/>
      <c r="D100" s="29"/>
      <c r="E100" s="27"/>
    </row>
    <row r="101" spans="2:5" s="2" customFormat="1" x14ac:dyDescent="0.25">
      <c r="B101" s="12"/>
      <c r="D101" s="29"/>
      <c r="E101" s="27"/>
    </row>
    <row r="102" spans="2:5" s="2" customFormat="1" x14ac:dyDescent="0.25">
      <c r="B102" s="12"/>
      <c r="D102" s="29"/>
      <c r="E102" s="27"/>
    </row>
    <row r="103" spans="2:5" s="2" customFormat="1" x14ac:dyDescent="0.25">
      <c r="B103" s="12"/>
      <c r="D103" s="29"/>
      <c r="E103" s="27"/>
    </row>
    <row r="104" spans="2:5" s="2" customFormat="1" x14ac:dyDescent="0.25">
      <c r="B104" s="12"/>
      <c r="D104" s="29"/>
      <c r="E104" s="27"/>
    </row>
    <row r="105" spans="2:5" s="2" customFormat="1" x14ac:dyDescent="0.25">
      <c r="B105" s="12"/>
      <c r="D105" s="29"/>
      <c r="E105" s="27"/>
    </row>
    <row r="106" spans="2:5" s="2" customFormat="1" x14ac:dyDescent="0.25">
      <c r="B106" s="12"/>
      <c r="D106" s="29"/>
      <c r="E106" s="27"/>
    </row>
    <row r="107" spans="2:5" s="2" customFormat="1" x14ac:dyDescent="0.25">
      <c r="B107" s="12"/>
      <c r="D107" s="29"/>
      <c r="E107" s="27"/>
    </row>
    <row r="108" spans="2:5" s="2" customFormat="1" x14ac:dyDescent="0.25">
      <c r="B108" s="12"/>
      <c r="D108" s="29"/>
      <c r="E108" s="27"/>
    </row>
    <row r="109" spans="2:5" s="2" customFormat="1" x14ac:dyDescent="0.25">
      <c r="B109" s="12"/>
      <c r="D109" s="29"/>
      <c r="E109" s="27"/>
    </row>
    <row r="110" spans="2:5" s="2" customFormat="1" x14ac:dyDescent="0.25">
      <c r="B110" s="12"/>
      <c r="D110" s="29"/>
      <c r="E110" s="27"/>
    </row>
    <row r="111" spans="2:5" s="2" customFormat="1" x14ac:dyDescent="0.25">
      <c r="B111" s="12"/>
      <c r="D111" s="29"/>
      <c r="E111" s="27"/>
    </row>
    <row r="112" spans="2:5" s="2" customFormat="1" x14ac:dyDescent="0.25">
      <c r="B112" s="12"/>
      <c r="D112" s="29"/>
      <c r="E112" s="27"/>
    </row>
    <row r="113" spans="2:5" s="2" customFormat="1" x14ac:dyDescent="0.25">
      <c r="B113" s="12"/>
      <c r="D113" s="29"/>
      <c r="E113" s="27"/>
    </row>
    <row r="114" spans="2:5" s="2" customFormat="1" x14ac:dyDescent="0.25">
      <c r="B114" s="12"/>
      <c r="D114" s="29"/>
      <c r="E114" s="27"/>
    </row>
    <row r="115" spans="2:5" s="2" customFormat="1" x14ac:dyDescent="0.25">
      <c r="B115" s="12"/>
      <c r="D115" s="29"/>
      <c r="E115" s="27"/>
    </row>
    <row r="116" spans="2:5" s="2" customFormat="1" x14ac:dyDescent="0.25">
      <c r="B116" s="12"/>
      <c r="D116" s="29"/>
      <c r="E116" s="27"/>
    </row>
    <row r="117" spans="2:5" s="2" customFormat="1" x14ac:dyDescent="0.25">
      <c r="B117" s="12"/>
      <c r="D117" s="29"/>
      <c r="E117" s="27"/>
    </row>
    <row r="118" spans="2:5" s="2" customFormat="1" x14ac:dyDescent="0.25">
      <c r="B118" s="12"/>
      <c r="D118" s="29"/>
      <c r="E118" s="27"/>
    </row>
    <row r="119" spans="2:5" s="2" customFormat="1" x14ac:dyDescent="0.25">
      <c r="B119" s="12"/>
      <c r="D119" s="29"/>
      <c r="E119" s="27"/>
    </row>
    <row r="120" spans="2:5" s="2" customFormat="1" x14ac:dyDescent="0.25">
      <c r="B120" s="12"/>
      <c r="D120" s="29"/>
      <c r="E120" s="27"/>
    </row>
    <row r="121" spans="2:5" s="2" customFormat="1" x14ac:dyDescent="0.25">
      <c r="B121" s="12"/>
      <c r="D121" s="29"/>
      <c r="E121" s="27"/>
    </row>
    <row r="122" spans="2:5" s="2" customFormat="1" x14ac:dyDescent="0.25">
      <c r="B122" s="12"/>
      <c r="D122" s="29"/>
      <c r="E122" s="27"/>
    </row>
    <row r="123" spans="2:5" s="2" customFormat="1" x14ac:dyDescent="0.25">
      <c r="B123" s="12"/>
      <c r="D123" s="29"/>
      <c r="E123" s="27"/>
    </row>
    <row r="124" spans="2:5" s="2" customFormat="1" x14ac:dyDescent="0.25">
      <c r="B124" s="12"/>
      <c r="D124" s="29"/>
      <c r="E124" s="27"/>
    </row>
    <row r="125" spans="2:5" s="2" customFormat="1" x14ac:dyDescent="0.25">
      <c r="B125" s="12"/>
      <c r="D125" s="29"/>
      <c r="E125" s="27"/>
    </row>
    <row r="126" spans="2:5" s="2" customFormat="1" x14ac:dyDescent="0.25">
      <c r="B126" s="12"/>
      <c r="D126" s="29"/>
      <c r="E126" s="27"/>
    </row>
    <row r="127" spans="2:5" s="2" customFormat="1" x14ac:dyDescent="0.25">
      <c r="B127" s="12"/>
      <c r="D127" s="29"/>
      <c r="E127" s="27"/>
    </row>
    <row r="128" spans="2:5" s="2" customFormat="1" x14ac:dyDescent="0.25">
      <c r="B128" s="12"/>
      <c r="D128" s="29"/>
      <c r="E128" s="27"/>
    </row>
    <row r="129" spans="1:38" s="2" customFormat="1" x14ac:dyDescent="0.25">
      <c r="B129" s="12"/>
      <c r="D129" s="29"/>
      <c r="E129" s="27"/>
    </row>
    <row r="130" spans="1:38" s="2" customFormat="1" x14ac:dyDescent="0.25">
      <c r="B130" s="12"/>
      <c r="D130" s="29"/>
      <c r="E130" s="27"/>
    </row>
    <row r="131" spans="1:38" s="2" customFormat="1" x14ac:dyDescent="0.25">
      <c r="B131" s="12"/>
      <c r="D131" s="29"/>
      <c r="E131" s="27"/>
    </row>
    <row r="132" spans="1:38" s="2" customFormat="1" x14ac:dyDescent="0.25">
      <c r="B132" s="12"/>
      <c r="D132" s="29"/>
      <c r="E132" s="27"/>
    </row>
    <row r="133" spans="1:38" s="22" customFormat="1" x14ac:dyDescent="0.25">
      <c r="A133" s="2"/>
      <c r="B133" s="12"/>
      <c r="C133" s="2"/>
      <c r="D133" s="29"/>
      <c r="E133" s="27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</row>
    <row r="134" spans="1:38" s="22" customFormat="1" x14ac:dyDescent="0.25">
      <c r="B134" s="23"/>
      <c r="D134" s="24"/>
      <c r="E134" s="25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</row>
    <row r="135" spans="1:38" s="22" customFormat="1" x14ac:dyDescent="0.25">
      <c r="B135" s="23"/>
      <c r="D135" s="24"/>
      <c r="E135" s="25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</row>
    <row r="136" spans="1:38" s="22" customFormat="1" x14ac:dyDescent="0.25">
      <c r="D136" s="24"/>
      <c r="E136" s="25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</row>
    <row r="137" spans="1:38" s="22" customFormat="1" x14ac:dyDescent="0.25">
      <c r="D137" s="24"/>
      <c r="E137" s="25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</row>
    <row r="138" spans="1:38" s="22" customFormat="1" x14ac:dyDescent="0.25">
      <c r="D138" s="24"/>
      <c r="E138" s="25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</row>
    <row r="139" spans="1:38" s="22" customFormat="1" x14ac:dyDescent="0.25">
      <c r="D139" s="24"/>
      <c r="E139" s="25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</row>
    <row r="140" spans="1:38" s="22" customFormat="1" x14ac:dyDescent="0.25">
      <c r="D140" s="24"/>
      <c r="E140" s="25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</row>
    <row r="141" spans="1:38" s="22" customFormat="1" x14ac:dyDescent="0.25">
      <c r="D141" s="24"/>
      <c r="E141" s="25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</row>
    <row r="142" spans="1:38" s="22" customFormat="1" x14ac:dyDescent="0.25">
      <c r="D142" s="24"/>
      <c r="E142" s="25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</row>
    <row r="143" spans="1:38" s="22" customFormat="1" x14ac:dyDescent="0.25">
      <c r="D143" s="24"/>
      <c r="E143" s="25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</row>
    <row r="144" spans="1:38" s="22" customFormat="1" x14ac:dyDescent="0.25">
      <c r="D144" s="24"/>
      <c r="E144" s="25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</row>
    <row r="145" spans="1:38" s="22" customFormat="1" x14ac:dyDescent="0.25"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</row>
    <row r="146" spans="1:38" s="2" customFormat="1" x14ac:dyDescent="0.25">
      <c r="A146" s="22"/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</row>
    <row r="147" spans="1:38" s="2" customFormat="1" x14ac:dyDescent="0.25"/>
    <row r="148" spans="1:38" s="2" customFormat="1" x14ac:dyDescent="0.25"/>
    <row r="149" spans="1:38" s="2" customFormat="1" x14ac:dyDescent="0.25"/>
    <row r="150" spans="1:38" s="4" customForma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</row>
    <row r="151" spans="1:38" s="4" customFormat="1" x14ac:dyDescent="0.25"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</row>
    <row r="152" spans="1:38" s="4" customFormat="1" x14ac:dyDescent="0.25"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</row>
    <row r="153" spans="1:38" s="4" customFormat="1" x14ac:dyDescent="0.25"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</row>
    <row r="154" spans="1:38" s="4" customFormat="1" x14ac:dyDescent="0.25"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</row>
    <row r="155" spans="1:38" s="4" customFormat="1" x14ac:dyDescent="0.25"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</row>
    <row r="156" spans="1:38" s="4" customFormat="1" x14ac:dyDescent="0.25"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</row>
    <row r="157" spans="1:38" s="4" customFormat="1" x14ac:dyDescent="0.25"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</row>
    <row r="158" spans="1:38" s="4" customFormat="1" x14ac:dyDescent="0.25"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</row>
    <row r="159" spans="1:38" s="4" customFormat="1" x14ac:dyDescent="0.25"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</row>
    <row r="160" spans="1:38" s="4" customFormat="1" x14ac:dyDescent="0.25"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</row>
    <row r="161" spans="1:38" s="4" customFormat="1" x14ac:dyDescent="0.25"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</row>
    <row r="162" spans="1:38" x14ac:dyDescent="0.2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</row>
  </sheetData>
  <sortState ref="B14:K33">
    <sortCondition ref="B14:B33"/>
  </sortState>
  <mergeCells count="7"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2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3" customWidth="1"/>
    <col min="2" max="2" width="20.140625" style="3" customWidth="1"/>
    <col min="3" max="8" width="10.42578125" style="3" customWidth="1"/>
    <col min="9" max="9" width="10.85546875" style="3" customWidth="1"/>
    <col min="10" max="10" width="10.140625" style="3" customWidth="1"/>
    <col min="11" max="11" width="10.42578125" style="3" customWidth="1"/>
    <col min="12" max="12" width="1.85546875" style="3" customWidth="1"/>
    <col min="13" max="13" width="11.42578125" style="71"/>
    <col min="14" max="14" width="11.42578125" style="71" hidden="1" customWidth="1"/>
    <col min="15" max="37" width="11.42578125" style="69"/>
    <col min="38" max="38" width="11.42578125" style="2"/>
    <col min="39" max="16384" width="11.42578125" style="3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20" x14ac:dyDescent="0.25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20" x14ac:dyDescent="0.25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20" x14ac:dyDescent="0.25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20" x14ac:dyDescent="0.25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20" x14ac:dyDescent="0.25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20" x14ac:dyDescent="0.25">
      <c r="A7" s="1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11"/>
    </row>
    <row r="8" spans="1:20" x14ac:dyDescent="0.25">
      <c r="A8" s="176"/>
      <c r="B8" s="131"/>
      <c r="C8" s="217" t="s">
        <v>181</v>
      </c>
      <c r="D8" s="217"/>
      <c r="E8" s="217"/>
      <c r="F8" s="217"/>
      <c r="G8" s="217"/>
      <c r="H8" s="217"/>
      <c r="I8" s="217"/>
      <c r="J8" s="217"/>
      <c r="K8" s="217"/>
      <c r="L8" s="11"/>
      <c r="O8" s="95"/>
    </row>
    <row r="9" spans="1:20" x14ac:dyDescent="0.25">
      <c r="A9" s="1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11"/>
    </row>
    <row r="10" spans="1:20" ht="15.75" customHeight="1" x14ac:dyDescent="0.25">
      <c r="A10" s="1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11"/>
    </row>
    <row r="11" spans="1:20" ht="27" customHeight="1" x14ac:dyDescent="0.25">
      <c r="A11" s="1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11"/>
      <c r="O11" s="92"/>
    </row>
    <row r="12" spans="1:20" ht="12" customHeight="1" x14ac:dyDescent="0.25">
      <c r="A12" s="1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11"/>
    </row>
    <row r="13" spans="1:20" x14ac:dyDescent="0.25">
      <c r="A13" s="176"/>
      <c r="B13" s="126" t="s">
        <v>62</v>
      </c>
      <c r="C13" s="150">
        <v>15448</v>
      </c>
      <c r="D13" s="150">
        <v>36185</v>
      </c>
      <c r="E13" s="150">
        <v>35430</v>
      </c>
      <c r="F13" s="150">
        <v>20327</v>
      </c>
      <c r="G13" s="150">
        <v>30528</v>
      </c>
      <c r="H13" s="151">
        <v>198604</v>
      </c>
      <c r="I13" s="152">
        <v>550.56341719077568</v>
      </c>
      <c r="J13" s="152">
        <v>650.56341719077568</v>
      </c>
      <c r="K13" s="152">
        <v>50.18448369164166</v>
      </c>
      <c r="L13" s="11"/>
      <c r="M13" s="96"/>
      <c r="O13" s="79"/>
      <c r="P13" s="79"/>
      <c r="Q13" s="79"/>
      <c r="R13" s="79"/>
      <c r="S13" s="79"/>
      <c r="T13" s="79"/>
    </row>
    <row r="14" spans="1:20" x14ac:dyDescent="0.25">
      <c r="A14" s="176"/>
      <c r="B14" s="127" t="s">
        <v>49</v>
      </c>
      <c r="C14" s="172">
        <v>939</v>
      </c>
      <c r="D14" s="172">
        <v>2370</v>
      </c>
      <c r="E14" s="172">
        <v>4317</v>
      </c>
      <c r="F14" s="172">
        <v>1059</v>
      </c>
      <c r="G14" s="172">
        <v>2142</v>
      </c>
      <c r="H14" s="151">
        <v>128034</v>
      </c>
      <c r="I14" s="154">
        <v>5877.3109243697472</v>
      </c>
      <c r="J14" s="154">
        <v>5977.3109243697472</v>
      </c>
      <c r="K14" s="154">
        <v>102.26628895184136</v>
      </c>
      <c r="L14" s="11"/>
      <c r="M14" s="96"/>
      <c r="O14" s="79"/>
      <c r="P14" s="79"/>
      <c r="Q14" s="79"/>
      <c r="R14" s="79"/>
      <c r="S14" s="79"/>
      <c r="T14" s="79"/>
    </row>
    <row r="15" spans="1:20" x14ac:dyDescent="0.25">
      <c r="A15" s="176"/>
      <c r="B15" s="127" t="s">
        <v>47</v>
      </c>
      <c r="C15" s="172">
        <v>2676</v>
      </c>
      <c r="D15" s="172">
        <v>2073</v>
      </c>
      <c r="E15" s="172">
        <v>2060</v>
      </c>
      <c r="F15" s="172">
        <v>4033</v>
      </c>
      <c r="G15" s="172">
        <v>18615</v>
      </c>
      <c r="H15" s="151">
        <v>30194</v>
      </c>
      <c r="I15" s="154">
        <v>62.202524845554663</v>
      </c>
      <c r="J15" s="154">
        <v>162.20252484555465</v>
      </c>
      <c r="K15" s="154">
        <v>361.56707165881477</v>
      </c>
      <c r="L15" s="11"/>
      <c r="M15" s="96"/>
      <c r="O15" s="79"/>
      <c r="P15" s="79"/>
      <c r="Q15" s="79"/>
      <c r="R15" s="79"/>
      <c r="S15" s="79"/>
      <c r="T15" s="79"/>
    </row>
    <row r="16" spans="1:20" x14ac:dyDescent="0.25">
      <c r="A16" s="176"/>
      <c r="B16" s="127" t="s">
        <v>168</v>
      </c>
      <c r="C16" s="172">
        <v>0</v>
      </c>
      <c r="D16" s="172">
        <v>0</v>
      </c>
      <c r="E16" s="172">
        <v>0</v>
      </c>
      <c r="F16" s="172">
        <v>0</v>
      </c>
      <c r="G16" s="172">
        <v>0</v>
      </c>
      <c r="H16" s="151">
        <v>22296</v>
      </c>
      <c r="I16" s="154"/>
      <c r="J16" s="154"/>
      <c r="K16" s="154"/>
      <c r="L16" s="11"/>
      <c r="M16" s="96"/>
      <c r="O16" s="79"/>
      <c r="P16" s="79"/>
      <c r="Q16" s="79"/>
      <c r="R16" s="79"/>
      <c r="S16" s="79"/>
      <c r="T16" s="79"/>
    </row>
    <row r="17" spans="1:20" x14ac:dyDescent="0.25">
      <c r="A17" s="176"/>
      <c r="B17" s="127" t="s">
        <v>61</v>
      </c>
      <c r="C17" s="172">
        <v>421</v>
      </c>
      <c r="D17" s="172">
        <v>1532</v>
      </c>
      <c r="E17" s="172">
        <v>4376</v>
      </c>
      <c r="F17" s="172">
        <v>3060</v>
      </c>
      <c r="G17" s="172">
        <v>1646</v>
      </c>
      <c r="H17" s="151">
        <v>9896</v>
      </c>
      <c r="I17" s="154">
        <v>501.21506682867556</v>
      </c>
      <c r="J17" s="154">
        <v>601.21506682867562</v>
      </c>
      <c r="K17" s="154">
        <v>-46.209150326797385</v>
      </c>
      <c r="L17" s="11"/>
      <c r="M17" s="96"/>
      <c r="O17" s="79"/>
      <c r="P17" s="79"/>
      <c r="Q17" s="79"/>
      <c r="R17" s="79"/>
      <c r="S17" s="79"/>
      <c r="T17" s="79"/>
    </row>
    <row r="18" spans="1:20" x14ac:dyDescent="0.25">
      <c r="A18" s="176"/>
      <c r="B18" s="127" t="s">
        <v>50</v>
      </c>
      <c r="C18" s="172">
        <v>7852</v>
      </c>
      <c r="D18" s="172">
        <v>24959</v>
      </c>
      <c r="E18" s="172">
        <v>20203</v>
      </c>
      <c r="F18" s="172">
        <v>3739</v>
      </c>
      <c r="G18" s="172">
        <v>1299</v>
      </c>
      <c r="H18" s="151">
        <v>6689</v>
      </c>
      <c r="I18" s="154">
        <v>414.93456505003843</v>
      </c>
      <c r="J18" s="154">
        <v>514.93456505003849</v>
      </c>
      <c r="K18" s="154">
        <v>-65.258090398502276</v>
      </c>
      <c r="L18" s="11"/>
      <c r="M18" s="96"/>
      <c r="O18" s="79"/>
      <c r="P18" s="79"/>
      <c r="Q18" s="79"/>
      <c r="R18" s="79"/>
      <c r="S18" s="79"/>
      <c r="T18" s="79"/>
    </row>
    <row r="19" spans="1:20" x14ac:dyDescent="0.25">
      <c r="A19" s="176"/>
      <c r="B19" s="127" t="s">
        <v>53</v>
      </c>
      <c r="C19" s="172">
        <v>1296</v>
      </c>
      <c r="D19" s="172">
        <v>2119</v>
      </c>
      <c r="E19" s="172">
        <v>1134</v>
      </c>
      <c r="F19" s="172">
        <v>4018</v>
      </c>
      <c r="G19" s="172">
        <v>1119</v>
      </c>
      <c r="H19" s="151">
        <v>566</v>
      </c>
      <c r="I19" s="154">
        <v>-49.419124218051834</v>
      </c>
      <c r="J19" s="154">
        <v>50.580875781948166</v>
      </c>
      <c r="K19" s="154">
        <v>-72.150323544051759</v>
      </c>
      <c r="L19" s="11"/>
      <c r="M19" s="96"/>
      <c r="O19" s="79"/>
      <c r="P19" s="79"/>
      <c r="Q19" s="79"/>
      <c r="R19" s="79"/>
      <c r="S19" s="79"/>
      <c r="T19" s="79"/>
    </row>
    <row r="20" spans="1:20" x14ac:dyDescent="0.25">
      <c r="A20" s="176"/>
      <c r="B20" s="127" t="s">
        <v>46</v>
      </c>
      <c r="C20" s="172">
        <v>59</v>
      </c>
      <c r="D20" s="172">
        <v>1380</v>
      </c>
      <c r="E20" s="172">
        <v>438</v>
      </c>
      <c r="F20" s="172">
        <v>588</v>
      </c>
      <c r="G20" s="172">
        <v>3959</v>
      </c>
      <c r="H20" s="151">
        <v>421</v>
      </c>
      <c r="I20" s="154">
        <v>-89.366001515534222</v>
      </c>
      <c r="J20" s="154">
        <v>10.633998484465774</v>
      </c>
      <c r="K20" s="154">
        <v>573.2993197278912</v>
      </c>
      <c r="L20" s="11"/>
      <c r="M20" s="96"/>
      <c r="O20" s="79"/>
      <c r="P20" s="79"/>
      <c r="Q20" s="79"/>
      <c r="R20" s="79"/>
      <c r="S20" s="79"/>
      <c r="T20" s="79"/>
    </row>
    <row r="21" spans="1:20" x14ac:dyDescent="0.25">
      <c r="A21" s="176"/>
      <c r="B21" s="127" t="s">
        <v>52</v>
      </c>
      <c r="C21" s="172">
        <v>1624</v>
      </c>
      <c r="D21" s="172">
        <v>975</v>
      </c>
      <c r="E21" s="172">
        <v>1002</v>
      </c>
      <c r="F21" s="172">
        <v>1191</v>
      </c>
      <c r="G21" s="172">
        <v>50</v>
      </c>
      <c r="H21" s="151">
        <v>209</v>
      </c>
      <c r="I21" s="154">
        <v>318</v>
      </c>
      <c r="J21" s="154">
        <v>418</v>
      </c>
      <c r="K21" s="154">
        <v>-95.801847187237613</v>
      </c>
      <c r="L21" s="11"/>
      <c r="M21" s="96"/>
      <c r="O21" s="79"/>
      <c r="P21" s="79"/>
      <c r="Q21" s="79"/>
      <c r="R21" s="79"/>
      <c r="S21" s="79"/>
      <c r="T21" s="79"/>
    </row>
    <row r="22" spans="1:20" x14ac:dyDescent="0.25">
      <c r="A22" s="176"/>
      <c r="B22" s="127" t="s">
        <v>45</v>
      </c>
      <c r="C22" s="172">
        <v>0</v>
      </c>
      <c r="D22" s="172">
        <v>0</v>
      </c>
      <c r="E22" s="172">
        <v>0</v>
      </c>
      <c r="F22" s="172">
        <v>0</v>
      </c>
      <c r="G22" s="172">
        <v>423</v>
      </c>
      <c r="H22" s="151">
        <v>103</v>
      </c>
      <c r="I22" s="154">
        <v>-75.650118203309688</v>
      </c>
      <c r="J22" s="154">
        <v>24.349881796690305</v>
      </c>
      <c r="K22" s="154"/>
      <c r="L22" s="11"/>
      <c r="M22" s="96"/>
      <c r="O22" s="79"/>
      <c r="P22" s="79"/>
      <c r="Q22" s="79"/>
      <c r="R22" s="79"/>
      <c r="S22" s="79"/>
      <c r="T22" s="79"/>
    </row>
    <row r="23" spans="1:20" x14ac:dyDescent="0.25">
      <c r="A23" s="176"/>
      <c r="B23" s="127" t="s">
        <v>44</v>
      </c>
      <c r="C23" s="172">
        <v>90</v>
      </c>
      <c r="D23" s="172">
        <v>0</v>
      </c>
      <c r="E23" s="172">
        <v>73</v>
      </c>
      <c r="F23" s="172">
        <v>0</v>
      </c>
      <c r="G23" s="172">
        <v>112</v>
      </c>
      <c r="H23" s="151">
        <v>80</v>
      </c>
      <c r="I23" s="154">
        <v>-28.571428571428569</v>
      </c>
      <c r="J23" s="154">
        <v>71.428571428571431</v>
      </c>
      <c r="K23" s="154"/>
      <c r="L23" s="11"/>
      <c r="M23" s="96"/>
      <c r="O23" s="79"/>
      <c r="P23" s="79"/>
      <c r="Q23" s="79"/>
      <c r="R23" s="79"/>
      <c r="S23" s="79"/>
      <c r="T23" s="79"/>
    </row>
    <row r="24" spans="1:20" x14ac:dyDescent="0.25">
      <c r="A24" s="176"/>
      <c r="B24" s="128" t="s">
        <v>60</v>
      </c>
      <c r="C24" s="172">
        <v>140</v>
      </c>
      <c r="D24" s="172">
        <v>426</v>
      </c>
      <c r="E24" s="172">
        <v>1072</v>
      </c>
      <c r="F24" s="172">
        <v>1829</v>
      </c>
      <c r="G24" s="172">
        <v>735</v>
      </c>
      <c r="H24" s="151">
        <v>62</v>
      </c>
      <c r="I24" s="154">
        <v>-91.564625850340136</v>
      </c>
      <c r="J24" s="154">
        <v>8.4353741496598627</v>
      </c>
      <c r="K24" s="154">
        <v>-59.814106068890105</v>
      </c>
      <c r="L24" s="11"/>
      <c r="M24" s="96"/>
      <c r="O24" s="79"/>
      <c r="P24" s="79"/>
      <c r="Q24" s="79"/>
      <c r="R24" s="79"/>
      <c r="S24" s="79"/>
      <c r="T24" s="79"/>
    </row>
    <row r="25" spans="1:20" x14ac:dyDescent="0.25">
      <c r="A25" s="176"/>
      <c r="B25" s="127" t="s">
        <v>57</v>
      </c>
      <c r="C25" s="172">
        <v>0</v>
      </c>
      <c r="D25" s="172">
        <v>0</v>
      </c>
      <c r="E25" s="172">
        <v>0</v>
      </c>
      <c r="F25" s="172">
        <v>0</v>
      </c>
      <c r="G25" s="172">
        <v>0</v>
      </c>
      <c r="H25" s="151">
        <v>54</v>
      </c>
      <c r="I25" s="154"/>
      <c r="J25" s="154"/>
      <c r="K25" s="154"/>
      <c r="L25" s="11"/>
      <c r="M25" s="96"/>
      <c r="O25" s="79"/>
      <c r="P25" s="79"/>
      <c r="Q25" s="79"/>
      <c r="R25" s="79"/>
      <c r="S25" s="79"/>
      <c r="T25" s="79"/>
    </row>
    <row r="26" spans="1:20" x14ac:dyDescent="0.25">
      <c r="A26" s="176"/>
      <c r="B26" s="127" t="s">
        <v>54</v>
      </c>
      <c r="C26" s="172">
        <v>0</v>
      </c>
      <c r="D26" s="172">
        <v>0</v>
      </c>
      <c r="E26" s="172">
        <v>247</v>
      </c>
      <c r="F26" s="172">
        <v>52</v>
      </c>
      <c r="G26" s="172">
        <v>0</v>
      </c>
      <c r="H26" s="151">
        <v>0</v>
      </c>
      <c r="I26" s="154"/>
      <c r="J26" s="154"/>
      <c r="K26" s="154">
        <v>-100</v>
      </c>
      <c r="L26" s="11"/>
      <c r="M26" s="96"/>
      <c r="O26" s="79"/>
      <c r="P26" s="79"/>
      <c r="Q26" s="79"/>
      <c r="R26" s="79"/>
      <c r="S26" s="79"/>
      <c r="T26" s="79"/>
    </row>
    <row r="27" spans="1:20" x14ac:dyDescent="0.25">
      <c r="A27" s="176"/>
      <c r="B27" s="127" t="s">
        <v>51</v>
      </c>
      <c r="C27" s="172">
        <v>132</v>
      </c>
      <c r="D27" s="172">
        <v>99</v>
      </c>
      <c r="E27" s="172">
        <v>132</v>
      </c>
      <c r="F27" s="172">
        <v>348</v>
      </c>
      <c r="G27" s="172">
        <v>188</v>
      </c>
      <c r="H27" s="151">
        <v>0</v>
      </c>
      <c r="I27" s="154"/>
      <c r="J27" s="154">
        <v>0</v>
      </c>
      <c r="K27" s="154">
        <v>-45.977011494252871</v>
      </c>
      <c r="L27" s="11"/>
      <c r="M27" s="96"/>
      <c r="O27" s="79"/>
      <c r="P27" s="79"/>
      <c r="Q27" s="79"/>
      <c r="R27" s="79"/>
      <c r="S27" s="79"/>
      <c r="T27" s="79"/>
    </row>
    <row r="28" spans="1:20" x14ac:dyDescent="0.25">
      <c r="A28" s="176"/>
      <c r="B28" s="127" t="s">
        <v>59</v>
      </c>
      <c r="C28" s="172">
        <v>0</v>
      </c>
      <c r="D28" s="172">
        <v>0</v>
      </c>
      <c r="E28" s="172">
        <v>0</v>
      </c>
      <c r="F28" s="172">
        <v>0</v>
      </c>
      <c r="G28" s="172">
        <v>60</v>
      </c>
      <c r="H28" s="151">
        <v>0</v>
      </c>
      <c r="I28" s="154"/>
      <c r="J28" s="154"/>
      <c r="K28" s="154"/>
      <c r="L28" s="11"/>
      <c r="M28" s="96"/>
      <c r="O28" s="79"/>
      <c r="P28" s="79"/>
      <c r="Q28" s="79"/>
      <c r="R28" s="79"/>
      <c r="S28" s="79"/>
      <c r="T28" s="79"/>
    </row>
    <row r="29" spans="1:20" x14ac:dyDescent="0.25">
      <c r="A29" s="176"/>
      <c r="B29" s="127" t="s">
        <v>56</v>
      </c>
      <c r="C29" s="172">
        <v>0</v>
      </c>
      <c r="D29" s="172">
        <v>0</v>
      </c>
      <c r="E29" s="172">
        <v>0</v>
      </c>
      <c r="F29" s="172">
        <v>0</v>
      </c>
      <c r="G29" s="172">
        <v>0</v>
      </c>
      <c r="H29" s="151">
        <v>0</v>
      </c>
      <c r="I29" s="154"/>
      <c r="J29" s="154"/>
      <c r="K29" s="154"/>
      <c r="L29" s="11"/>
      <c r="M29" s="96"/>
      <c r="O29" s="79"/>
      <c r="P29" s="79"/>
      <c r="Q29" s="79"/>
      <c r="R29" s="79"/>
      <c r="S29" s="79"/>
      <c r="T29" s="79"/>
    </row>
    <row r="30" spans="1:20" x14ac:dyDescent="0.25">
      <c r="A30" s="176"/>
      <c r="B30" s="127" t="s">
        <v>58</v>
      </c>
      <c r="C30" s="172">
        <v>87</v>
      </c>
      <c r="D30" s="172">
        <v>0</v>
      </c>
      <c r="E30" s="172">
        <v>0</v>
      </c>
      <c r="F30" s="172">
        <v>107</v>
      </c>
      <c r="G30" s="172">
        <v>30</v>
      </c>
      <c r="H30" s="151">
        <v>0</v>
      </c>
      <c r="I30" s="154"/>
      <c r="J30" s="154">
        <v>0</v>
      </c>
      <c r="K30" s="154"/>
      <c r="L30" s="11"/>
      <c r="M30" s="96"/>
      <c r="O30" s="79"/>
      <c r="P30" s="79"/>
      <c r="Q30" s="79"/>
      <c r="R30" s="79"/>
      <c r="S30" s="79"/>
      <c r="T30" s="79"/>
    </row>
    <row r="31" spans="1:20" x14ac:dyDescent="0.25">
      <c r="A31" s="176"/>
      <c r="B31" s="127" t="s">
        <v>55</v>
      </c>
      <c r="C31" s="172">
        <v>0</v>
      </c>
      <c r="D31" s="172">
        <v>0</v>
      </c>
      <c r="E31" s="172">
        <v>0</v>
      </c>
      <c r="F31" s="172">
        <v>20</v>
      </c>
      <c r="G31" s="172">
        <v>0</v>
      </c>
      <c r="H31" s="151">
        <v>0</v>
      </c>
      <c r="I31" s="154"/>
      <c r="J31" s="154"/>
      <c r="K31" s="154"/>
      <c r="L31" s="11"/>
      <c r="M31" s="96"/>
      <c r="O31" s="79"/>
      <c r="P31" s="79"/>
      <c r="Q31" s="79"/>
      <c r="R31" s="79"/>
      <c r="S31" s="79"/>
      <c r="T31" s="79"/>
    </row>
    <row r="32" spans="1:20" x14ac:dyDescent="0.25">
      <c r="A32" s="176"/>
      <c r="B32" s="127" t="s">
        <v>48</v>
      </c>
      <c r="C32" s="172">
        <v>0</v>
      </c>
      <c r="D32" s="172">
        <v>72</v>
      </c>
      <c r="E32" s="172">
        <v>170</v>
      </c>
      <c r="F32" s="172">
        <v>50</v>
      </c>
      <c r="G32" s="172">
        <v>72</v>
      </c>
      <c r="H32" s="151">
        <v>0</v>
      </c>
      <c r="I32" s="154"/>
      <c r="J32" s="154"/>
      <c r="K32" s="154">
        <v>43.999999999999993</v>
      </c>
      <c r="L32" s="78"/>
      <c r="O32" s="79"/>
      <c r="P32" s="79"/>
      <c r="Q32" s="79"/>
      <c r="R32" s="79"/>
      <c r="S32" s="79"/>
    </row>
    <row r="33" spans="1:37" ht="16.5" customHeight="1" x14ac:dyDescent="0.25">
      <c r="A33" s="176"/>
      <c r="B33" s="128" t="s">
        <v>43</v>
      </c>
      <c r="C33" s="172">
        <v>132</v>
      </c>
      <c r="D33" s="172">
        <v>180</v>
      </c>
      <c r="E33" s="172">
        <v>206</v>
      </c>
      <c r="F33" s="172">
        <v>233</v>
      </c>
      <c r="G33" s="172">
        <v>78</v>
      </c>
      <c r="H33" s="151">
        <v>0</v>
      </c>
      <c r="I33" s="154"/>
      <c r="J33" s="154">
        <v>0</v>
      </c>
      <c r="K33" s="154">
        <v>-66.523605150214593</v>
      </c>
      <c r="L33" s="11"/>
    </row>
    <row r="34" spans="1:37" ht="18.75" customHeight="1" x14ac:dyDescent="0.25">
      <c r="A34" s="176"/>
      <c r="B34" s="174"/>
      <c r="C34" s="156"/>
      <c r="D34" s="156"/>
      <c r="E34" s="156"/>
      <c r="F34" s="156"/>
      <c r="G34" s="156"/>
      <c r="H34" s="157"/>
      <c r="I34" s="158"/>
      <c r="J34" s="158"/>
      <c r="K34" s="158"/>
      <c r="L34" s="11"/>
    </row>
    <row r="35" spans="1:37" ht="15.75" customHeight="1" x14ac:dyDescent="0.25">
      <c r="A35" s="176"/>
      <c r="B35" s="147" t="s">
        <v>3</v>
      </c>
      <c r="C35" s="181"/>
      <c r="D35" s="152">
        <v>134.23744174003107</v>
      </c>
      <c r="E35" s="152">
        <v>-2.0864999309106014</v>
      </c>
      <c r="F35" s="152">
        <v>-42.627716624329658</v>
      </c>
      <c r="G35" s="152">
        <v>50.18448369164166</v>
      </c>
      <c r="H35" s="161">
        <v>550.56341719077568</v>
      </c>
      <c r="I35" s="162"/>
      <c r="J35" s="162"/>
      <c r="K35" s="162"/>
      <c r="L35" s="11"/>
    </row>
    <row r="36" spans="1:37" ht="14.25" customHeight="1" x14ac:dyDescent="0.25">
      <c r="A36" s="176"/>
      <c r="B36" s="133"/>
      <c r="C36" s="141"/>
      <c r="D36" s="141"/>
      <c r="E36" s="141"/>
      <c r="F36" s="141"/>
      <c r="G36" s="141"/>
      <c r="H36" s="137"/>
      <c r="I36" s="138"/>
      <c r="J36" s="138"/>
      <c r="K36" s="138"/>
      <c r="L36" s="11"/>
      <c r="M36" s="57"/>
    </row>
    <row r="37" spans="1:37" s="43" customFormat="1" ht="18.75" x14ac:dyDescent="0.25">
      <c r="A37" s="176"/>
      <c r="B37" s="140"/>
      <c r="C37" s="224" t="s">
        <v>180</v>
      </c>
      <c r="D37" s="224"/>
      <c r="E37" s="224"/>
      <c r="F37" s="224"/>
      <c r="G37" s="224"/>
      <c r="H37" s="224"/>
      <c r="I37" s="224"/>
      <c r="J37" s="224"/>
      <c r="K37" s="224"/>
      <c r="L37" s="78"/>
      <c r="M37" s="58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</row>
    <row r="38" spans="1:37" s="43" customFormat="1" x14ac:dyDescent="0.25">
      <c r="A38" s="177"/>
      <c r="B38" s="118"/>
      <c r="C38" s="119"/>
      <c r="D38" s="119"/>
      <c r="E38" s="119"/>
      <c r="F38" s="120"/>
      <c r="G38" s="120"/>
      <c r="H38" s="120"/>
      <c r="I38" s="121"/>
      <c r="J38" s="121"/>
      <c r="K38" s="118"/>
      <c r="L38" s="63"/>
      <c r="M38" s="58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0"/>
      <c r="AI38" s="40"/>
      <c r="AJ38" s="40"/>
      <c r="AK38" s="40"/>
    </row>
    <row r="39" spans="1:37" s="43" customFormat="1" x14ac:dyDescent="0.25">
      <c r="A39" s="177"/>
      <c r="B39" s="118"/>
      <c r="C39" s="119"/>
      <c r="D39" s="119"/>
      <c r="E39" s="119"/>
      <c r="F39" s="120"/>
      <c r="G39" s="120"/>
      <c r="H39" s="120"/>
      <c r="I39" s="121"/>
      <c r="J39" s="121"/>
      <c r="K39" s="118"/>
      <c r="L39" s="63"/>
      <c r="M39" s="58"/>
      <c r="N39" s="40"/>
      <c r="O39" s="40"/>
      <c r="P39" s="40"/>
      <c r="Q39" s="40"/>
      <c r="R39" s="40"/>
      <c r="S39" s="40"/>
      <c r="T39" s="40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40"/>
      <c r="AH39" s="40"/>
      <c r="AI39" s="40"/>
      <c r="AJ39" s="40"/>
      <c r="AK39" s="40"/>
    </row>
    <row r="40" spans="1:37" s="43" customFormat="1" x14ac:dyDescent="0.25">
      <c r="A40" s="177"/>
      <c r="B40" s="118"/>
      <c r="C40" s="119"/>
      <c r="D40" s="119"/>
      <c r="E40" s="119"/>
      <c r="F40" s="120"/>
      <c r="G40" s="120"/>
      <c r="H40" s="120"/>
      <c r="I40" s="121"/>
      <c r="J40" s="121"/>
      <c r="K40" s="118"/>
      <c r="L40" s="63"/>
      <c r="M40" s="58"/>
      <c r="N40" s="40"/>
      <c r="O40" s="40"/>
      <c r="P40" s="40"/>
      <c r="Q40" s="40"/>
      <c r="R40" s="40"/>
      <c r="S40" s="40"/>
      <c r="T40" s="40"/>
      <c r="U40" s="40"/>
      <c r="V40" s="40"/>
      <c r="W40" s="40"/>
      <c r="X40" s="40"/>
      <c r="Y40" s="40"/>
      <c r="Z40" s="40"/>
      <c r="AA40" s="40"/>
      <c r="AB40" s="40"/>
      <c r="AC40" s="40"/>
      <c r="AD40" s="40"/>
      <c r="AE40" s="40"/>
      <c r="AF40" s="40"/>
      <c r="AG40" s="40"/>
      <c r="AH40" s="40"/>
      <c r="AI40" s="40"/>
      <c r="AJ40" s="40"/>
      <c r="AK40" s="40"/>
    </row>
    <row r="41" spans="1:37" s="43" customFormat="1" x14ac:dyDescent="0.25">
      <c r="A41" s="177"/>
      <c r="B41" s="118"/>
      <c r="C41" s="119"/>
      <c r="D41" s="119"/>
      <c r="E41" s="119"/>
      <c r="F41" s="120"/>
      <c r="G41" s="120"/>
      <c r="H41" s="120"/>
      <c r="I41" s="121"/>
      <c r="J41" s="121"/>
      <c r="K41" s="118"/>
      <c r="L41" s="63"/>
      <c r="M41" s="58"/>
      <c r="N41" s="40"/>
      <c r="O41" s="40"/>
      <c r="P41" s="40"/>
      <c r="Q41" s="40"/>
      <c r="R41" s="40"/>
      <c r="S41" s="40"/>
      <c r="T41" s="40"/>
      <c r="U41" s="40"/>
      <c r="V41" s="40"/>
      <c r="W41" s="40"/>
      <c r="X41" s="40"/>
      <c r="Y41" s="40"/>
      <c r="Z41" s="40"/>
      <c r="AA41" s="40"/>
      <c r="AB41" s="40"/>
      <c r="AC41" s="40"/>
      <c r="AD41" s="40"/>
      <c r="AE41" s="40"/>
      <c r="AF41" s="40"/>
      <c r="AG41" s="40"/>
      <c r="AH41" s="40"/>
      <c r="AI41" s="40"/>
      <c r="AJ41" s="40"/>
      <c r="AK41" s="40"/>
    </row>
    <row r="42" spans="1:37" s="43" customFormat="1" x14ac:dyDescent="0.25">
      <c r="A42" s="177"/>
      <c r="B42" s="118"/>
      <c r="C42" s="119"/>
      <c r="D42" s="119"/>
      <c r="E42" s="119"/>
      <c r="F42" s="120"/>
      <c r="G42" s="120"/>
      <c r="H42" s="120"/>
      <c r="I42" s="121"/>
      <c r="J42" s="121"/>
      <c r="K42" s="118"/>
      <c r="L42" s="63"/>
      <c r="M42" s="58"/>
      <c r="N42" s="40"/>
      <c r="O42" s="40"/>
      <c r="P42" s="40"/>
      <c r="Q42" s="40"/>
      <c r="R42" s="40"/>
      <c r="S42" s="40"/>
      <c r="T42" s="40"/>
      <c r="U42" s="40"/>
      <c r="V42" s="40"/>
      <c r="W42" s="40"/>
      <c r="X42" s="40"/>
      <c r="Y42" s="40"/>
      <c r="Z42" s="40"/>
      <c r="AA42" s="40"/>
      <c r="AB42" s="40"/>
      <c r="AC42" s="40"/>
      <c r="AD42" s="40"/>
      <c r="AE42" s="40"/>
      <c r="AF42" s="40"/>
      <c r="AG42" s="40"/>
      <c r="AH42" s="40"/>
      <c r="AI42" s="40"/>
      <c r="AJ42" s="40"/>
      <c r="AK42" s="40"/>
    </row>
    <row r="43" spans="1:37" s="43" customFormat="1" x14ac:dyDescent="0.25">
      <c r="A43" s="177"/>
      <c r="B43" s="118"/>
      <c r="C43" s="119"/>
      <c r="D43" s="119"/>
      <c r="E43" s="119"/>
      <c r="F43" s="120"/>
      <c r="G43" s="120"/>
      <c r="H43" s="120"/>
      <c r="I43" s="121"/>
      <c r="J43" s="121"/>
      <c r="K43" s="118"/>
      <c r="L43" s="63"/>
      <c r="M43" s="58"/>
      <c r="N43" s="40"/>
      <c r="O43" s="40"/>
      <c r="P43" s="40"/>
      <c r="Q43" s="40"/>
      <c r="R43" s="40"/>
      <c r="S43" s="40"/>
      <c r="T43" s="40"/>
      <c r="U43" s="40"/>
      <c r="V43" s="40"/>
      <c r="W43" s="40"/>
      <c r="X43" s="40"/>
      <c r="Y43" s="40"/>
      <c r="Z43" s="40"/>
      <c r="AA43" s="40"/>
      <c r="AB43" s="40"/>
      <c r="AC43" s="40"/>
      <c r="AD43" s="40"/>
      <c r="AE43" s="40"/>
      <c r="AF43" s="40"/>
      <c r="AG43" s="40"/>
      <c r="AH43" s="40"/>
      <c r="AI43" s="40"/>
      <c r="AJ43" s="40"/>
      <c r="AK43" s="40"/>
    </row>
    <row r="44" spans="1:37" s="43" customFormat="1" x14ac:dyDescent="0.25">
      <c r="A44" s="177"/>
      <c r="B44" s="118"/>
      <c r="C44" s="119"/>
      <c r="D44" s="119"/>
      <c r="E44" s="119"/>
      <c r="F44" s="120"/>
      <c r="G44" s="120"/>
      <c r="H44" s="120"/>
      <c r="I44" s="121"/>
      <c r="J44" s="121"/>
      <c r="K44" s="118"/>
      <c r="L44" s="63"/>
      <c r="M44" s="58"/>
      <c r="N44" s="40"/>
      <c r="O44" s="40"/>
      <c r="P44" s="40"/>
      <c r="Q44" s="40"/>
      <c r="R44" s="40"/>
      <c r="S44" s="40"/>
      <c r="T44" s="40"/>
      <c r="U44" s="40"/>
      <c r="V44" s="40"/>
      <c r="W44" s="40"/>
      <c r="X44" s="40"/>
      <c r="Y44" s="40"/>
      <c r="Z44" s="40"/>
      <c r="AA44" s="40"/>
      <c r="AB44" s="40"/>
      <c r="AC44" s="40"/>
      <c r="AD44" s="40"/>
      <c r="AE44" s="40"/>
      <c r="AF44" s="40"/>
      <c r="AG44" s="40"/>
      <c r="AH44" s="40"/>
      <c r="AI44" s="40"/>
      <c r="AJ44" s="40"/>
      <c r="AK44" s="40"/>
    </row>
    <row r="45" spans="1:37" s="43" customFormat="1" x14ac:dyDescent="0.25">
      <c r="A45" s="177"/>
      <c r="B45" s="118"/>
      <c r="C45" s="119"/>
      <c r="D45" s="119"/>
      <c r="E45" s="119"/>
      <c r="F45" s="120"/>
      <c r="G45" s="120"/>
      <c r="H45" s="120"/>
      <c r="I45" s="121"/>
      <c r="J45" s="121"/>
      <c r="K45" s="118"/>
      <c r="L45" s="63"/>
      <c r="M45" s="58"/>
      <c r="N45" s="40"/>
      <c r="O45" s="40"/>
      <c r="P45" s="40"/>
      <c r="Q45" s="40"/>
      <c r="R45" s="40"/>
      <c r="S45" s="40"/>
      <c r="T45" s="40"/>
      <c r="U45" s="40"/>
      <c r="V45" s="40"/>
      <c r="W45" s="40"/>
      <c r="X45" s="40"/>
      <c r="Y45" s="40"/>
      <c r="Z45" s="40"/>
      <c r="AA45" s="40"/>
      <c r="AB45" s="40"/>
      <c r="AC45" s="40"/>
      <c r="AD45" s="40"/>
      <c r="AE45" s="40"/>
      <c r="AF45" s="40"/>
      <c r="AG45" s="40"/>
      <c r="AH45" s="40"/>
      <c r="AI45" s="40"/>
      <c r="AJ45" s="40"/>
      <c r="AK45" s="40"/>
    </row>
    <row r="46" spans="1:37" s="43" customFormat="1" x14ac:dyDescent="0.25">
      <c r="A46" s="177"/>
      <c r="B46" s="118"/>
      <c r="C46" s="119"/>
      <c r="D46" s="119"/>
      <c r="E46" s="119"/>
      <c r="F46" s="120"/>
      <c r="G46" s="120"/>
      <c r="H46" s="120"/>
      <c r="I46" s="121"/>
      <c r="J46" s="121"/>
      <c r="K46" s="118"/>
      <c r="L46" s="63"/>
      <c r="M46" s="58"/>
      <c r="N46" s="40"/>
      <c r="O46" s="40"/>
      <c r="P46" s="40"/>
      <c r="Q46" s="40"/>
      <c r="R46" s="40"/>
      <c r="S46" s="40"/>
      <c r="T46" s="40"/>
      <c r="U46" s="40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40"/>
      <c r="AG46" s="40"/>
      <c r="AH46" s="40"/>
      <c r="AI46" s="40"/>
      <c r="AJ46" s="40"/>
      <c r="AK46" s="40"/>
    </row>
    <row r="47" spans="1:37" s="43" customFormat="1" x14ac:dyDescent="0.25">
      <c r="A47" s="177"/>
      <c r="B47" s="118"/>
      <c r="C47" s="119"/>
      <c r="D47" s="119"/>
      <c r="E47" s="119"/>
      <c r="F47" s="120"/>
      <c r="G47" s="120"/>
      <c r="H47" s="120"/>
      <c r="I47" s="121"/>
      <c r="J47" s="121"/>
      <c r="K47" s="118"/>
      <c r="L47" s="63"/>
      <c r="M47" s="58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40"/>
      <c r="AG47" s="40"/>
      <c r="AH47" s="40"/>
      <c r="AI47" s="40"/>
      <c r="AJ47" s="40"/>
      <c r="AK47" s="40"/>
    </row>
    <row r="48" spans="1:37" s="43" customFormat="1" x14ac:dyDescent="0.25">
      <c r="A48" s="177"/>
      <c r="B48" s="118"/>
      <c r="C48" s="119"/>
      <c r="D48" s="119"/>
      <c r="E48" s="119"/>
      <c r="F48" s="120"/>
      <c r="G48" s="120"/>
      <c r="H48" s="120"/>
      <c r="I48" s="121"/>
      <c r="J48" s="121"/>
      <c r="K48" s="118"/>
      <c r="L48" s="63"/>
      <c r="M48" s="58"/>
      <c r="N48" s="40"/>
      <c r="O48" s="40"/>
      <c r="P48" s="40"/>
      <c r="Q48" s="40"/>
      <c r="R48" s="40"/>
      <c r="S48" s="40"/>
      <c r="T48" s="40"/>
      <c r="U48" s="40"/>
      <c r="V48" s="40"/>
      <c r="W48" s="40"/>
      <c r="X48" s="40"/>
      <c r="Y48" s="40"/>
      <c r="Z48" s="40"/>
      <c r="AA48" s="40"/>
      <c r="AB48" s="40"/>
      <c r="AC48" s="40"/>
      <c r="AD48" s="40"/>
      <c r="AE48" s="40"/>
      <c r="AF48" s="40"/>
      <c r="AG48" s="40"/>
      <c r="AH48" s="40"/>
      <c r="AI48" s="40"/>
      <c r="AJ48" s="40"/>
      <c r="AK48" s="40"/>
    </row>
    <row r="49" spans="1:37" s="43" customFormat="1" x14ac:dyDescent="0.25">
      <c r="A49" s="177"/>
      <c r="B49" s="118"/>
      <c r="C49" s="119"/>
      <c r="D49" s="119"/>
      <c r="E49" s="119"/>
      <c r="F49" s="120"/>
      <c r="G49" s="120"/>
      <c r="H49" s="120"/>
      <c r="I49" s="121"/>
      <c r="J49" s="121"/>
      <c r="K49" s="118"/>
      <c r="L49" s="63"/>
      <c r="M49" s="58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0"/>
      <c r="AC49" s="40"/>
      <c r="AD49" s="40"/>
      <c r="AE49" s="40"/>
      <c r="AF49" s="40"/>
      <c r="AG49" s="40"/>
      <c r="AH49" s="40"/>
      <c r="AI49" s="40"/>
      <c r="AJ49" s="40"/>
      <c r="AK49" s="40"/>
    </row>
    <row r="50" spans="1:37" s="43" customFormat="1" x14ac:dyDescent="0.2">
      <c r="A50" s="177"/>
      <c r="B50" s="115" t="s">
        <v>76</v>
      </c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  <c r="AB50" s="40"/>
      <c r="AC50" s="40"/>
      <c r="AD50" s="40"/>
      <c r="AE50" s="40"/>
      <c r="AF50" s="40"/>
      <c r="AG50" s="40"/>
      <c r="AH50" s="40"/>
      <c r="AI50" s="40"/>
      <c r="AJ50" s="40"/>
      <c r="AK50" s="40"/>
    </row>
    <row r="51" spans="1:37" s="43" customFormat="1" x14ac:dyDescent="0.2">
      <c r="A51" s="177"/>
      <c r="B51" s="115" t="s">
        <v>184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0"/>
      <c r="S51" s="40"/>
      <c r="T51" s="40"/>
      <c r="U51" s="40"/>
      <c r="V51" s="40"/>
      <c r="W51" s="40"/>
      <c r="X51" s="40"/>
      <c r="Y51" s="40"/>
      <c r="Z51" s="40"/>
      <c r="AA51" s="40"/>
      <c r="AB51" s="40"/>
      <c r="AC51" s="40"/>
      <c r="AD51" s="40"/>
      <c r="AE51" s="40"/>
      <c r="AF51" s="40"/>
      <c r="AG51" s="40"/>
      <c r="AH51" s="40"/>
      <c r="AI51" s="40"/>
      <c r="AJ51" s="40"/>
      <c r="AK51" s="40"/>
    </row>
    <row r="52" spans="1:37" s="40" customFormat="1" x14ac:dyDescent="0.25">
      <c r="A52" s="178"/>
      <c r="B52" s="114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 t="s">
        <v>2</v>
      </c>
      <c r="M52" s="58"/>
    </row>
    <row r="53" spans="1:3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</row>
    <row r="54" spans="1:37" s="40" customFormat="1" x14ac:dyDescent="0.25">
      <c r="A54" s="59"/>
      <c r="B54" s="49"/>
      <c r="C54" s="49"/>
      <c r="D54" s="49"/>
      <c r="E54" s="49"/>
      <c r="F54" s="49"/>
      <c r="G54" s="49"/>
    </row>
    <row r="55" spans="1:37" s="40" customFormat="1" x14ac:dyDescent="0.25">
      <c r="B55" s="49" t="str">
        <f>+B14</f>
        <v>Bosa</v>
      </c>
      <c r="C55" s="39">
        <f>+H14/$H$13*100</f>
        <v>64.466979517028861</v>
      </c>
      <c r="D55" s="49"/>
      <c r="E55" s="49"/>
      <c r="F55" s="49"/>
      <c r="G55" s="49"/>
    </row>
    <row r="56" spans="1:37" s="40" customFormat="1" x14ac:dyDescent="0.25">
      <c r="B56" s="228" t="s">
        <v>49</v>
      </c>
      <c r="C56" s="39">
        <v>128034</v>
      </c>
    </row>
    <row r="57" spans="1:37" s="40" customFormat="1" x14ac:dyDescent="0.25">
      <c r="B57" s="228" t="s">
        <v>47</v>
      </c>
      <c r="C57" s="39">
        <v>30194</v>
      </c>
    </row>
    <row r="58" spans="1:37" s="69" customFormat="1" x14ac:dyDescent="0.25">
      <c r="A58" s="40"/>
      <c r="B58" s="228" t="s">
        <v>61</v>
      </c>
      <c r="C58" s="39">
        <v>9896</v>
      </c>
      <c r="D58" s="49"/>
      <c r="E58" s="49"/>
      <c r="F58" s="49"/>
      <c r="G58" s="49"/>
      <c r="H58" s="49"/>
      <c r="I58" s="40"/>
      <c r="J58" s="40"/>
      <c r="K58" s="40"/>
      <c r="L58" s="40"/>
    </row>
    <row r="59" spans="1:37" s="69" customFormat="1" x14ac:dyDescent="0.25">
      <c r="B59" s="228" t="s">
        <v>50</v>
      </c>
      <c r="C59" s="39">
        <v>6689</v>
      </c>
      <c r="D59" s="97"/>
    </row>
    <row r="60" spans="1:37" s="69" customFormat="1" x14ac:dyDescent="0.25">
      <c r="B60" s="228" t="s">
        <v>53</v>
      </c>
      <c r="C60" s="39">
        <v>566</v>
      </c>
      <c r="D60" s="97"/>
    </row>
    <row r="61" spans="1:37" s="69" customFormat="1" x14ac:dyDescent="0.25">
      <c r="B61" s="228" t="s">
        <v>46</v>
      </c>
      <c r="C61" s="39">
        <v>421</v>
      </c>
      <c r="D61" s="97"/>
    </row>
    <row r="62" spans="1:37" s="69" customFormat="1" x14ac:dyDescent="0.25">
      <c r="B62" s="228" t="s">
        <v>52</v>
      </c>
      <c r="C62" s="39">
        <v>209</v>
      </c>
      <c r="D62" s="97"/>
    </row>
    <row r="63" spans="1:37" s="69" customFormat="1" x14ac:dyDescent="0.25">
      <c r="B63" s="228" t="s">
        <v>45</v>
      </c>
      <c r="C63" s="39">
        <v>103</v>
      </c>
      <c r="D63" s="97"/>
    </row>
    <row r="64" spans="1:37" s="69" customFormat="1" x14ac:dyDescent="0.25">
      <c r="B64" s="228" t="s">
        <v>44</v>
      </c>
      <c r="C64" s="39">
        <v>80</v>
      </c>
      <c r="D64" s="97"/>
    </row>
    <row r="65" spans="2:5" s="69" customFormat="1" x14ac:dyDescent="0.25">
      <c r="B65" s="229" t="s">
        <v>60</v>
      </c>
      <c r="C65" s="39">
        <v>62</v>
      </c>
      <c r="D65" s="97"/>
    </row>
    <row r="66" spans="2:5" s="69" customFormat="1" x14ac:dyDescent="0.25">
      <c r="B66" s="228" t="s">
        <v>57</v>
      </c>
      <c r="C66" s="39">
        <v>54</v>
      </c>
      <c r="D66" s="97"/>
      <c r="E66" s="91"/>
    </row>
    <row r="67" spans="2:5" s="69" customFormat="1" x14ac:dyDescent="0.25">
      <c r="B67" s="228" t="s">
        <v>54</v>
      </c>
      <c r="C67" s="39">
        <v>0</v>
      </c>
      <c r="D67" s="97"/>
      <c r="E67" s="91"/>
    </row>
    <row r="68" spans="2:5" s="69" customFormat="1" x14ac:dyDescent="0.25">
      <c r="B68" s="228" t="s">
        <v>51</v>
      </c>
      <c r="C68" s="39">
        <v>0</v>
      </c>
      <c r="D68" s="97"/>
      <c r="E68" s="91"/>
    </row>
    <row r="69" spans="2:5" s="69" customFormat="1" x14ac:dyDescent="0.25">
      <c r="B69" s="228" t="s">
        <v>59</v>
      </c>
      <c r="C69" s="39">
        <v>0</v>
      </c>
      <c r="D69" s="97"/>
      <c r="E69" s="91"/>
    </row>
    <row r="70" spans="2:5" s="69" customFormat="1" x14ac:dyDescent="0.25">
      <c r="B70" s="228" t="s">
        <v>56</v>
      </c>
      <c r="C70" s="39">
        <v>0</v>
      </c>
      <c r="D70" s="97"/>
      <c r="E70" s="91"/>
    </row>
    <row r="71" spans="2:5" s="69" customFormat="1" x14ac:dyDescent="0.25">
      <c r="B71" s="228" t="s">
        <v>58</v>
      </c>
      <c r="C71" s="39">
        <v>0</v>
      </c>
      <c r="D71" s="97"/>
      <c r="E71" s="91"/>
    </row>
    <row r="72" spans="2:5" s="69" customFormat="1" x14ac:dyDescent="0.25">
      <c r="B72" s="228" t="s">
        <v>55</v>
      </c>
      <c r="C72" s="39">
        <v>0</v>
      </c>
      <c r="D72" s="97"/>
      <c r="E72" s="91"/>
    </row>
    <row r="73" spans="2:5" s="69" customFormat="1" x14ac:dyDescent="0.25">
      <c r="B73" s="228" t="s">
        <v>48</v>
      </c>
      <c r="C73" s="39">
        <v>0</v>
      </c>
      <c r="D73" s="97"/>
      <c r="E73" s="91"/>
    </row>
    <row r="74" spans="2:5" s="69" customFormat="1" x14ac:dyDescent="0.25">
      <c r="B74" s="229" t="s">
        <v>43</v>
      </c>
      <c r="C74" s="98">
        <v>0</v>
      </c>
      <c r="D74" s="97"/>
      <c r="E74" s="91"/>
    </row>
    <row r="75" spans="2:5" s="69" customFormat="1" x14ac:dyDescent="0.25">
      <c r="B75" s="94"/>
      <c r="C75" s="98"/>
      <c r="D75" s="97"/>
      <c r="E75" s="91"/>
    </row>
    <row r="76" spans="2:5" s="69" customFormat="1" x14ac:dyDescent="0.25">
      <c r="B76" s="94"/>
      <c r="C76" s="98"/>
      <c r="D76" s="97"/>
      <c r="E76" s="91"/>
    </row>
    <row r="77" spans="2:5" s="69" customFormat="1" x14ac:dyDescent="0.25">
      <c r="B77" s="94"/>
      <c r="C77" s="98"/>
      <c r="D77" s="97"/>
      <c r="E77" s="91"/>
    </row>
    <row r="78" spans="2:5" s="69" customFormat="1" x14ac:dyDescent="0.25">
      <c r="B78" s="94"/>
      <c r="C78" s="98"/>
      <c r="D78" s="97"/>
      <c r="E78" s="91"/>
    </row>
    <row r="79" spans="2:5" s="69" customFormat="1" x14ac:dyDescent="0.25">
      <c r="B79" s="94"/>
      <c r="C79" s="98"/>
      <c r="D79" s="97"/>
      <c r="E79" s="91"/>
    </row>
    <row r="80" spans="2:5" s="69" customFormat="1" x14ac:dyDescent="0.25">
      <c r="B80" s="94"/>
      <c r="C80" s="98"/>
      <c r="D80" s="97"/>
      <c r="E80" s="91"/>
    </row>
    <row r="81" spans="2:5" s="69" customFormat="1" x14ac:dyDescent="0.25">
      <c r="B81" s="94"/>
      <c r="C81" s="98"/>
      <c r="D81" s="97"/>
      <c r="E81" s="91"/>
    </row>
    <row r="82" spans="2:5" s="69" customFormat="1" x14ac:dyDescent="0.25">
      <c r="B82" s="94"/>
      <c r="C82" s="98"/>
      <c r="D82" s="97"/>
      <c r="E82" s="91"/>
    </row>
    <row r="83" spans="2:5" s="69" customFormat="1" x14ac:dyDescent="0.25">
      <c r="B83" s="94"/>
      <c r="C83" s="98"/>
      <c r="D83" s="97"/>
      <c r="E83" s="91"/>
    </row>
    <row r="84" spans="2:5" s="69" customFormat="1" x14ac:dyDescent="0.25">
      <c r="B84" s="97"/>
      <c r="C84" s="98"/>
      <c r="D84" s="97"/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79"/>
      <c r="D87" s="93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5" s="69" customFormat="1" x14ac:dyDescent="0.25">
      <c r="B129" s="79"/>
      <c r="D129" s="93"/>
      <c r="E129" s="91"/>
    </row>
    <row r="130" spans="2:5" s="69" customFormat="1" x14ac:dyDescent="0.25">
      <c r="B130" s="79"/>
      <c r="D130" s="93"/>
      <c r="E130" s="91"/>
    </row>
    <row r="131" spans="2:5" s="69" customFormat="1" x14ac:dyDescent="0.25">
      <c r="B131" s="79"/>
      <c r="D131" s="93"/>
      <c r="E131" s="91"/>
    </row>
    <row r="132" spans="2:5" s="69" customFormat="1" x14ac:dyDescent="0.25">
      <c r="B132" s="79"/>
      <c r="D132" s="93"/>
      <c r="E132" s="91"/>
    </row>
    <row r="133" spans="2:5" s="69" customFormat="1" x14ac:dyDescent="0.25">
      <c r="B133" s="79"/>
      <c r="D133" s="93"/>
      <c r="E133" s="91"/>
    </row>
    <row r="134" spans="2:5" s="69" customFormat="1" x14ac:dyDescent="0.25">
      <c r="B134" s="79"/>
      <c r="D134" s="93"/>
      <c r="E134" s="91"/>
    </row>
    <row r="135" spans="2:5" s="69" customFormat="1" x14ac:dyDescent="0.25">
      <c r="B135" s="79"/>
      <c r="D135" s="93"/>
      <c r="E135" s="91"/>
    </row>
    <row r="136" spans="2:5" s="69" customFormat="1" x14ac:dyDescent="0.25">
      <c r="D136" s="93"/>
      <c r="E136" s="91"/>
    </row>
    <row r="137" spans="2:5" s="69" customFormat="1" x14ac:dyDescent="0.25">
      <c r="D137" s="93"/>
      <c r="E137" s="91"/>
    </row>
    <row r="138" spans="2:5" s="69" customFormat="1" x14ac:dyDescent="0.25">
      <c r="D138" s="93"/>
      <c r="E138" s="91"/>
    </row>
    <row r="139" spans="2:5" s="69" customFormat="1" x14ac:dyDescent="0.25">
      <c r="D139" s="93"/>
      <c r="E139" s="91"/>
    </row>
    <row r="140" spans="2:5" s="69" customFormat="1" x14ac:dyDescent="0.25">
      <c r="D140" s="93"/>
      <c r="E140" s="91"/>
    </row>
    <row r="141" spans="2:5" s="69" customFormat="1" x14ac:dyDescent="0.25">
      <c r="D141" s="93"/>
      <c r="E141" s="91"/>
    </row>
    <row r="142" spans="2:5" s="69" customFormat="1" x14ac:dyDescent="0.25">
      <c r="D142" s="93"/>
      <c r="E142" s="91"/>
    </row>
    <row r="143" spans="2:5" s="69" customFormat="1" x14ac:dyDescent="0.25">
      <c r="D143" s="93"/>
      <c r="E143" s="91"/>
    </row>
    <row r="144" spans="2:5" s="69" customFormat="1" x14ac:dyDescent="0.25">
      <c r="D144" s="93"/>
      <c r="E144" s="91"/>
    </row>
    <row r="145" spans="1:38" s="69" customFormat="1" x14ac:dyDescent="0.25"/>
    <row r="146" spans="1:38" s="69" customFormat="1" x14ac:dyDescent="0.25"/>
    <row r="147" spans="1:38" s="69" customFormat="1" x14ac:dyDescent="0.25"/>
    <row r="148" spans="1:38" s="69" customFormat="1" x14ac:dyDescent="0.25"/>
    <row r="149" spans="1:38" s="69" customFormat="1" x14ac:dyDescent="0.25"/>
    <row r="150" spans="1:38" s="71" customFormat="1" x14ac:dyDescent="0.25">
      <c r="A150" s="69"/>
      <c r="B150" s="69"/>
      <c r="C150" s="69"/>
      <c r="D150" s="69"/>
      <c r="E150" s="69"/>
      <c r="F150" s="69"/>
      <c r="G150" s="69"/>
      <c r="H150" s="69"/>
      <c r="I150" s="69"/>
      <c r="J150" s="69"/>
      <c r="K150" s="69"/>
      <c r="L150" s="69"/>
      <c r="O150" s="69"/>
      <c r="P150" s="69"/>
      <c r="Q150" s="69"/>
      <c r="R150" s="69"/>
      <c r="S150" s="69"/>
      <c r="T150" s="69"/>
      <c r="U150" s="69"/>
      <c r="V150" s="69"/>
      <c r="W150" s="69"/>
      <c r="X150" s="69"/>
      <c r="Y150" s="69"/>
      <c r="Z150" s="69"/>
      <c r="AA150" s="69"/>
      <c r="AB150" s="69"/>
      <c r="AC150" s="69"/>
      <c r="AD150" s="69"/>
      <c r="AE150" s="69"/>
      <c r="AF150" s="69"/>
      <c r="AG150" s="69"/>
      <c r="AH150" s="69"/>
      <c r="AI150" s="69"/>
      <c r="AJ150" s="69"/>
      <c r="AK150" s="69"/>
      <c r="AL150" s="69"/>
    </row>
    <row r="151" spans="1:38" s="71" customFormat="1" x14ac:dyDescent="0.25">
      <c r="O151" s="69"/>
      <c r="P151" s="69"/>
      <c r="Q151" s="69"/>
      <c r="R151" s="69"/>
      <c r="S151" s="69"/>
      <c r="T151" s="69"/>
      <c r="U151" s="69"/>
      <c r="V151" s="69"/>
      <c r="W151" s="69"/>
      <c r="X151" s="69"/>
      <c r="Y151" s="69"/>
      <c r="Z151" s="69"/>
      <c r="AA151" s="69"/>
      <c r="AB151" s="69"/>
      <c r="AC151" s="69"/>
      <c r="AD151" s="69"/>
      <c r="AE151" s="69"/>
      <c r="AF151" s="69"/>
      <c r="AG151" s="69"/>
      <c r="AH151" s="69"/>
      <c r="AI151" s="69"/>
      <c r="AJ151" s="69"/>
      <c r="AK151" s="69"/>
      <c r="AL151" s="69"/>
    </row>
    <row r="152" spans="1:38" s="71" customFormat="1" x14ac:dyDescent="0.25"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1:38" s="71" customFormat="1" x14ac:dyDescent="0.25"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1:38" s="71" customFormat="1" x14ac:dyDescent="0.25"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1:38" s="4" customFormat="1" x14ac:dyDescent="0.25">
      <c r="M155" s="71"/>
      <c r="N155" s="71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2"/>
    </row>
    <row r="156" spans="1:38" s="4" customFormat="1" x14ac:dyDescent="0.25">
      <c r="M156" s="71"/>
      <c r="N156" s="71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2"/>
    </row>
    <row r="157" spans="1:38" s="4" customFormat="1" x14ac:dyDescent="0.25">
      <c r="M157" s="71"/>
      <c r="N157" s="71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2"/>
    </row>
    <row r="158" spans="1:38" s="4" customFormat="1" x14ac:dyDescent="0.25">
      <c r="M158" s="71"/>
      <c r="N158" s="71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2"/>
    </row>
    <row r="159" spans="1:38" s="4" customFormat="1" x14ac:dyDescent="0.25">
      <c r="M159" s="71"/>
      <c r="N159" s="71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2"/>
    </row>
    <row r="160" spans="1:38" s="4" customFormat="1" x14ac:dyDescent="0.25">
      <c r="M160" s="71"/>
      <c r="N160" s="71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2"/>
    </row>
    <row r="161" spans="1:38" s="4" customFormat="1" x14ac:dyDescent="0.25">
      <c r="M161" s="71"/>
      <c r="N161" s="71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2"/>
    </row>
    <row r="162" spans="1:38" x14ac:dyDescent="0.2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</row>
  </sheetData>
  <sortState ref="B14:K33">
    <sortCondition ref="B14:B33"/>
  </sortState>
  <mergeCells count="7"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topLeftCell="A7" zoomScaleNormal="100"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3" customWidth="1"/>
    <col min="2" max="2" width="18.28515625" style="3" customWidth="1"/>
    <col min="3" max="8" width="10.42578125" style="3" customWidth="1"/>
    <col min="9" max="9" width="11.28515625" style="3" customWidth="1"/>
    <col min="10" max="10" width="10.85546875" style="3" customWidth="1"/>
    <col min="11" max="11" width="11.42578125" style="3" customWidth="1"/>
    <col min="12" max="12" width="1.85546875" style="3" customWidth="1"/>
    <col min="13" max="13" width="11.42578125" style="4"/>
    <col min="14" max="14" width="11.42578125" style="4" hidden="1" customWidth="1"/>
    <col min="15" max="38" width="11.42578125" style="2"/>
    <col min="39" max="16384" width="11.42578125" style="3"/>
  </cols>
  <sheetData>
    <row r="1" spans="1:38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38" x14ac:dyDescent="0.25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38" x14ac:dyDescent="0.25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38" x14ac:dyDescent="0.25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38" x14ac:dyDescent="0.25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38" x14ac:dyDescent="0.25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38" x14ac:dyDescent="0.25">
      <c r="A7" s="1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11"/>
    </row>
    <row r="8" spans="1:38" x14ac:dyDescent="0.25">
      <c r="A8" s="176"/>
      <c r="B8" s="131"/>
      <c r="C8" s="217" t="s">
        <v>169</v>
      </c>
      <c r="D8" s="217"/>
      <c r="E8" s="217"/>
      <c r="F8" s="217"/>
      <c r="G8" s="217"/>
      <c r="H8" s="217"/>
      <c r="I8" s="217"/>
      <c r="J8" s="217"/>
      <c r="K8" s="217"/>
      <c r="L8" s="11"/>
      <c r="O8" s="31"/>
    </row>
    <row r="9" spans="1:38" x14ac:dyDescent="0.25">
      <c r="A9" s="1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11"/>
    </row>
    <row r="10" spans="1:38" ht="18.75" customHeight="1" x14ac:dyDescent="0.25">
      <c r="A10" s="176"/>
      <c r="B10" s="133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11"/>
    </row>
    <row r="11" spans="1:38" ht="18.75" customHeight="1" x14ac:dyDescent="0.25">
      <c r="A11" s="176"/>
      <c r="B11" s="134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11"/>
      <c r="O11" s="28"/>
    </row>
    <row r="12" spans="1:38" ht="12" customHeight="1" x14ac:dyDescent="0.25">
      <c r="A12" s="176"/>
      <c r="B12" s="133"/>
      <c r="C12" s="132"/>
      <c r="D12" s="132"/>
      <c r="E12" s="132"/>
      <c r="F12" s="132"/>
      <c r="G12" s="132"/>
      <c r="H12" s="132"/>
      <c r="I12" s="132"/>
      <c r="J12" s="132"/>
      <c r="K12" s="132"/>
      <c r="L12" s="11"/>
    </row>
    <row r="13" spans="1:38" x14ac:dyDescent="0.25">
      <c r="A13" s="176"/>
      <c r="B13" s="126" t="s">
        <v>62</v>
      </c>
      <c r="C13" s="150">
        <v>149526</v>
      </c>
      <c r="D13" s="150">
        <v>145052</v>
      </c>
      <c r="E13" s="150">
        <v>137159</v>
      </c>
      <c r="F13" s="150">
        <v>126658</v>
      </c>
      <c r="G13" s="150">
        <v>91251</v>
      </c>
      <c r="H13" s="151">
        <v>162084</v>
      </c>
      <c r="I13" s="152">
        <v>77.624354801591224</v>
      </c>
      <c r="J13" s="152">
        <v>177.62435480159121</v>
      </c>
      <c r="K13" s="152">
        <v>-27.954807434192862</v>
      </c>
      <c r="L13" s="11"/>
      <c r="M13" s="32"/>
      <c r="N13" s="4">
        <v>1</v>
      </c>
      <c r="O13" s="12">
        <v>6979952</v>
      </c>
      <c r="P13" s="12">
        <v>5941344</v>
      </c>
      <c r="Q13" s="12">
        <v>5810996</v>
      </c>
      <c r="R13" s="12">
        <v>6498148</v>
      </c>
      <c r="S13" s="12">
        <v>6042462</v>
      </c>
      <c r="T13" s="12">
        <v>6916438</v>
      </c>
    </row>
    <row r="14" spans="1:38" x14ac:dyDescent="0.25">
      <c r="A14" s="176"/>
      <c r="B14" s="171" t="s">
        <v>61</v>
      </c>
      <c r="C14" s="172">
        <v>19410</v>
      </c>
      <c r="D14" s="172">
        <v>15061</v>
      </c>
      <c r="E14" s="172">
        <v>9045</v>
      </c>
      <c r="F14" s="172">
        <v>14088</v>
      </c>
      <c r="G14" s="172">
        <v>10969</v>
      </c>
      <c r="H14" s="151">
        <v>100650</v>
      </c>
      <c r="I14" s="154">
        <v>817.58592396754489</v>
      </c>
      <c r="J14" s="154">
        <v>917.58592396754489</v>
      </c>
      <c r="K14" s="154">
        <v>-22.139409426462244</v>
      </c>
      <c r="L14" s="11"/>
      <c r="M14" s="32"/>
      <c r="O14" s="12"/>
      <c r="P14" s="12"/>
      <c r="Q14" s="12"/>
      <c r="R14" s="12"/>
      <c r="S14" s="12"/>
      <c r="T14" s="12"/>
    </row>
    <row r="15" spans="1:38" s="70" customFormat="1" x14ac:dyDescent="0.25">
      <c r="A15" s="176"/>
      <c r="B15" s="171" t="s">
        <v>50</v>
      </c>
      <c r="C15" s="172">
        <v>11197</v>
      </c>
      <c r="D15" s="172">
        <v>51508</v>
      </c>
      <c r="E15" s="172">
        <v>22658</v>
      </c>
      <c r="F15" s="172">
        <v>17273</v>
      </c>
      <c r="G15" s="172">
        <v>8240</v>
      </c>
      <c r="H15" s="151">
        <v>45577</v>
      </c>
      <c r="I15" s="154">
        <v>453.11893203883488</v>
      </c>
      <c r="J15" s="154">
        <v>553.11893203883494</v>
      </c>
      <c r="K15" s="154">
        <v>-52.295490071209393</v>
      </c>
      <c r="L15" s="78"/>
      <c r="M15" s="96"/>
      <c r="N15" s="71"/>
      <c r="O15" s="79"/>
      <c r="P15" s="79"/>
      <c r="Q15" s="79"/>
      <c r="R15" s="79"/>
      <c r="S15" s="79"/>
      <c r="T15" s="7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  <c r="AI15" s="69"/>
      <c r="AJ15" s="69"/>
      <c r="AK15" s="69"/>
      <c r="AL15" s="69"/>
    </row>
    <row r="16" spans="1:38" x14ac:dyDescent="0.25">
      <c r="A16" s="176"/>
      <c r="B16" s="171" t="s">
        <v>49</v>
      </c>
      <c r="C16" s="172">
        <v>644</v>
      </c>
      <c r="D16" s="172">
        <v>1949</v>
      </c>
      <c r="E16" s="172">
        <v>23478</v>
      </c>
      <c r="F16" s="172">
        <v>8576</v>
      </c>
      <c r="G16" s="172">
        <v>14091</v>
      </c>
      <c r="H16" s="151">
        <v>6750</v>
      </c>
      <c r="I16" s="154">
        <v>-52.09708324462423</v>
      </c>
      <c r="J16" s="154">
        <v>47.902916755375777</v>
      </c>
      <c r="K16" s="154">
        <v>64.307369402985074</v>
      </c>
      <c r="L16" s="11"/>
      <c r="M16" s="32"/>
      <c r="O16" s="12"/>
      <c r="P16" s="12"/>
      <c r="Q16" s="12"/>
      <c r="R16" s="12"/>
      <c r="S16" s="12"/>
      <c r="T16" s="12"/>
    </row>
    <row r="17" spans="1:20" x14ac:dyDescent="0.25">
      <c r="A17" s="176"/>
      <c r="B17" s="171" t="s">
        <v>47</v>
      </c>
      <c r="C17" s="172">
        <v>5772</v>
      </c>
      <c r="D17" s="172">
        <v>19388</v>
      </c>
      <c r="E17" s="172">
        <v>14550</v>
      </c>
      <c r="F17" s="172">
        <v>3088</v>
      </c>
      <c r="G17" s="172">
        <v>17928</v>
      </c>
      <c r="H17" s="151">
        <v>2836</v>
      </c>
      <c r="I17" s="154">
        <v>-84.181169120928161</v>
      </c>
      <c r="J17" s="154">
        <v>15.818830879071843</v>
      </c>
      <c r="K17" s="154">
        <v>480.56994818652851</v>
      </c>
      <c r="L17" s="11"/>
      <c r="M17" s="32"/>
      <c r="O17" s="12"/>
      <c r="P17" s="12"/>
      <c r="Q17" s="12"/>
      <c r="R17" s="12"/>
      <c r="S17" s="12"/>
      <c r="T17" s="12"/>
    </row>
    <row r="18" spans="1:20" x14ac:dyDescent="0.25">
      <c r="A18" s="176"/>
      <c r="B18" s="171" t="s">
        <v>53</v>
      </c>
      <c r="C18" s="172">
        <v>48876</v>
      </c>
      <c r="D18" s="172">
        <v>19262</v>
      </c>
      <c r="E18" s="172">
        <v>10408</v>
      </c>
      <c r="F18" s="172">
        <v>14524</v>
      </c>
      <c r="G18" s="172">
        <v>12741</v>
      </c>
      <c r="H18" s="151">
        <v>2458</v>
      </c>
      <c r="I18" s="154">
        <v>-80.707950710305312</v>
      </c>
      <c r="J18" s="154">
        <v>19.292049289694688</v>
      </c>
      <c r="K18" s="154">
        <v>-12.276232442853207</v>
      </c>
      <c r="L18" s="11"/>
      <c r="M18" s="32"/>
      <c r="O18" s="12"/>
      <c r="P18" s="12"/>
      <c r="Q18" s="12"/>
      <c r="R18" s="12"/>
      <c r="S18" s="12"/>
      <c r="T18" s="12"/>
    </row>
    <row r="19" spans="1:20" x14ac:dyDescent="0.25">
      <c r="A19" s="176"/>
      <c r="B19" s="171" t="s">
        <v>56</v>
      </c>
      <c r="C19" s="172">
        <v>0</v>
      </c>
      <c r="D19" s="172">
        <v>185</v>
      </c>
      <c r="E19" s="172">
        <v>0</v>
      </c>
      <c r="F19" s="172">
        <v>194</v>
      </c>
      <c r="G19" s="172">
        <v>0</v>
      </c>
      <c r="H19" s="151">
        <v>1313</v>
      </c>
      <c r="I19" s="154"/>
      <c r="J19" s="154"/>
      <c r="K19" s="154">
        <v>-100</v>
      </c>
      <c r="L19" s="11"/>
      <c r="M19" s="32"/>
      <c r="O19" s="12"/>
      <c r="P19" s="12"/>
      <c r="Q19" s="12"/>
      <c r="R19" s="12"/>
      <c r="S19" s="12"/>
      <c r="T19" s="12"/>
    </row>
    <row r="20" spans="1:20" x14ac:dyDescent="0.25">
      <c r="A20" s="176"/>
      <c r="B20" s="171" t="s">
        <v>46</v>
      </c>
      <c r="C20" s="172">
        <v>10910</v>
      </c>
      <c r="D20" s="172">
        <v>828</v>
      </c>
      <c r="E20" s="172">
        <v>6380</v>
      </c>
      <c r="F20" s="172">
        <v>32674</v>
      </c>
      <c r="G20" s="172">
        <v>2209</v>
      </c>
      <c r="H20" s="151">
        <v>629</v>
      </c>
      <c r="I20" s="154">
        <v>-71.525577184246259</v>
      </c>
      <c r="J20" s="154">
        <v>28.474422815753737</v>
      </c>
      <c r="K20" s="154">
        <v>-93.239272816306539</v>
      </c>
      <c r="L20" s="11"/>
      <c r="M20" s="32"/>
      <c r="O20" s="12"/>
      <c r="P20" s="12"/>
      <c r="Q20" s="12"/>
      <c r="R20" s="12"/>
      <c r="S20" s="12"/>
      <c r="T20" s="12"/>
    </row>
    <row r="21" spans="1:20" x14ac:dyDescent="0.25">
      <c r="A21" s="176"/>
      <c r="B21" s="171" t="s">
        <v>60</v>
      </c>
      <c r="C21" s="172">
        <v>17184</v>
      </c>
      <c r="D21" s="172">
        <v>7354</v>
      </c>
      <c r="E21" s="172">
        <v>2970</v>
      </c>
      <c r="F21" s="172">
        <v>10860</v>
      </c>
      <c r="G21" s="172">
        <v>12527</v>
      </c>
      <c r="H21" s="151">
        <v>340</v>
      </c>
      <c r="I21" s="154">
        <v>-97.285862536920249</v>
      </c>
      <c r="J21" s="154">
        <v>2.7141374630797475</v>
      </c>
      <c r="K21" s="154">
        <v>15.349907918968686</v>
      </c>
      <c r="L21" s="11"/>
      <c r="M21" s="32"/>
      <c r="O21" s="12"/>
      <c r="P21" s="12"/>
      <c r="Q21" s="12"/>
      <c r="R21" s="12"/>
      <c r="S21" s="12"/>
      <c r="T21" s="12"/>
    </row>
    <row r="22" spans="1:20" x14ac:dyDescent="0.25">
      <c r="A22" s="176"/>
      <c r="B22" s="171" t="s">
        <v>48</v>
      </c>
      <c r="C22" s="172">
        <v>0</v>
      </c>
      <c r="D22" s="172">
        <v>3082</v>
      </c>
      <c r="E22" s="172">
        <v>0</v>
      </c>
      <c r="F22" s="172">
        <v>194</v>
      </c>
      <c r="G22" s="172">
        <v>242</v>
      </c>
      <c r="H22" s="151">
        <v>324</v>
      </c>
      <c r="I22" s="154">
        <v>33.884297520661157</v>
      </c>
      <c r="J22" s="154">
        <v>133.88429752066116</v>
      </c>
      <c r="K22" s="154">
        <v>24.742268041237114</v>
      </c>
      <c r="L22" s="11"/>
      <c r="M22" s="32"/>
      <c r="O22" s="12"/>
      <c r="P22" s="12"/>
      <c r="Q22" s="12"/>
      <c r="R22" s="12"/>
      <c r="S22" s="12"/>
      <c r="T22" s="12"/>
    </row>
    <row r="23" spans="1:20" x14ac:dyDescent="0.25">
      <c r="A23" s="176"/>
      <c r="B23" s="171" t="s">
        <v>51</v>
      </c>
      <c r="C23" s="172">
        <v>428</v>
      </c>
      <c r="D23" s="172">
        <v>427</v>
      </c>
      <c r="E23" s="172">
        <v>25426</v>
      </c>
      <c r="F23" s="172">
        <v>7852</v>
      </c>
      <c r="G23" s="172">
        <v>601</v>
      </c>
      <c r="H23" s="151">
        <v>319</v>
      </c>
      <c r="I23" s="154">
        <v>-46.921797004991681</v>
      </c>
      <c r="J23" s="154">
        <v>53.078202995008319</v>
      </c>
      <c r="K23" s="154">
        <v>-92.345899133978605</v>
      </c>
      <c r="L23" s="11"/>
      <c r="M23" s="32"/>
      <c r="O23" s="12"/>
      <c r="P23" s="12"/>
      <c r="Q23" s="12"/>
      <c r="R23" s="12"/>
      <c r="S23" s="12"/>
      <c r="T23" s="12"/>
    </row>
    <row r="24" spans="1:20" x14ac:dyDescent="0.25">
      <c r="A24" s="176"/>
      <c r="B24" s="171" t="s">
        <v>168</v>
      </c>
      <c r="C24" s="172">
        <v>0</v>
      </c>
      <c r="D24" s="172">
        <v>0</v>
      </c>
      <c r="E24" s="172">
        <v>0</v>
      </c>
      <c r="F24" s="172">
        <v>0</v>
      </c>
      <c r="G24" s="172">
        <v>100</v>
      </c>
      <c r="H24" s="151">
        <v>276</v>
      </c>
      <c r="I24" s="154"/>
      <c r="J24" s="154"/>
      <c r="K24" s="154"/>
      <c r="L24" s="11"/>
      <c r="M24" s="32"/>
      <c r="O24" s="12"/>
      <c r="P24" s="12"/>
      <c r="Q24" s="12"/>
      <c r="R24" s="12"/>
      <c r="S24" s="12"/>
      <c r="T24" s="12"/>
    </row>
    <row r="25" spans="1:20" x14ac:dyDescent="0.25">
      <c r="A25" s="176"/>
      <c r="B25" s="173" t="s">
        <v>52</v>
      </c>
      <c r="C25" s="172">
        <v>12408</v>
      </c>
      <c r="D25" s="172">
        <v>17500</v>
      </c>
      <c r="E25" s="172">
        <v>21301</v>
      </c>
      <c r="F25" s="172">
        <v>9770</v>
      </c>
      <c r="G25" s="172">
        <v>1781</v>
      </c>
      <c r="H25" s="151">
        <v>144</v>
      </c>
      <c r="I25" s="154">
        <v>-91.914654688377311</v>
      </c>
      <c r="J25" s="154">
        <v>8.0853453116226834</v>
      </c>
      <c r="K25" s="154">
        <v>-81.77072671443193</v>
      </c>
      <c r="L25" s="11"/>
      <c r="M25" s="32"/>
      <c r="O25" s="12"/>
      <c r="P25" s="12"/>
      <c r="Q25" s="12"/>
      <c r="R25" s="12"/>
      <c r="S25" s="12"/>
      <c r="T25" s="12"/>
    </row>
    <row r="26" spans="1:20" x14ac:dyDescent="0.25">
      <c r="A26" s="176"/>
      <c r="B26" s="173" t="s">
        <v>58</v>
      </c>
      <c r="C26" s="172">
        <v>505</v>
      </c>
      <c r="D26" s="172">
        <v>1066</v>
      </c>
      <c r="E26" s="172">
        <v>0</v>
      </c>
      <c r="F26" s="172">
        <v>766</v>
      </c>
      <c r="G26" s="172">
        <v>1508</v>
      </c>
      <c r="H26" s="151">
        <v>144</v>
      </c>
      <c r="I26" s="154">
        <v>-90.450928381962868</v>
      </c>
      <c r="J26" s="154">
        <v>9.549071618037134</v>
      </c>
      <c r="K26" s="154">
        <v>96.866840731070496</v>
      </c>
      <c r="L26" s="11"/>
      <c r="M26" s="32"/>
      <c r="O26" s="12"/>
      <c r="P26" s="12"/>
      <c r="Q26" s="12"/>
      <c r="R26" s="12"/>
      <c r="S26" s="12"/>
      <c r="T26" s="12"/>
    </row>
    <row r="27" spans="1:20" x14ac:dyDescent="0.25">
      <c r="A27" s="176"/>
      <c r="B27" s="171" t="s">
        <v>59</v>
      </c>
      <c r="C27" s="172">
        <v>0</v>
      </c>
      <c r="D27" s="172">
        <v>0</v>
      </c>
      <c r="E27" s="172">
        <v>0</v>
      </c>
      <c r="F27" s="172">
        <v>0</v>
      </c>
      <c r="G27" s="172">
        <v>0</v>
      </c>
      <c r="H27" s="151">
        <v>118</v>
      </c>
      <c r="I27" s="154"/>
      <c r="J27" s="154"/>
      <c r="K27" s="154"/>
      <c r="L27" s="11"/>
      <c r="M27" s="32"/>
      <c r="O27" s="12"/>
      <c r="P27" s="12"/>
      <c r="Q27" s="12"/>
      <c r="R27" s="12"/>
      <c r="S27" s="12"/>
      <c r="T27" s="12"/>
    </row>
    <row r="28" spans="1:20" x14ac:dyDescent="0.25">
      <c r="A28" s="176"/>
      <c r="B28" s="171" t="s">
        <v>45</v>
      </c>
      <c r="C28" s="172">
        <v>0</v>
      </c>
      <c r="D28" s="172">
        <v>0</v>
      </c>
      <c r="E28" s="172">
        <v>0</v>
      </c>
      <c r="F28" s="172">
        <v>0</v>
      </c>
      <c r="G28" s="172">
        <v>70</v>
      </c>
      <c r="H28" s="151">
        <v>114</v>
      </c>
      <c r="I28" s="154"/>
      <c r="J28" s="154"/>
      <c r="K28" s="154"/>
      <c r="L28" s="11"/>
      <c r="M28" s="32"/>
      <c r="O28" s="12"/>
      <c r="P28" s="12"/>
      <c r="Q28" s="12"/>
      <c r="R28" s="12"/>
      <c r="S28" s="12"/>
      <c r="T28" s="12"/>
    </row>
    <row r="29" spans="1:20" x14ac:dyDescent="0.25">
      <c r="A29" s="176"/>
      <c r="B29" s="171" t="s">
        <v>57</v>
      </c>
      <c r="C29" s="172">
        <v>350</v>
      </c>
      <c r="D29" s="172">
        <v>0</v>
      </c>
      <c r="E29" s="172">
        <v>0</v>
      </c>
      <c r="F29" s="172">
        <v>476</v>
      </c>
      <c r="G29" s="172">
        <v>82</v>
      </c>
      <c r="H29" s="151">
        <v>92</v>
      </c>
      <c r="I29" s="154"/>
      <c r="J29" s="154"/>
      <c r="K29" s="154"/>
      <c r="L29" s="11"/>
      <c r="M29" s="32"/>
      <c r="O29" s="12"/>
      <c r="P29" s="12"/>
      <c r="Q29" s="12"/>
      <c r="R29" s="12"/>
      <c r="S29" s="12"/>
      <c r="T29" s="12"/>
    </row>
    <row r="30" spans="1:20" x14ac:dyDescent="0.25">
      <c r="A30" s="176"/>
      <c r="B30" s="171" t="s">
        <v>54</v>
      </c>
      <c r="C30" s="172">
        <v>0</v>
      </c>
      <c r="D30" s="172">
        <v>211</v>
      </c>
      <c r="E30" s="172">
        <v>823</v>
      </c>
      <c r="F30" s="172">
        <v>108</v>
      </c>
      <c r="G30" s="172">
        <v>368</v>
      </c>
      <c r="H30" s="151">
        <v>0</v>
      </c>
      <c r="I30" s="154">
        <v>-100</v>
      </c>
      <c r="J30" s="154">
        <v>0</v>
      </c>
      <c r="K30" s="154">
        <v>240.74074074074073</v>
      </c>
      <c r="L30" s="11"/>
      <c r="M30" s="32"/>
      <c r="O30" s="12"/>
      <c r="P30" s="12"/>
      <c r="Q30" s="12"/>
      <c r="R30" s="12"/>
      <c r="S30" s="12"/>
      <c r="T30" s="12"/>
    </row>
    <row r="31" spans="1:20" x14ac:dyDescent="0.25">
      <c r="A31" s="176"/>
      <c r="B31" s="171" t="s">
        <v>44</v>
      </c>
      <c r="C31" s="172">
        <v>0</v>
      </c>
      <c r="D31" s="172">
        <v>0</v>
      </c>
      <c r="E31" s="172">
        <v>96</v>
      </c>
      <c r="F31" s="172">
        <v>0</v>
      </c>
      <c r="G31" s="172">
        <v>110</v>
      </c>
      <c r="H31" s="151">
        <v>0</v>
      </c>
      <c r="I31" s="154"/>
      <c r="J31" s="154"/>
      <c r="K31" s="154"/>
      <c r="L31" s="11"/>
      <c r="M31" s="32"/>
      <c r="O31" s="12"/>
      <c r="P31" s="12"/>
      <c r="Q31" s="12"/>
      <c r="R31" s="12"/>
      <c r="S31" s="12"/>
      <c r="T31" s="12"/>
    </row>
    <row r="32" spans="1:20" x14ac:dyDescent="0.25">
      <c r="A32" s="176"/>
      <c r="B32" s="171" t="s">
        <v>55</v>
      </c>
      <c r="C32" s="172">
        <v>0</v>
      </c>
      <c r="D32" s="172">
        <v>0</v>
      </c>
      <c r="E32" s="172">
        <v>24</v>
      </c>
      <c r="F32" s="172">
        <v>700</v>
      </c>
      <c r="G32" s="172">
        <v>775</v>
      </c>
      <c r="H32" s="151">
        <v>0</v>
      </c>
      <c r="I32" s="154"/>
      <c r="J32" s="154"/>
      <c r="K32" s="154"/>
      <c r="L32" s="11"/>
      <c r="M32" s="32"/>
      <c r="O32" s="12"/>
      <c r="P32" s="12"/>
      <c r="Q32" s="12"/>
      <c r="R32" s="12"/>
      <c r="S32" s="12"/>
      <c r="T32" s="12"/>
    </row>
    <row r="33" spans="1:27" x14ac:dyDescent="0.25">
      <c r="A33" s="176"/>
      <c r="B33" s="173" t="s">
        <v>43</v>
      </c>
      <c r="C33" s="172">
        <v>21842</v>
      </c>
      <c r="D33" s="172">
        <v>7231</v>
      </c>
      <c r="E33" s="172">
        <v>0</v>
      </c>
      <c r="F33" s="172">
        <v>5515</v>
      </c>
      <c r="G33" s="172">
        <v>6909</v>
      </c>
      <c r="H33" s="151">
        <v>0</v>
      </c>
      <c r="I33" s="154">
        <v>-100</v>
      </c>
      <c r="J33" s="154">
        <v>0</v>
      </c>
      <c r="K33" s="154">
        <v>25.276518585675433</v>
      </c>
      <c r="L33" s="11"/>
      <c r="N33" s="4">
        <v>1</v>
      </c>
      <c r="O33" s="12">
        <v>6279817</v>
      </c>
      <c r="P33" s="12">
        <v>6145529</v>
      </c>
      <c r="Q33" s="12">
        <v>6231878</v>
      </c>
      <c r="R33" s="12">
        <v>6281878</v>
      </c>
      <c r="S33" s="12">
        <v>6095116</v>
      </c>
    </row>
    <row r="34" spans="1:27" ht="12" customHeight="1" x14ac:dyDescent="0.25">
      <c r="A34" s="176"/>
      <c r="B34" s="174"/>
      <c r="C34" s="156"/>
      <c r="D34" s="156"/>
      <c r="E34" s="156"/>
      <c r="F34" s="156"/>
      <c r="G34" s="156"/>
      <c r="H34" s="157"/>
      <c r="I34" s="158"/>
      <c r="J34" s="158"/>
      <c r="K34" s="158"/>
      <c r="L34" s="11"/>
    </row>
    <row r="35" spans="1:27" ht="18.75" customHeight="1" x14ac:dyDescent="0.25">
      <c r="A35" s="176"/>
      <c r="B35" s="147" t="s">
        <v>3</v>
      </c>
      <c r="C35" s="152"/>
      <c r="D35" s="152">
        <v>-2.9921217714644945</v>
      </c>
      <c r="E35" s="152">
        <v>-5.4414968425116514</v>
      </c>
      <c r="F35" s="152">
        <v>-7.6560779824874778</v>
      </c>
      <c r="G35" s="152">
        <v>-27.954807434192862</v>
      </c>
      <c r="H35" s="161">
        <v>77.62435480159121</v>
      </c>
      <c r="I35" s="162"/>
      <c r="J35" s="162"/>
      <c r="K35" s="162"/>
      <c r="L35" s="11"/>
    </row>
    <row r="36" spans="1:27" ht="12" customHeight="1" x14ac:dyDescent="0.25">
      <c r="A36" s="176"/>
      <c r="B36" s="133"/>
      <c r="C36" s="141"/>
      <c r="D36" s="141"/>
      <c r="E36" s="141"/>
      <c r="F36" s="141"/>
      <c r="G36" s="141"/>
      <c r="H36" s="137"/>
      <c r="I36" s="138"/>
      <c r="J36" s="138"/>
      <c r="K36" s="138"/>
      <c r="L36" s="11"/>
    </row>
    <row r="37" spans="1:27" ht="31.5" customHeight="1" x14ac:dyDescent="0.25">
      <c r="A37" s="176"/>
      <c r="B37" s="140"/>
      <c r="C37" s="225" t="s">
        <v>177</v>
      </c>
      <c r="D37" s="225"/>
      <c r="E37" s="225"/>
      <c r="F37" s="225"/>
      <c r="G37" s="225"/>
      <c r="H37" s="225"/>
      <c r="I37" s="225"/>
      <c r="J37" s="225"/>
      <c r="K37" s="225"/>
      <c r="L37" s="78"/>
      <c r="M37" s="57"/>
    </row>
    <row r="38" spans="1:27" s="43" customFormat="1" x14ac:dyDescent="0.25">
      <c r="A38" s="177"/>
      <c r="B38" s="118"/>
      <c r="C38" s="119"/>
      <c r="D38" s="119"/>
      <c r="E38" s="119"/>
      <c r="F38" s="120"/>
      <c r="G38" s="120"/>
      <c r="H38" s="120"/>
      <c r="I38" s="121"/>
      <c r="J38" s="121"/>
      <c r="K38" s="118"/>
      <c r="L38" s="63"/>
      <c r="M38" s="58" t="s">
        <v>6</v>
      </c>
      <c r="N38" s="40"/>
      <c r="O38" s="40"/>
      <c r="P38" s="40"/>
      <c r="Q38" s="40"/>
      <c r="R38" s="41"/>
      <c r="S38" s="41"/>
      <c r="T38" s="41"/>
      <c r="U38" s="41"/>
      <c r="V38" s="42"/>
      <c r="W38" s="42"/>
      <c r="X38" s="50"/>
      <c r="Y38" s="50"/>
      <c r="Z38" s="50"/>
      <c r="AA38" s="50"/>
    </row>
    <row r="39" spans="1:27" s="43" customFormat="1" x14ac:dyDescent="0.25">
      <c r="A39" s="177"/>
      <c r="B39" s="118"/>
      <c r="C39" s="119"/>
      <c r="D39" s="119"/>
      <c r="E39" s="119"/>
      <c r="F39" s="120"/>
      <c r="G39" s="120"/>
      <c r="H39" s="120"/>
      <c r="I39" s="121"/>
      <c r="J39" s="121"/>
      <c r="K39" s="118"/>
      <c r="L39" s="63"/>
      <c r="M39" s="58"/>
      <c r="N39" s="40"/>
      <c r="O39" s="40"/>
      <c r="P39" s="40"/>
      <c r="Q39" s="40"/>
      <c r="R39" s="41"/>
      <c r="S39" s="41"/>
      <c r="T39" s="41"/>
      <c r="U39" s="41"/>
      <c r="V39" s="42"/>
      <c r="W39" s="42"/>
      <c r="X39" s="50"/>
      <c r="Y39" s="50"/>
      <c r="Z39" s="50"/>
      <c r="AA39" s="50"/>
    </row>
    <row r="40" spans="1:27" s="43" customFormat="1" x14ac:dyDescent="0.25">
      <c r="A40" s="177"/>
      <c r="B40" s="118"/>
      <c r="C40" s="119"/>
      <c r="D40" s="119"/>
      <c r="E40" s="119"/>
      <c r="F40" s="120"/>
      <c r="G40" s="120"/>
      <c r="H40" s="120"/>
      <c r="I40" s="121"/>
      <c r="J40" s="121"/>
      <c r="K40" s="118"/>
      <c r="L40" s="63"/>
      <c r="M40" s="58"/>
      <c r="N40" s="40"/>
      <c r="O40" s="40"/>
      <c r="P40" s="40"/>
      <c r="Q40" s="40"/>
      <c r="R40" s="41"/>
      <c r="S40" s="41"/>
      <c r="T40" s="41"/>
      <c r="U40" s="41"/>
      <c r="V40" s="42"/>
      <c r="W40" s="42"/>
      <c r="X40" s="50"/>
      <c r="Y40" s="50"/>
      <c r="Z40" s="50"/>
      <c r="AA40" s="50"/>
    </row>
    <row r="41" spans="1:27" s="43" customFormat="1" x14ac:dyDescent="0.25">
      <c r="A41" s="177"/>
      <c r="B41" s="118"/>
      <c r="C41" s="119"/>
      <c r="D41" s="119"/>
      <c r="E41" s="119"/>
      <c r="F41" s="120"/>
      <c r="G41" s="120"/>
      <c r="H41" s="120"/>
      <c r="I41" s="121"/>
      <c r="J41" s="121"/>
      <c r="K41" s="118"/>
      <c r="L41" s="63"/>
      <c r="M41" s="58"/>
      <c r="N41" s="40"/>
      <c r="O41" s="40"/>
      <c r="P41" s="40"/>
      <c r="Q41" s="40"/>
      <c r="R41" s="41"/>
      <c r="S41" s="41"/>
      <c r="T41" s="41"/>
      <c r="U41" s="41"/>
      <c r="V41" s="42"/>
      <c r="W41" s="42"/>
      <c r="X41" s="50"/>
      <c r="Y41" s="50"/>
      <c r="Z41" s="50"/>
      <c r="AA41" s="50"/>
    </row>
    <row r="42" spans="1:27" s="43" customFormat="1" x14ac:dyDescent="0.25">
      <c r="A42" s="177"/>
      <c r="B42" s="118"/>
      <c r="C42" s="119"/>
      <c r="D42" s="119"/>
      <c r="E42" s="119"/>
      <c r="F42" s="120"/>
      <c r="G42" s="120"/>
      <c r="H42" s="120"/>
      <c r="I42" s="121"/>
      <c r="J42" s="121"/>
      <c r="K42" s="118"/>
      <c r="L42" s="63"/>
      <c r="M42" s="58"/>
      <c r="N42" s="40"/>
      <c r="O42" s="40"/>
      <c r="P42" s="40"/>
      <c r="Q42" s="40"/>
      <c r="R42" s="41"/>
      <c r="S42" s="41"/>
      <c r="T42" s="41"/>
      <c r="U42" s="41"/>
      <c r="V42" s="42"/>
      <c r="W42" s="42"/>
      <c r="X42" s="50"/>
      <c r="Y42" s="50"/>
      <c r="Z42" s="50"/>
      <c r="AA42" s="50"/>
    </row>
    <row r="43" spans="1:27" s="43" customFormat="1" x14ac:dyDescent="0.25">
      <c r="A43" s="177"/>
      <c r="B43" s="118"/>
      <c r="C43" s="119"/>
      <c r="D43" s="119"/>
      <c r="E43" s="119"/>
      <c r="F43" s="120"/>
      <c r="G43" s="120"/>
      <c r="H43" s="120"/>
      <c r="I43" s="121"/>
      <c r="J43" s="121"/>
      <c r="K43" s="118"/>
      <c r="L43" s="63"/>
      <c r="M43" s="58"/>
      <c r="N43" s="40"/>
      <c r="O43" s="40"/>
      <c r="P43" s="40"/>
      <c r="Q43" s="40"/>
      <c r="R43" s="41"/>
      <c r="S43" s="41"/>
      <c r="T43" s="41"/>
      <c r="U43" s="41"/>
      <c r="V43" s="42"/>
      <c r="W43" s="42"/>
      <c r="X43" s="50"/>
      <c r="Y43" s="50"/>
      <c r="Z43" s="50"/>
      <c r="AA43" s="50"/>
    </row>
    <row r="44" spans="1:27" s="43" customFormat="1" x14ac:dyDescent="0.25">
      <c r="A44" s="177"/>
      <c r="B44" s="118"/>
      <c r="C44" s="119"/>
      <c r="D44" s="119"/>
      <c r="E44" s="119"/>
      <c r="F44" s="120"/>
      <c r="G44" s="120"/>
      <c r="H44" s="120"/>
      <c r="I44" s="121"/>
      <c r="J44" s="121"/>
      <c r="K44" s="118"/>
      <c r="L44" s="63"/>
      <c r="M44" s="58"/>
      <c r="N44" s="40"/>
      <c r="O44" s="40"/>
      <c r="P44" s="40"/>
      <c r="Q44" s="40"/>
      <c r="R44" s="41"/>
      <c r="S44" s="41"/>
      <c r="T44" s="41"/>
      <c r="U44" s="41"/>
      <c r="V44" s="42"/>
      <c r="W44" s="42"/>
      <c r="X44" s="50"/>
      <c r="Y44" s="50"/>
      <c r="Z44" s="50"/>
      <c r="AA44" s="50"/>
    </row>
    <row r="45" spans="1:27" s="43" customFormat="1" x14ac:dyDescent="0.25">
      <c r="A45" s="177"/>
      <c r="B45" s="118"/>
      <c r="C45" s="119"/>
      <c r="D45" s="119"/>
      <c r="E45" s="119"/>
      <c r="F45" s="120"/>
      <c r="G45" s="120"/>
      <c r="H45" s="120"/>
      <c r="I45" s="121"/>
      <c r="J45" s="121"/>
      <c r="K45" s="118"/>
      <c r="L45" s="63"/>
      <c r="M45" s="58"/>
      <c r="N45" s="40"/>
      <c r="O45" s="40"/>
      <c r="P45" s="40"/>
      <c r="Q45" s="40"/>
      <c r="R45" s="41"/>
      <c r="S45" s="41"/>
      <c r="T45" s="41"/>
      <c r="U45" s="41"/>
      <c r="V45" s="42"/>
      <c r="W45" s="42"/>
      <c r="X45" s="50"/>
      <c r="Y45" s="50"/>
      <c r="Z45" s="50"/>
      <c r="AA45" s="50"/>
    </row>
    <row r="46" spans="1:27" s="43" customFormat="1" x14ac:dyDescent="0.25">
      <c r="A46" s="177"/>
      <c r="B46" s="118"/>
      <c r="C46" s="119"/>
      <c r="D46" s="119"/>
      <c r="E46" s="119"/>
      <c r="F46" s="120"/>
      <c r="G46" s="120"/>
      <c r="H46" s="120"/>
      <c r="I46" s="121"/>
      <c r="J46" s="121"/>
      <c r="K46" s="118"/>
      <c r="L46" s="63"/>
      <c r="M46" s="58"/>
      <c r="N46" s="40"/>
      <c r="O46" s="40"/>
      <c r="P46" s="40"/>
      <c r="Q46" s="40"/>
      <c r="R46" s="41"/>
      <c r="S46" s="41"/>
      <c r="T46" s="41"/>
      <c r="U46" s="41"/>
      <c r="V46" s="42"/>
      <c r="W46" s="42"/>
      <c r="X46" s="50"/>
      <c r="Y46" s="50"/>
      <c r="Z46" s="50"/>
      <c r="AA46" s="50"/>
    </row>
    <row r="47" spans="1:27" s="43" customFormat="1" x14ac:dyDescent="0.25">
      <c r="A47" s="177"/>
      <c r="B47" s="118"/>
      <c r="C47" s="119"/>
      <c r="D47" s="119"/>
      <c r="E47" s="119"/>
      <c r="F47" s="120"/>
      <c r="G47" s="120"/>
      <c r="H47" s="120"/>
      <c r="I47" s="121"/>
      <c r="J47" s="121"/>
      <c r="K47" s="118"/>
      <c r="L47" s="63"/>
      <c r="M47" s="58"/>
      <c r="N47" s="40"/>
      <c r="O47" s="40"/>
      <c r="P47" s="40"/>
      <c r="Q47" s="40"/>
      <c r="R47" s="41"/>
      <c r="S47" s="41"/>
      <c r="T47" s="41"/>
      <c r="U47" s="41"/>
      <c r="V47" s="42"/>
      <c r="W47" s="42"/>
      <c r="X47" s="50"/>
      <c r="Y47" s="50"/>
      <c r="Z47" s="50"/>
      <c r="AA47" s="50"/>
    </row>
    <row r="48" spans="1:27" s="43" customFormat="1" x14ac:dyDescent="0.25">
      <c r="A48" s="177"/>
      <c r="B48" s="118"/>
      <c r="C48" s="119"/>
      <c r="D48" s="119"/>
      <c r="E48" s="119"/>
      <c r="F48" s="120"/>
      <c r="G48" s="120"/>
      <c r="H48" s="120"/>
      <c r="I48" s="121"/>
      <c r="J48" s="121"/>
      <c r="K48" s="118"/>
      <c r="L48" s="63"/>
      <c r="M48" s="58"/>
      <c r="N48" s="40"/>
      <c r="O48" s="40"/>
      <c r="P48" s="40"/>
      <c r="Q48" s="40"/>
      <c r="R48" s="41"/>
      <c r="S48" s="41"/>
      <c r="T48" s="41"/>
      <c r="U48" s="41"/>
      <c r="V48" s="42"/>
      <c r="W48" s="42"/>
      <c r="X48" s="50"/>
      <c r="Y48" s="50"/>
      <c r="Z48" s="50"/>
      <c r="AA48" s="50"/>
    </row>
    <row r="49" spans="1:27" s="43" customFormat="1" x14ac:dyDescent="0.25">
      <c r="A49" s="177"/>
      <c r="B49" s="118"/>
      <c r="C49" s="119"/>
      <c r="D49" s="119"/>
      <c r="E49" s="119"/>
      <c r="F49" s="120"/>
      <c r="G49" s="120"/>
      <c r="H49" s="120"/>
      <c r="I49" s="121"/>
      <c r="J49" s="121"/>
      <c r="K49" s="118"/>
      <c r="L49" s="63"/>
      <c r="M49" s="58"/>
      <c r="N49" s="40"/>
      <c r="O49" s="40"/>
      <c r="P49" s="40"/>
      <c r="Q49" s="40"/>
      <c r="R49" s="41"/>
      <c r="S49" s="41"/>
      <c r="T49" s="41"/>
      <c r="U49" s="41"/>
      <c r="V49" s="42"/>
      <c r="W49" s="42"/>
      <c r="X49" s="50"/>
      <c r="Y49" s="50"/>
      <c r="Z49" s="50"/>
      <c r="AA49" s="50"/>
    </row>
    <row r="50" spans="1:27" s="43" customFormat="1" x14ac:dyDescent="0.25">
      <c r="A50" s="177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">
      <c r="A51" s="177"/>
      <c r="B51" s="111" t="s">
        <v>75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">
      <c r="A52" s="177"/>
      <c r="B52" s="111" t="s">
        <v>184</v>
      </c>
      <c r="C52" s="119"/>
      <c r="D52" s="119"/>
      <c r="E52" s="119"/>
      <c r="F52" s="120"/>
      <c r="G52" s="120"/>
      <c r="H52" s="120"/>
      <c r="I52" s="121"/>
      <c r="J52" s="121"/>
      <c r="K52" s="118"/>
      <c r="L52" s="63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3" customFormat="1" x14ac:dyDescent="0.25">
      <c r="A53" s="178"/>
      <c r="B53" s="112" t="s">
        <v>32</v>
      </c>
      <c r="C53" s="143"/>
      <c r="D53" s="143"/>
      <c r="E53" s="143"/>
      <c r="F53" s="144"/>
      <c r="G53" s="144"/>
      <c r="H53" s="144"/>
      <c r="I53" s="145"/>
      <c r="J53" s="145"/>
      <c r="K53" s="123"/>
      <c r="L53" s="64"/>
      <c r="M53" s="58"/>
      <c r="N53" s="40"/>
      <c r="O53" s="40"/>
      <c r="P53" s="40"/>
      <c r="Q53" s="40"/>
      <c r="R53" s="41"/>
      <c r="S53" s="41"/>
      <c r="T53" s="41"/>
      <c r="U53" s="41"/>
      <c r="V53" s="42"/>
      <c r="W53" s="42"/>
      <c r="X53" s="50"/>
      <c r="Y53" s="50"/>
      <c r="Z53" s="50"/>
      <c r="AA53" s="50"/>
    </row>
    <row r="54" spans="1:27" s="40" customFormat="1" x14ac:dyDescent="0.25">
      <c r="A54" s="59"/>
      <c r="B54" s="58"/>
      <c r="C54" s="60"/>
      <c r="D54" s="60"/>
      <c r="E54" s="60"/>
      <c r="F54" s="61"/>
      <c r="G54" s="61"/>
      <c r="H54" s="61"/>
      <c r="I54" s="62"/>
      <c r="J54" s="62"/>
      <c r="K54" s="58"/>
      <c r="L54" s="58"/>
      <c r="M54" s="58"/>
    </row>
    <row r="55" spans="1:27" s="40" customFormat="1" x14ac:dyDescent="0.25">
      <c r="A55" s="59"/>
      <c r="B55" s="230" t="s">
        <v>61</v>
      </c>
      <c r="C55" s="39">
        <v>100650</v>
      </c>
      <c r="D55" s="49"/>
      <c r="E55" s="49"/>
      <c r="F55" s="49"/>
      <c r="G55" s="49"/>
    </row>
    <row r="56" spans="1:27" s="40" customFormat="1" x14ac:dyDescent="0.25">
      <c r="B56" s="230" t="s">
        <v>50</v>
      </c>
      <c r="C56" s="39">
        <v>45577</v>
      </c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</row>
    <row r="57" spans="1:27" s="40" customFormat="1" x14ac:dyDescent="0.25">
      <c r="B57" s="230" t="s">
        <v>49</v>
      </c>
      <c r="C57" s="39">
        <v>6750</v>
      </c>
    </row>
    <row r="58" spans="1:27" s="40" customFormat="1" x14ac:dyDescent="0.25">
      <c r="B58" s="230" t="s">
        <v>47</v>
      </c>
      <c r="C58" s="39">
        <v>2836</v>
      </c>
    </row>
    <row r="59" spans="1:27" s="40" customFormat="1" x14ac:dyDescent="0.25">
      <c r="B59" s="230" t="s">
        <v>53</v>
      </c>
      <c r="C59" s="39">
        <v>2458</v>
      </c>
      <c r="D59" s="49"/>
      <c r="E59" s="49"/>
      <c r="F59" s="49"/>
      <c r="G59" s="49"/>
      <c r="H59" s="49"/>
    </row>
    <row r="60" spans="1:27" s="41" customFormat="1" x14ac:dyDescent="0.25">
      <c r="B60" s="230" t="s">
        <v>56</v>
      </c>
      <c r="C60" s="39">
        <v>1313</v>
      </c>
      <c r="D60" s="49"/>
      <c r="E60" s="49"/>
      <c r="F60" s="56"/>
      <c r="G60" s="56"/>
      <c r="H60" s="56"/>
    </row>
    <row r="61" spans="1:27" s="2" customFormat="1" x14ac:dyDescent="0.25">
      <c r="B61" s="230" t="s">
        <v>46</v>
      </c>
      <c r="C61" s="39">
        <v>629</v>
      </c>
      <c r="D61" s="97"/>
      <c r="E61" s="69"/>
    </row>
    <row r="62" spans="1:27" s="2" customFormat="1" x14ac:dyDescent="0.25">
      <c r="B62" s="230" t="s">
        <v>60</v>
      </c>
      <c r="C62" s="39">
        <v>340</v>
      </c>
      <c r="D62" s="97"/>
      <c r="E62" s="69"/>
    </row>
    <row r="63" spans="1:27" s="2" customFormat="1" x14ac:dyDescent="0.25">
      <c r="B63" s="230" t="s">
        <v>48</v>
      </c>
      <c r="C63" s="39">
        <v>324</v>
      </c>
      <c r="D63" s="97"/>
      <c r="E63" s="69"/>
    </row>
    <row r="64" spans="1:27" s="2" customFormat="1" x14ac:dyDescent="0.25">
      <c r="B64" s="230" t="s">
        <v>51</v>
      </c>
      <c r="C64" s="39">
        <v>319</v>
      </c>
      <c r="D64" s="97"/>
      <c r="E64" s="69"/>
    </row>
    <row r="65" spans="2:5" s="2" customFormat="1" x14ac:dyDescent="0.25">
      <c r="B65" s="231" t="s">
        <v>52</v>
      </c>
      <c r="C65" s="39">
        <v>144</v>
      </c>
      <c r="D65" s="97"/>
      <c r="E65" s="69"/>
    </row>
    <row r="66" spans="2:5" s="2" customFormat="1" x14ac:dyDescent="0.25">
      <c r="B66" s="231" t="s">
        <v>58</v>
      </c>
      <c r="C66" s="39">
        <v>144</v>
      </c>
      <c r="D66" s="97"/>
      <c r="E66" s="69"/>
    </row>
    <row r="67" spans="2:5" s="2" customFormat="1" x14ac:dyDescent="0.25">
      <c r="B67" s="230" t="s">
        <v>59</v>
      </c>
      <c r="C67" s="39">
        <v>118</v>
      </c>
      <c r="D67" s="97"/>
      <c r="E67" s="91"/>
    </row>
    <row r="68" spans="2:5" s="2" customFormat="1" x14ac:dyDescent="0.25">
      <c r="B68" s="230" t="s">
        <v>45</v>
      </c>
      <c r="C68" s="39">
        <v>114</v>
      </c>
      <c r="D68" s="97"/>
      <c r="E68" s="91"/>
    </row>
    <row r="69" spans="2:5" s="2" customFormat="1" x14ac:dyDescent="0.25">
      <c r="B69" s="230" t="s">
        <v>57</v>
      </c>
      <c r="C69" s="39">
        <v>92</v>
      </c>
      <c r="D69" s="97"/>
      <c r="E69" s="91"/>
    </row>
    <row r="70" spans="2:5" s="2" customFormat="1" x14ac:dyDescent="0.25">
      <c r="B70" s="230" t="s">
        <v>54</v>
      </c>
      <c r="C70" s="39">
        <v>0</v>
      </c>
      <c r="D70" s="97"/>
      <c r="E70" s="91"/>
    </row>
    <row r="71" spans="2:5" s="2" customFormat="1" x14ac:dyDescent="0.25">
      <c r="B71" s="230" t="s">
        <v>44</v>
      </c>
      <c r="C71" s="39">
        <v>0</v>
      </c>
      <c r="D71" s="97"/>
      <c r="E71" s="91"/>
    </row>
    <row r="72" spans="2:5" s="2" customFormat="1" x14ac:dyDescent="0.25">
      <c r="B72" s="230" t="s">
        <v>55</v>
      </c>
      <c r="C72" s="39">
        <v>0</v>
      </c>
      <c r="D72" s="97"/>
      <c r="E72" s="91"/>
    </row>
    <row r="73" spans="2:5" s="2" customFormat="1" x14ac:dyDescent="0.25">
      <c r="B73" s="231" t="s">
        <v>43</v>
      </c>
      <c r="C73" s="39">
        <v>0</v>
      </c>
      <c r="D73" s="97"/>
      <c r="E73" s="91"/>
    </row>
    <row r="74" spans="2:5" s="2" customFormat="1" x14ac:dyDescent="0.25">
      <c r="B74" s="30"/>
      <c r="C74" s="34"/>
      <c r="D74" s="33"/>
      <c r="E74" s="27"/>
    </row>
    <row r="75" spans="2:5" s="2" customFormat="1" x14ac:dyDescent="0.25">
      <c r="B75" s="30"/>
      <c r="C75" s="34"/>
      <c r="D75" s="33"/>
      <c r="E75" s="27"/>
    </row>
    <row r="76" spans="2:5" s="2" customFormat="1" x14ac:dyDescent="0.25">
      <c r="B76" s="30"/>
      <c r="C76" s="34"/>
      <c r="D76" s="33"/>
      <c r="E76" s="27"/>
    </row>
    <row r="77" spans="2:5" s="2" customFormat="1" x14ac:dyDescent="0.25">
      <c r="B77" s="30"/>
      <c r="C77" s="34"/>
      <c r="D77" s="33"/>
      <c r="E77" s="27"/>
    </row>
    <row r="78" spans="2:5" s="2" customFormat="1" x14ac:dyDescent="0.25">
      <c r="B78" s="30"/>
      <c r="C78" s="34"/>
      <c r="D78" s="33"/>
      <c r="E78" s="27"/>
    </row>
    <row r="79" spans="2:5" s="2" customFormat="1" x14ac:dyDescent="0.25">
      <c r="B79" s="30"/>
      <c r="C79" s="34"/>
      <c r="D79" s="33"/>
      <c r="E79" s="27"/>
    </row>
    <row r="80" spans="2:5" s="2" customFormat="1" x14ac:dyDescent="0.25">
      <c r="B80" s="30"/>
      <c r="C80" s="34"/>
      <c r="D80" s="33"/>
      <c r="E80" s="27"/>
    </row>
    <row r="81" spans="2:5" s="2" customFormat="1" x14ac:dyDescent="0.25">
      <c r="B81" s="30"/>
      <c r="C81" s="34"/>
      <c r="D81" s="33"/>
      <c r="E81" s="27"/>
    </row>
    <row r="82" spans="2:5" s="2" customFormat="1" x14ac:dyDescent="0.25">
      <c r="B82" s="30"/>
      <c r="C82" s="34"/>
      <c r="D82" s="33"/>
      <c r="E82" s="27"/>
    </row>
    <row r="83" spans="2:5" s="2" customFormat="1" x14ac:dyDescent="0.25">
      <c r="B83" s="30"/>
      <c r="C83" s="34"/>
      <c r="D83" s="33"/>
      <c r="E83" s="27"/>
    </row>
    <row r="84" spans="2:5" s="2" customFormat="1" x14ac:dyDescent="0.25">
      <c r="B84" s="30"/>
      <c r="C84" s="34"/>
      <c r="D84" s="33"/>
      <c r="E84" s="27"/>
    </row>
    <row r="85" spans="2:5" s="2" customFormat="1" x14ac:dyDescent="0.25">
      <c r="B85" s="33"/>
      <c r="C85" s="34"/>
      <c r="D85" s="33"/>
      <c r="E85" s="27"/>
    </row>
    <row r="86" spans="2:5" s="2" customFormat="1" x14ac:dyDescent="0.25">
      <c r="B86" s="33"/>
      <c r="C86" s="34"/>
      <c r="D86" s="33"/>
      <c r="E86" s="27"/>
    </row>
    <row r="87" spans="2:5" s="2" customFormat="1" x14ac:dyDescent="0.25">
      <c r="B87" s="33"/>
      <c r="C87" s="34"/>
      <c r="D87" s="33"/>
      <c r="E87" s="27"/>
    </row>
    <row r="88" spans="2:5" s="2" customFormat="1" x14ac:dyDescent="0.25">
      <c r="B88" s="12"/>
      <c r="D88" s="29"/>
      <c r="E88" s="27"/>
    </row>
    <row r="89" spans="2:5" s="2" customFormat="1" x14ac:dyDescent="0.25">
      <c r="B89" s="12"/>
      <c r="D89" s="29"/>
      <c r="E89" s="27"/>
    </row>
    <row r="90" spans="2:5" s="2" customFormat="1" x14ac:dyDescent="0.25">
      <c r="B90" s="12"/>
      <c r="D90" s="29"/>
      <c r="E90" s="27"/>
    </row>
    <row r="91" spans="2:5" s="2" customFormat="1" x14ac:dyDescent="0.25">
      <c r="B91" s="12"/>
      <c r="D91" s="29"/>
      <c r="E91" s="27"/>
    </row>
    <row r="92" spans="2:5" s="2" customFormat="1" x14ac:dyDescent="0.25">
      <c r="B92" s="12"/>
      <c r="D92" s="29"/>
      <c r="E92" s="27"/>
    </row>
    <row r="93" spans="2:5" s="2" customFormat="1" x14ac:dyDescent="0.25">
      <c r="B93" s="12"/>
      <c r="D93" s="29"/>
      <c r="E93" s="27"/>
    </row>
    <row r="94" spans="2:5" s="2" customFormat="1" x14ac:dyDescent="0.25">
      <c r="B94" s="12"/>
      <c r="D94" s="29"/>
      <c r="E94" s="27"/>
    </row>
    <row r="95" spans="2:5" s="2" customFormat="1" x14ac:dyDescent="0.25">
      <c r="B95" s="12"/>
      <c r="D95" s="29"/>
      <c r="E95" s="27"/>
    </row>
    <row r="96" spans="2:5" s="2" customFormat="1" x14ac:dyDescent="0.25">
      <c r="B96" s="12"/>
      <c r="D96" s="29"/>
      <c r="E96" s="27"/>
    </row>
    <row r="97" spans="2:5" s="2" customFormat="1" x14ac:dyDescent="0.25">
      <c r="B97" s="12"/>
      <c r="D97" s="29"/>
      <c r="E97" s="27"/>
    </row>
    <row r="98" spans="2:5" s="2" customFormat="1" x14ac:dyDescent="0.25">
      <c r="B98" s="12"/>
      <c r="D98" s="29"/>
      <c r="E98" s="27"/>
    </row>
    <row r="99" spans="2:5" s="2" customFormat="1" x14ac:dyDescent="0.25">
      <c r="B99" s="12"/>
      <c r="D99" s="29"/>
      <c r="E99" s="27"/>
    </row>
    <row r="100" spans="2:5" s="2" customFormat="1" x14ac:dyDescent="0.25">
      <c r="B100" s="12"/>
      <c r="D100" s="29"/>
      <c r="E100" s="27"/>
    </row>
    <row r="101" spans="2:5" s="2" customFormat="1" x14ac:dyDescent="0.25">
      <c r="B101" s="12"/>
      <c r="D101" s="29"/>
      <c r="E101" s="27"/>
    </row>
    <row r="102" spans="2:5" s="2" customFormat="1" x14ac:dyDescent="0.25">
      <c r="B102" s="12"/>
      <c r="D102" s="29"/>
      <c r="E102" s="27"/>
    </row>
    <row r="103" spans="2:5" s="2" customFormat="1" x14ac:dyDescent="0.25">
      <c r="B103" s="12"/>
      <c r="D103" s="29"/>
      <c r="E103" s="27"/>
    </row>
    <row r="104" spans="2:5" s="2" customFormat="1" x14ac:dyDescent="0.25">
      <c r="B104" s="12"/>
      <c r="D104" s="29"/>
      <c r="E104" s="27"/>
    </row>
    <row r="105" spans="2:5" s="2" customFormat="1" x14ac:dyDescent="0.25">
      <c r="B105" s="12"/>
      <c r="D105" s="29"/>
      <c r="E105" s="27"/>
    </row>
    <row r="106" spans="2:5" s="2" customFormat="1" x14ac:dyDescent="0.25">
      <c r="B106" s="12"/>
      <c r="D106" s="29"/>
      <c r="E106" s="27"/>
    </row>
    <row r="107" spans="2:5" s="2" customFormat="1" x14ac:dyDescent="0.25">
      <c r="B107" s="12"/>
      <c r="D107" s="29"/>
      <c r="E107" s="27"/>
    </row>
    <row r="108" spans="2:5" s="2" customFormat="1" x14ac:dyDescent="0.25">
      <c r="B108" s="12"/>
      <c r="D108" s="29"/>
      <c r="E108" s="27"/>
    </row>
    <row r="109" spans="2:5" s="2" customFormat="1" x14ac:dyDescent="0.25">
      <c r="B109" s="12"/>
      <c r="D109" s="29"/>
      <c r="E109" s="27"/>
    </row>
    <row r="110" spans="2:5" s="2" customFormat="1" x14ac:dyDescent="0.25">
      <c r="B110" s="12"/>
      <c r="D110" s="29"/>
      <c r="E110" s="27"/>
    </row>
    <row r="111" spans="2:5" s="2" customFormat="1" x14ac:dyDescent="0.25">
      <c r="B111" s="12"/>
      <c r="D111" s="29"/>
      <c r="E111" s="27"/>
    </row>
    <row r="112" spans="2:5" s="2" customFormat="1" x14ac:dyDescent="0.25">
      <c r="B112" s="12"/>
      <c r="D112" s="29"/>
      <c r="E112" s="27"/>
    </row>
    <row r="113" spans="2:5" s="2" customFormat="1" x14ac:dyDescent="0.25">
      <c r="B113" s="12"/>
      <c r="D113" s="29"/>
      <c r="E113" s="27"/>
    </row>
    <row r="114" spans="2:5" s="2" customFormat="1" x14ac:dyDescent="0.25">
      <c r="B114" s="12"/>
      <c r="D114" s="29"/>
      <c r="E114" s="27"/>
    </row>
    <row r="115" spans="2:5" s="2" customFormat="1" x14ac:dyDescent="0.25">
      <c r="B115" s="12"/>
      <c r="D115" s="29"/>
      <c r="E115" s="27"/>
    </row>
    <row r="116" spans="2:5" s="2" customFormat="1" x14ac:dyDescent="0.25">
      <c r="B116" s="12"/>
      <c r="D116" s="29"/>
      <c r="E116" s="27"/>
    </row>
    <row r="117" spans="2:5" s="2" customFormat="1" x14ac:dyDescent="0.25">
      <c r="B117" s="12"/>
      <c r="D117" s="29"/>
      <c r="E117" s="27"/>
    </row>
    <row r="118" spans="2:5" s="2" customFormat="1" x14ac:dyDescent="0.25">
      <c r="B118" s="12"/>
      <c r="D118" s="29"/>
      <c r="E118" s="27"/>
    </row>
    <row r="119" spans="2:5" s="2" customFormat="1" x14ac:dyDescent="0.25">
      <c r="B119" s="12"/>
      <c r="D119" s="29"/>
      <c r="E119" s="27"/>
    </row>
    <row r="120" spans="2:5" s="2" customFormat="1" x14ac:dyDescent="0.25">
      <c r="B120" s="12"/>
      <c r="D120" s="29"/>
      <c r="E120" s="27"/>
    </row>
    <row r="121" spans="2:5" s="2" customFormat="1" x14ac:dyDescent="0.25">
      <c r="B121" s="12"/>
      <c r="D121" s="29"/>
      <c r="E121" s="27"/>
    </row>
    <row r="122" spans="2:5" s="2" customFormat="1" x14ac:dyDescent="0.25">
      <c r="B122" s="12"/>
      <c r="D122" s="29"/>
      <c r="E122" s="27"/>
    </row>
    <row r="123" spans="2:5" s="2" customFormat="1" x14ac:dyDescent="0.25">
      <c r="B123" s="12"/>
      <c r="D123" s="29"/>
      <c r="E123" s="27"/>
    </row>
    <row r="124" spans="2:5" s="2" customFormat="1" x14ac:dyDescent="0.25">
      <c r="B124" s="12"/>
      <c r="D124" s="29"/>
      <c r="E124" s="27"/>
    </row>
    <row r="125" spans="2:5" s="2" customFormat="1" x14ac:dyDescent="0.25">
      <c r="B125" s="12"/>
      <c r="D125" s="29"/>
      <c r="E125" s="27"/>
    </row>
    <row r="126" spans="2:5" s="2" customFormat="1" x14ac:dyDescent="0.25">
      <c r="B126" s="12"/>
      <c r="D126" s="29"/>
      <c r="E126" s="27"/>
    </row>
    <row r="127" spans="2:5" s="2" customFormat="1" x14ac:dyDescent="0.25">
      <c r="B127" s="12"/>
      <c r="D127" s="29"/>
      <c r="E127" s="27"/>
    </row>
    <row r="128" spans="2:5" s="2" customFormat="1" x14ac:dyDescent="0.25">
      <c r="B128" s="12"/>
      <c r="D128" s="29"/>
      <c r="E128" s="27"/>
    </row>
    <row r="129" spans="2:38" s="2" customFormat="1" x14ac:dyDescent="0.25">
      <c r="B129" s="12"/>
      <c r="D129" s="29"/>
      <c r="E129" s="27"/>
    </row>
    <row r="130" spans="2:38" s="2" customFormat="1" x14ac:dyDescent="0.25">
      <c r="B130" s="12"/>
      <c r="D130" s="29"/>
      <c r="E130" s="27"/>
    </row>
    <row r="131" spans="2:38" s="2" customFormat="1" x14ac:dyDescent="0.25">
      <c r="B131" s="12"/>
      <c r="D131" s="29"/>
      <c r="E131" s="27"/>
    </row>
    <row r="132" spans="2:38" s="2" customFormat="1" x14ac:dyDescent="0.25">
      <c r="B132" s="12"/>
      <c r="D132" s="29"/>
      <c r="E132" s="27"/>
    </row>
    <row r="133" spans="2:38" s="2" customFormat="1" x14ac:dyDescent="0.25">
      <c r="B133" s="12"/>
      <c r="D133" s="29"/>
      <c r="E133" s="27"/>
    </row>
    <row r="134" spans="2:38" s="2" customFormat="1" x14ac:dyDescent="0.25">
      <c r="B134" s="12"/>
      <c r="D134" s="29"/>
      <c r="E134" s="27"/>
    </row>
    <row r="135" spans="2:38" s="22" customFormat="1" x14ac:dyDescent="0.25">
      <c r="B135" s="23"/>
      <c r="D135" s="24"/>
      <c r="E135" s="25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</row>
    <row r="136" spans="2:38" s="22" customFormat="1" x14ac:dyDescent="0.25">
      <c r="B136" s="23"/>
      <c r="D136" s="24"/>
      <c r="E136" s="25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</row>
    <row r="137" spans="2:38" s="22" customFormat="1" x14ac:dyDescent="0.25">
      <c r="D137" s="24"/>
      <c r="E137" s="25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</row>
    <row r="138" spans="2:38" s="22" customFormat="1" x14ac:dyDescent="0.25">
      <c r="D138" s="24"/>
      <c r="E138" s="25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</row>
    <row r="139" spans="2:38" s="22" customFormat="1" x14ac:dyDescent="0.25">
      <c r="D139" s="24"/>
      <c r="E139" s="25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</row>
    <row r="140" spans="2:38" s="22" customFormat="1" x14ac:dyDescent="0.25">
      <c r="D140" s="24"/>
      <c r="E140" s="25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</row>
    <row r="141" spans="2:38" s="22" customFormat="1" x14ac:dyDescent="0.25">
      <c r="D141" s="24"/>
      <c r="E141" s="25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</row>
    <row r="142" spans="2:38" s="22" customFormat="1" x14ac:dyDescent="0.25">
      <c r="D142" s="24"/>
      <c r="E142" s="25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</row>
    <row r="143" spans="2:38" s="22" customFormat="1" x14ac:dyDescent="0.25">
      <c r="D143" s="24"/>
      <c r="E143" s="25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</row>
    <row r="144" spans="2:38" s="22" customFormat="1" x14ac:dyDescent="0.25">
      <c r="D144" s="24"/>
      <c r="E144" s="25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</row>
    <row r="145" spans="4:38" s="22" customFormat="1" x14ac:dyDescent="0.25">
      <c r="D145" s="24"/>
      <c r="E145" s="25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</row>
    <row r="146" spans="4:38" s="22" customFormat="1" x14ac:dyDescent="0.25"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</row>
    <row r="147" spans="4:38" s="22" customFormat="1" x14ac:dyDescent="0.25"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</row>
    <row r="148" spans="4:38" s="2" customFormat="1" x14ac:dyDescent="0.25"/>
    <row r="149" spans="4:38" s="2" customFormat="1" x14ac:dyDescent="0.25"/>
    <row r="150" spans="4:38" s="2" customFormat="1" x14ac:dyDescent="0.25"/>
    <row r="151" spans="4:38" s="2" customFormat="1" x14ac:dyDescent="0.25"/>
    <row r="152" spans="4:38" s="4" customFormat="1" x14ac:dyDescent="0.25"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</row>
    <row r="153" spans="4:38" s="4" customFormat="1" x14ac:dyDescent="0.25"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</row>
    <row r="154" spans="4:38" s="4" customFormat="1" x14ac:dyDescent="0.25"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</row>
    <row r="155" spans="4:38" s="4" customFormat="1" x14ac:dyDescent="0.25"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</row>
    <row r="156" spans="4:38" s="4" customFormat="1" x14ac:dyDescent="0.25"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</row>
    <row r="157" spans="4:38" s="4" customFormat="1" x14ac:dyDescent="0.25"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</row>
    <row r="158" spans="4:38" s="4" customFormat="1" x14ac:dyDescent="0.25"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</row>
    <row r="159" spans="4:38" s="4" customFormat="1" x14ac:dyDescent="0.25"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</row>
    <row r="160" spans="4:38" s="4" customFormat="1" x14ac:dyDescent="0.25"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</row>
    <row r="161" spans="15:38" s="4" customFormat="1" x14ac:dyDescent="0.25"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</row>
    <row r="162" spans="15:38" s="4" customFormat="1" x14ac:dyDescent="0.25"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</row>
    <row r="163" spans="15:38" s="4" customFormat="1" x14ac:dyDescent="0.25"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</row>
  </sheetData>
  <mergeCells count="7"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2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3" customWidth="1"/>
    <col min="2" max="2" width="20.140625" style="3" customWidth="1"/>
    <col min="3" max="8" width="10.42578125" style="3" customWidth="1"/>
    <col min="9" max="9" width="11.7109375" style="3" customWidth="1"/>
    <col min="10" max="10" width="10.7109375" style="3" customWidth="1"/>
    <col min="11" max="11" width="11.5703125" style="3" customWidth="1"/>
    <col min="12" max="12" width="1.85546875" style="3" customWidth="1"/>
    <col min="13" max="13" width="11.42578125" style="4"/>
    <col min="14" max="14" width="11.42578125" style="4" hidden="1" customWidth="1"/>
    <col min="15" max="38" width="11.42578125" style="2"/>
    <col min="39" max="16384" width="11.42578125" style="3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8"/>
    </row>
    <row r="2" spans="1:20" x14ac:dyDescent="0.25">
      <c r="A2" s="9"/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spans="1:20" x14ac:dyDescent="0.25">
      <c r="A3" s="9"/>
      <c r="B3" s="5"/>
      <c r="C3" s="5"/>
      <c r="D3" s="5"/>
      <c r="E3" s="5"/>
      <c r="F3" s="5"/>
      <c r="G3" s="5"/>
      <c r="H3" s="5"/>
      <c r="I3" s="5"/>
      <c r="J3" s="5"/>
      <c r="K3" s="5"/>
      <c r="L3" s="10"/>
    </row>
    <row r="4" spans="1:20" x14ac:dyDescent="0.25">
      <c r="A4" s="9"/>
      <c r="B4" s="5"/>
      <c r="C4" s="5"/>
      <c r="D4" s="5"/>
      <c r="E4" s="5"/>
      <c r="F4" s="5"/>
      <c r="G4" s="5"/>
      <c r="H4" s="5"/>
      <c r="I4" s="5"/>
      <c r="J4" s="5"/>
      <c r="K4" s="5"/>
      <c r="L4" s="11"/>
    </row>
    <row r="5" spans="1:20" x14ac:dyDescent="0.25">
      <c r="A5" s="9"/>
      <c r="B5" s="5"/>
      <c r="C5" s="5"/>
      <c r="D5" s="5"/>
      <c r="E5" s="5"/>
      <c r="F5" s="5"/>
      <c r="G5" s="5"/>
      <c r="H5" s="5"/>
      <c r="I5" s="5"/>
      <c r="J5" s="5"/>
      <c r="K5" s="5"/>
      <c r="L5" s="11"/>
    </row>
    <row r="6" spans="1:20" x14ac:dyDescent="0.25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20" x14ac:dyDescent="0.25">
      <c r="A7" s="9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11"/>
    </row>
    <row r="8" spans="1:20" x14ac:dyDescent="0.25">
      <c r="A8" s="9"/>
      <c r="B8" s="131"/>
      <c r="C8" s="217" t="s">
        <v>175</v>
      </c>
      <c r="D8" s="217"/>
      <c r="E8" s="217"/>
      <c r="F8" s="217"/>
      <c r="G8" s="217"/>
      <c r="H8" s="217"/>
      <c r="I8" s="217"/>
      <c r="J8" s="217"/>
      <c r="K8" s="217"/>
      <c r="L8" s="11"/>
      <c r="O8" s="31"/>
    </row>
    <row r="9" spans="1:20" x14ac:dyDescent="0.25">
      <c r="A9" s="9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11"/>
    </row>
    <row r="10" spans="1:20" ht="15.75" customHeight="1" x14ac:dyDescent="0.25">
      <c r="A10" s="9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11"/>
    </row>
    <row r="11" spans="1:20" ht="23.25" customHeight="1" x14ac:dyDescent="0.25">
      <c r="A11" s="9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11"/>
      <c r="O11" s="28"/>
    </row>
    <row r="12" spans="1:20" ht="12" customHeight="1" x14ac:dyDescent="0.25">
      <c r="A12" s="9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11"/>
    </row>
    <row r="13" spans="1:20" x14ac:dyDescent="0.25">
      <c r="A13" s="9"/>
      <c r="B13" s="126" t="s">
        <v>62</v>
      </c>
      <c r="C13" s="150">
        <v>399713</v>
      </c>
      <c r="D13" s="150">
        <v>764935</v>
      </c>
      <c r="E13" s="150">
        <v>913154</v>
      </c>
      <c r="F13" s="150">
        <v>779381</v>
      </c>
      <c r="G13" s="150">
        <v>784375</v>
      </c>
      <c r="H13" s="151">
        <v>463483</v>
      </c>
      <c r="I13" s="152">
        <v>-40.910533864541833</v>
      </c>
      <c r="J13" s="152">
        <v>59.089466135458167</v>
      </c>
      <c r="K13" s="152">
        <v>0.64076491472078168</v>
      </c>
      <c r="L13" s="11"/>
      <c r="M13" s="32"/>
      <c r="O13" s="12"/>
      <c r="P13" s="12"/>
      <c r="Q13" s="12"/>
      <c r="R13" s="12"/>
      <c r="S13" s="12"/>
      <c r="T13" s="12"/>
    </row>
    <row r="14" spans="1:20" x14ac:dyDescent="0.25">
      <c r="A14" s="9"/>
      <c r="B14" s="127" t="s">
        <v>43</v>
      </c>
      <c r="C14" s="172">
        <v>98192</v>
      </c>
      <c r="D14" s="172">
        <v>214553</v>
      </c>
      <c r="E14" s="172">
        <v>188886</v>
      </c>
      <c r="F14" s="172">
        <v>202651</v>
      </c>
      <c r="G14" s="172">
        <v>240541</v>
      </c>
      <c r="H14" s="151">
        <v>141414</v>
      </c>
      <c r="I14" s="154">
        <v>-41.210022407822365</v>
      </c>
      <c r="J14" s="154">
        <v>58.789977592177635</v>
      </c>
      <c r="K14" s="154">
        <v>18.697169024579207</v>
      </c>
      <c r="L14" s="11"/>
      <c r="M14" s="32"/>
      <c r="O14" s="12"/>
      <c r="P14" s="12"/>
      <c r="Q14" s="12"/>
      <c r="R14" s="12"/>
      <c r="S14" s="12"/>
      <c r="T14" s="12"/>
    </row>
    <row r="15" spans="1:20" x14ac:dyDescent="0.25">
      <c r="A15" s="9"/>
      <c r="B15" s="127" t="s">
        <v>53</v>
      </c>
      <c r="C15" s="172">
        <v>130306</v>
      </c>
      <c r="D15" s="172">
        <v>182856</v>
      </c>
      <c r="E15" s="172">
        <v>313638</v>
      </c>
      <c r="F15" s="172">
        <v>261426</v>
      </c>
      <c r="G15" s="172">
        <v>107500</v>
      </c>
      <c r="H15" s="151">
        <v>103447</v>
      </c>
      <c r="I15" s="154">
        <v>-3.7702325581395302</v>
      </c>
      <c r="J15" s="154">
        <v>96.229767441860474</v>
      </c>
      <c r="K15" s="154">
        <v>-58.87937695562033</v>
      </c>
      <c r="L15" s="11"/>
      <c r="M15" s="32"/>
      <c r="O15" s="12"/>
      <c r="P15" s="12"/>
      <c r="Q15" s="12"/>
      <c r="R15" s="12"/>
      <c r="S15" s="12"/>
      <c r="T15" s="12"/>
    </row>
    <row r="16" spans="1:20" x14ac:dyDescent="0.25">
      <c r="A16" s="9"/>
      <c r="B16" s="127" t="s">
        <v>44</v>
      </c>
      <c r="C16" s="172">
        <v>73397</v>
      </c>
      <c r="D16" s="172">
        <v>22846</v>
      </c>
      <c r="E16" s="172">
        <v>99891</v>
      </c>
      <c r="F16" s="172">
        <v>55694</v>
      </c>
      <c r="G16" s="172">
        <v>142967</v>
      </c>
      <c r="H16" s="151">
        <v>57908</v>
      </c>
      <c r="I16" s="154">
        <v>-59.495547923646711</v>
      </c>
      <c r="J16" s="154">
        <v>40.504452076353289</v>
      </c>
      <c r="K16" s="154">
        <v>156.70090135382625</v>
      </c>
      <c r="L16" s="11"/>
      <c r="M16" s="32"/>
      <c r="O16" s="12"/>
      <c r="P16" s="12"/>
      <c r="Q16" s="12"/>
      <c r="R16" s="12"/>
      <c r="S16" s="12"/>
      <c r="T16" s="12"/>
    </row>
    <row r="17" spans="1:20" x14ac:dyDescent="0.25">
      <c r="A17" s="9"/>
      <c r="B17" s="127" t="s">
        <v>50</v>
      </c>
      <c r="C17" s="172">
        <v>30259</v>
      </c>
      <c r="D17" s="172">
        <v>103508</v>
      </c>
      <c r="E17" s="172">
        <v>65104</v>
      </c>
      <c r="F17" s="172">
        <v>91783</v>
      </c>
      <c r="G17" s="172">
        <v>83872</v>
      </c>
      <c r="H17" s="151">
        <v>40774</v>
      </c>
      <c r="I17" s="154">
        <v>-51.385444486837088</v>
      </c>
      <c r="J17" s="154">
        <v>48.614555513162912</v>
      </c>
      <c r="K17" s="154">
        <v>-8.619243214974448</v>
      </c>
      <c r="L17" s="11"/>
      <c r="M17" s="32"/>
      <c r="O17" s="12"/>
      <c r="P17" s="12"/>
      <c r="Q17" s="12"/>
      <c r="R17" s="12"/>
      <c r="S17" s="12"/>
      <c r="T17" s="12"/>
    </row>
    <row r="18" spans="1:20" x14ac:dyDescent="0.25">
      <c r="A18" s="9"/>
      <c r="B18" s="127" t="s">
        <v>52</v>
      </c>
      <c r="C18" s="172">
        <v>31360</v>
      </c>
      <c r="D18" s="172">
        <v>48530</v>
      </c>
      <c r="E18" s="172">
        <v>22267</v>
      </c>
      <c r="F18" s="172">
        <v>68964</v>
      </c>
      <c r="G18" s="172">
        <v>39286</v>
      </c>
      <c r="H18" s="151">
        <v>35043</v>
      </c>
      <c r="I18" s="154">
        <v>-10.800285088835714</v>
      </c>
      <c r="J18" s="154">
        <v>89.199714911164278</v>
      </c>
      <c r="K18" s="154">
        <v>-43.034046749028477</v>
      </c>
      <c r="L18" s="11"/>
      <c r="M18" s="32"/>
      <c r="O18" s="12"/>
      <c r="P18" s="12"/>
      <c r="Q18" s="12"/>
      <c r="R18" s="12"/>
      <c r="S18" s="12"/>
      <c r="T18" s="12"/>
    </row>
    <row r="19" spans="1:20" x14ac:dyDescent="0.25">
      <c r="A19" s="9"/>
      <c r="B19" s="127" t="s">
        <v>61</v>
      </c>
      <c r="C19" s="172">
        <v>154</v>
      </c>
      <c r="D19" s="172">
        <v>168</v>
      </c>
      <c r="E19" s="172">
        <v>1224</v>
      </c>
      <c r="F19" s="172">
        <v>2124</v>
      </c>
      <c r="G19" s="172">
        <v>1673</v>
      </c>
      <c r="H19" s="151">
        <v>32243</v>
      </c>
      <c r="I19" s="154">
        <v>1827.2564255827856</v>
      </c>
      <c r="J19" s="154">
        <v>1927.2564255827856</v>
      </c>
      <c r="K19" s="154">
        <v>-21.233521657250478</v>
      </c>
      <c r="L19" s="11"/>
      <c r="M19" s="32"/>
      <c r="O19" s="12"/>
      <c r="P19" s="12"/>
      <c r="Q19" s="12"/>
      <c r="R19" s="12"/>
      <c r="S19" s="12"/>
      <c r="T19" s="12"/>
    </row>
    <row r="20" spans="1:20" x14ac:dyDescent="0.25">
      <c r="A20" s="9"/>
      <c r="B20" s="127" t="s">
        <v>59</v>
      </c>
      <c r="C20" s="172">
        <v>0</v>
      </c>
      <c r="D20" s="172">
        <v>0</v>
      </c>
      <c r="E20" s="172">
        <v>0</v>
      </c>
      <c r="F20" s="172">
        <v>3961</v>
      </c>
      <c r="G20" s="172">
        <v>280</v>
      </c>
      <c r="H20" s="151">
        <v>16408</v>
      </c>
      <c r="I20" s="154"/>
      <c r="J20" s="154"/>
      <c r="K20" s="154"/>
      <c r="L20" s="11"/>
      <c r="M20" s="32"/>
      <c r="O20" s="12"/>
      <c r="P20" s="12"/>
      <c r="Q20" s="12"/>
      <c r="R20" s="12"/>
      <c r="S20" s="12"/>
      <c r="T20" s="12"/>
    </row>
    <row r="21" spans="1:20" x14ac:dyDescent="0.25">
      <c r="A21" s="9"/>
      <c r="B21" s="127" t="s">
        <v>51</v>
      </c>
      <c r="C21" s="172">
        <v>18920</v>
      </c>
      <c r="D21" s="172">
        <v>147379</v>
      </c>
      <c r="E21" s="172">
        <v>147227</v>
      </c>
      <c r="F21" s="172">
        <v>16723</v>
      </c>
      <c r="G21" s="172">
        <v>111310</v>
      </c>
      <c r="H21" s="151">
        <v>14393</v>
      </c>
      <c r="I21" s="154">
        <v>-87.069445692210948</v>
      </c>
      <c r="J21" s="154">
        <v>12.930554307789057</v>
      </c>
      <c r="K21" s="154">
        <v>565.61023739759605</v>
      </c>
      <c r="L21" s="11"/>
      <c r="M21" s="32"/>
      <c r="O21" s="12"/>
      <c r="P21" s="12"/>
      <c r="Q21" s="12"/>
      <c r="R21" s="12"/>
      <c r="S21" s="12"/>
      <c r="T21" s="12"/>
    </row>
    <row r="22" spans="1:20" x14ac:dyDescent="0.25">
      <c r="A22" s="9"/>
      <c r="B22" s="128" t="s">
        <v>58</v>
      </c>
      <c r="C22" s="172">
        <v>0</v>
      </c>
      <c r="D22" s="172">
        <v>5424</v>
      </c>
      <c r="E22" s="172">
        <v>14352</v>
      </c>
      <c r="F22" s="172">
        <v>29072</v>
      </c>
      <c r="G22" s="172">
        <v>11838</v>
      </c>
      <c r="H22" s="151">
        <v>7133</v>
      </c>
      <c r="I22" s="154">
        <v>-39.744889339415444</v>
      </c>
      <c r="J22" s="154">
        <v>60.255110660584556</v>
      </c>
      <c r="K22" s="154">
        <v>-59.280407264722065</v>
      </c>
      <c r="L22" s="11"/>
      <c r="M22" s="32"/>
      <c r="O22" s="12"/>
      <c r="P22" s="12"/>
      <c r="Q22" s="12"/>
      <c r="R22" s="12"/>
      <c r="S22" s="12"/>
      <c r="T22" s="12"/>
    </row>
    <row r="23" spans="1:20" x14ac:dyDescent="0.25">
      <c r="A23" s="9"/>
      <c r="B23" s="127" t="s">
        <v>60</v>
      </c>
      <c r="C23" s="172">
        <v>1364</v>
      </c>
      <c r="D23" s="172">
        <v>3867</v>
      </c>
      <c r="E23" s="172">
        <v>835</v>
      </c>
      <c r="F23" s="172">
        <v>2802</v>
      </c>
      <c r="G23" s="172">
        <v>5997</v>
      </c>
      <c r="H23" s="151">
        <v>2978</v>
      </c>
      <c r="I23" s="154">
        <v>-50.341837585459402</v>
      </c>
      <c r="J23" s="154">
        <v>49.658162414540605</v>
      </c>
      <c r="K23" s="154">
        <v>114.02569593147751</v>
      </c>
      <c r="L23" s="11"/>
      <c r="M23" s="32"/>
      <c r="O23" s="12"/>
      <c r="P23" s="12"/>
      <c r="Q23" s="12"/>
      <c r="R23" s="12"/>
      <c r="S23" s="12"/>
      <c r="T23" s="12"/>
    </row>
    <row r="24" spans="1:20" x14ac:dyDescent="0.25">
      <c r="A24" s="9"/>
      <c r="B24" s="127" t="s">
        <v>168</v>
      </c>
      <c r="C24" s="172">
        <v>0</v>
      </c>
      <c r="D24" s="172">
        <v>0</v>
      </c>
      <c r="E24" s="172">
        <v>0</v>
      </c>
      <c r="F24" s="172">
        <v>0</v>
      </c>
      <c r="G24" s="172">
        <v>910</v>
      </c>
      <c r="H24" s="151">
        <v>2880</v>
      </c>
      <c r="I24" s="154"/>
      <c r="J24" s="154"/>
      <c r="K24" s="154"/>
      <c r="L24" s="11"/>
      <c r="M24" s="32"/>
      <c r="O24" s="12"/>
      <c r="P24" s="12"/>
      <c r="Q24" s="12"/>
      <c r="R24" s="12"/>
      <c r="S24" s="12"/>
      <c r="T24" s="12"/>
    </row>
    <row r="25" spans="1:20" x14ac:dyDescent="0.25">
      <c r="A25" s="9"/>
      <c r="B25" s="127" t="s">
        <v>49</v>
      </c>
      <c r="C25" s="172">
        <v>1530</v>
      </c>
      <c r="D25" s="172">
        <v>960</v>
      </c>
      <c r="E25" s="172">
        <v>4512</v>
      </c>
      <c r="F25" s="172">
        <v>1962</v>
      </c>
      <c r="G25" s="172">
        <v>2743</v>
      </c>
      <c r="H25" s="151">
        <v>2260</v>
      </c>
      <c r="I25" s="154">
        <v>-17.608457892818087</v>
      </c>
      <c r="J25" s="154">
        <v>82.39154210718192</v>
      </c>
      <c r="K25" s="154">
        <v>39.80632008154943</v>
      </c>
      <c r="L25" s="11"/>
      <c r="M25" s="32"/>
      <c r="O25" s="12"/>
      <c r="P25" s="12"/>
      <c r="Q25" s="12"/>
      <c r="R25" s="12"/>
      <c r="S25" s="12"/>
      <c r="T25" s="12"/>
    </row>
    <row r="26" spans="1:20" x14ac:dyDescent="0.25">
      <c r="A26" s="9"/>
      <c r="B26" s="127" t="s">
        <v>54</v>
      </c>
      <c r="C26" s="172">
        <v>6740</v>
      </c>
      <c r="D26" s="172">
        <v>6326</v>
      </c>
      <c r="E26" s="172">
        <v>21111</v>
      </c>
      <c r="F26" s="172">
        <v>19787</v>
      </c>
      <c r="G26" s="172">
        <v>7976</v>
      </c>
      <c r="H26" s="151">
        <v>1804</v>
      </c>
      <c r="I26" s="154">
        <v>-77.38214643931795</v>
      </c>
      <c r="J26" s="154">
        <v>22.617853560682047</v>
      </c>
      <c r="K26" s="154">
        <v>-59.690706019103445</v>
      </c>
      <c r="L26" s="11"/>
      <c r="M26" s="32"/>
      <c r="O26" s="12"/>
      <c r="P26" s="12"/>
      <c r="Q26" s="12"/>
      <c r="R26" s="12"/>
      <c r="S26" s="12"/>
      <c r="T26" s="12"/>
    </row>
    <row r="27" spans="1:20" x14ac:dyDescent="0.25">
      <c r="A27" s="9"/>
      <c r="B27" s="127" t="s">
        <v>46</v>
      </c>
      <c r="C27" s="172">
        <v>2236</v>
      </c>
      <c r="D27" s="172">
        <v>8636</v>
      </c>
      <c r="E27" s="172">
        <v>1046</v>
      </c>
      <c r="F27" s="172">
        <v>1980</v>
      </c>
      <c r="G27" s="172">
        <v>3424</v>
      </c>
      <c r="H27" s="151">
        <v>1128</v>
      </c>
      <c r="I27" s="154">
        <v>-67.056074766355138</v>
      </c>
      <c r="J27" s="154">
        <v>32.943925233644862</v>
      </c>
      <c r="K27" s="154">
        <v>72.929292929292927</v>
      </c>
      <c r="L27" s="11"/>
      <c r="M27" s="32"/>
      <c r="O27" s="12"/>
      <c r="P27" s="12"/>
      <c r="Q27" s="12"/>
      <c r="R27" s="12"/>
      <c r="S27" s="12"/>
      <c r="T27" s="12"/>
    </row>
    <row r="28" spans="1:20" x14ac:dyDescent="0.25">
      <c r="A28" s="9"/>
      <c r="B28" s="128" t="s">
        <v>47</v>
      </c>
      <c r="C28" s="172">
        <v>354</v>
      </c>
      <c r="D28" s="172">
        <v>1300</v>
      </c>
      <c r="E28" s="172">
        <v>231</v>
      </c>
      <c r="F28" s="172">
        <v>245</v>
      </c>
      <c r="G28" s="172">
        <v>812</v>
      </c>
      <c r="H28" s="151">
        <v>954</v>
      </c>
      <c r="I28" s="154">
        <v>17.487684729064036</v>
      </c>
      <c r="J28" s="154">
        <v>117.48768472906403</v>
      </c>
      <c r="K28" s="154">
        <v>231.42857142857144</v>
      </c>
      <c r="L28" s="11"/>
      <c r="M28" s="32"/>
      <c r="O28" s="12"/>
      <c r="P28" s="12"/>
      <c r="Q28" s="12"/>
      <c r="R28" s="12"/>
      <c r="S28" s="12"/>
      <c r="T28" s="12"/>
    </row>
    <row r="29" spans="1:20" x14ac:dyDescent="0.25">
      <c r="A29" s="9"/>
      <c r="B29" s="127" t="s">
        <v>55</v>
      </c>
      <c r="C29" s="172">
        <v>530</v>
      </c>
      <c r="D29" s="172">
        <v>7607</v>
      </c>
      <c r="E29" s="172">
        <v>30005</v>
      </c>
      <c r="F29" s="172">
        <v>12854</v>
      </c>
      <c r="G29" s="172">
        <v>9595</v>
      </c>
      <c r="H29" s="151">
        <v>952</v>
      </c>
      <c r="I29" s="154">
        <v>-90.078165711307975</v>
      </c>
      <c r="J29" s="154">
        <v>9.9218342886920272</v>
      </c>
      <c r="K29" s="154">
        <v>-25.353975416212847</v>
      </c>
      <c r="L29" s="11"/>
      <c r="M29" s="32"/>
      <c r="O29" s="12"/>
      <c r="P29" s="12"/>
      <c r="Q29" s="12"/>
      <c r="R29" s="12"/>
      <c r="S29" s="12"/>
      <c r="T29" s="12"/>
    </row>
    <row r="30" spans="1:20" x14ac:dyDescent="0.25">
      <c r="A30" s="9"/>
      <c r="B30" s="127" t="s">
        <v>56</v>
      </c>
      <c r="C30" s="172">
        <v>1100</v>
      </c>
      <c r="D30" s="172">
        <v>200</v>
      </c>
      <c r="E30" s="172">
        <v>441</v>
      </c>
      <c r="F30" s="172">
        <v>1232</v>
      </c>
      <c r="G30" s="172">
        <v>7086</v>
      </c>
      <c r="H30" s="151">
        <v>831</v>
      </c>
      <c r="I30" s="154">
        <v>-88.272650296359018</v>
      </c>
      <c r="J30" s="154">
        <v>11.727349703640982</v>
      </c>
      <c r="K30" s="154">
        <v>475.16233766233762</v>
      </c>
      <c r="L30" s="11"/>
      <c r="M30" s="32"/>
      <c r="O30" s="12"/>
      <c r="P30" s="12"/>
      <c r="Q30" s="12"/>
      <c r="R30" s="12"/>
      <c r="S30" s="12"/>
      <c r="T30" s="12"/>
    </row>
    <row r="31" spans="1:20" x14ac:dyDescent="0.25">
      <c r="A31" s="9"/>
      <c r="B31" s="127" t="s">
        <v>57</v>
      </c>
      <c r="C31" s="172">
        <v>2344</v>
      </c>
      <c r="D31" s="172">
        <v>771</v>
      </c>
      <c r="E31" s="172">
        <v>1675</v>
      </c>
      <c r="F31" s="172">
        <v>5638</v>
      </c>
      <c r="G31" s="172">
        <v>3297</v>
      </c>
      <c r="H31" s="151">
        <v>794</v>
      </c>
      <c r="I31" s="154">
        <v>-75.917500758265092</v>
      </c>
      <c r="J31" s="154">
        <v>24.082499241734912</v>
      </c>
      <c r="K31" s="154">
        <v>-41.521816246896059</v>
      </c>
      <c r="L31" s="11"/>
      <c r="M31" s="32"/>
      <c r="O31" s="12"/>
      <c r="P31" s="12"/>
      <c r="Q31" s="12"/>
      <c r="R31" s="12"/>
      <c r="S31" s="12"/>
      <c r="T31" s="12"/>
    </row>
    <row r="32" spans="1:20" x14ac:dyDescent="0.25">
      <c r="A32" s="76"/>
      <c r="B32" s="127" t="s">
        <v>45</v>
      </c>
      <c r="C32" s="172">
        <v>0</v>
      </c>
      <c r="D32" s="172">
        <v>7530</v>
      </c>
      <c r="E32" s="172">
        <v>358</v>
      </c>
      <c r="F32" s="172">
        <v>0</v>
      </c>
      <c r="G32" s="172">
        <v>0</v>
      </c>
      <c r="H32" s="151">
        <v>139</v>
      </c>
      <c r="I32" s="154"/>
      <c r="J32" s="154"/>
      <c r="K32" s="154"/>
      <c r="L32" s="78"/>
      <c r="O32" s="12"/>
      <c r="P32" s="12"/>
      <c r="Q32" s="12"/>
      <c r="R32" s="12"/>
      <c r="S32" s="12"/>
    </row>
    <row r="33" spans="1:27" ht="15.75" customHeight="1" x14ac:dyDescent="0.25">
      <c r="A33" s="9"/>
      <c r="B33" s="127" t="s">
        <v>48</v>
      </c>
      <c r="C33" s="172">
        <v>927</v>
      </c>
      <c r="D33" s="172">
        <v>2474</v>
      </c>
      <c r="E33" s="172">
        <v>351</v>
      </c>
      <c r="F33" s="172">
        <v>483</v>
      </c>
      <c r="G33" s="172">
        <v>3268</v>
      </c>
      <c r="H33" s="151">
        <v>0</v>
      </c>
      <c r="I33" s="154">
        <v>-100</v>
      </c>
      <c r="J33" s="154">
        <v>0</v>
      </c>
      <c r="K33" s="154">
        <v>576.60455486542435</v>
      </c>
      <c r="L33" s="11"/>
    </row>
    <row r="34" spans="1:27" ht="18.75" customHeight="1" x14ac:dyDescent="0.25">
      <c r="A34" s="9"/>
      <c r="B34" s="174"/>
      <c r="C34" s="156"/>
      <c r="D34" s="156"/>
      <c r="E34" s="156"/>
      <c r="F34" s="156"/>
      <c r="G34" s="156"/>
      <c r="H34" s="157"/>
      <c r="I34" s="158"/>
      <c r="J34" s="158"/>
      <c r="K34" s="158"/>
      <c r="L34" s="11"/>
    </row>
    <row r="35" spans="1:27" ht="15" customHeight="1" x14ac:dyDescent="0.25">
      <c r="A35" s="9"/>
      <c r="B35" s="147" t="s">
        <v>3</v>
      </c>
      <c r="C35" s="182"/>
      <c r="D35" s="152">
        <v>91.371058734642105</v>
      </c>
      <c r="E35" s="152">
        <v>19.376679064234214</v>
      </c>
      <c r="F35" s="152">
        <v>-14.649555277642101</v>
      </c>
      <c r="G35" s="152">
        <v>0.64076491472078168</v>
      </c>
      <c r="H35" s="161">
        <v>-40.910533864541833</v>
      </c>
      <c r="I35" s="162"/>
      <c r="J35" s="162"/>
      <c r="K35" s="162"/>
      <c r="L35" s="11"/>
    </row>
    <row r="36" spans="1:27" ht="14.25" customHeight="1" x14ac:dyDescent="0.25">
      <c r="A36" s="9"/>
      <c r="B36" s="133"/>
      <c r="C36" s="141"/>
      <c r="D36" s="141"/>
      <c r="E36" s="141"/>
      <c r="F36" s="141"/>
      <c r="G36" s="141"/>
      <c r="H36" s="137"/>
      <c r="I36" s="138"/>
      <c r="J36" s="138"/>
      <c r="K36" s="138"/>
      <c r="L36" s="11"/>
      <c r="M36" s="57"/>
    </row>
    <row r="37" spans="1:27" s="43" customFormat="1" ht="18.75" x14ac:dyDescent="0.25">
      <c r="A37" s="9"/>
      <c r="B37" s="140"/>
      <c r="C37" s="210" t="s">
        <v>176</v>
      </c>
      <c r="D37" s="210"/>
      <c r="E37" s="210"/>
      <c r="F37" s="210"/>
      <c r="G37" s="210"/>
      <c r="H37" s="210"/>
      <c r="I37" s="210"/>
      <c r="J37" s="210"/>
      <c r="K37" s="210"/>
      <c r="L37" s="78"/>
      <c r="M37" s="58"/>
      <c r="N37" s="40"/>
      <c r="O37" s="40"/>
      <c r="P37" s="40"/>
      <c r="Q37" s="40"/>
      <c r="R37" s="41"/>
      <c r="S37" s="41"/>
      <c r="T37" s="41"/>
      <c r="U37" s="41"/>
      <c r="V37" s="42"/>
      <c r="W37" s="42"/>
      <c r="X37" s="50"/>
      <c r="Y37" s="50"/>
      <c r="Z37" s="50"/>
      <c r="AA37" s="50"/>
    </row>
    <row r="38" spans="1:27" s="43" customFormat="1" x14ac:dyDescent="0.25">
      <c r="A38" s="44"/>
      <c r="B38" s="118"/>
      <c r="C38" s="119"/>
      <c r="D38" s="119"/>
      <c r="E38" s="119"/>
      <c r="F38" s="120"/>
      <c r="G38" s="120"/>
      <c r="H38" s="120"/>
      <c r="I38" s="121"/>
      <c r="J38" s="121"/>
      <c r="K38" s="118"/>
      <c r="L38" s="63"/>
      <c r="M38" s="58"/>
      <c r="N38" s="40"/>
      <c r="O38" s="40"/>
      <c r="P38" s="40"/>
      <c r="Q38" s="40"/>
      <c r="R38" s="41"/>
      <c r="S38" s="41"/>
      <c r="T38" s="41"/>
      <c r="U38" s="41"/>
      <c r="V38" s="42"/>
      <c r="W38" s="42"/>
      <c r="X38" s="50"/>
      <c r="Y38" s="50"/>
      <c r="Z38" s="50"/>
      <c r="AA38" s="50"/>
    </row>
    <row r="39" spans="1:27" s="43" customFormat="1" x14ac:dyDescent="0.25">
      <c r="A39" s="44"/>
      <c r="B39" s="118"/>
      <c r="C39" s="119"/>
      <c r="D39" s="119"/>
      <c r="E39" s="119"/>
      <c r="F39" s="120"/>
      <c r="G39" s="120"/>
      <c r="H39" s="120"/>
      <c r="I39" s="121"/>
      <c r="J39" s="121"/>
      <c r="K39" s="118"/>
      <c r="L39" s="63"/>
      <c r="M39" s="58"/>
      <c r="N39" s="40"/>
      <c r="O39" s="40"/>
      <c r="P39" s="40"/>
      <c r="Q39" s="40"/>
      <c r="R39" s="41"/>
      <c r="S39" s="41"/>
      <c r="T39" s="41"/>
      <c r="U39" s="41"/>
      <c r="V39" s="42"/>
      <c r="W39" s="42"/>
      <c r="X39" s="50"/>
      <c r="Y39" s="50"/>
      <c r="Z39" s="50"/>
      <c r="AA39" s="50"/>
    </row>
    <row r="40" spans="1:27" s="43" customFormat="1" x14ac:dyDescent="0.25">
      <c r="A40" s="44"/>
      <c r="B40" s="118"/>
      <c r="C40" s="119"/>
      <c r="D40" s="119"/>
      <c r="E40" s="119"/>
      <c r="F40" s="120"/>
      <c r="G40" s="120"/>
      <c r="H40" s="120"/>
      <c r="I40" s="121"/>
      <c r="J40" s="121"/>
      <c r="K40" s="118"/>
      <c r="L40" s="63"/>
      <c r="M40" s="58"/>
      <c r="N40" s="40"/>
      <c r="O40" s="40"/>
      <c r="P40" s="40"/>
      <c r="Q40" s="40"/>
      <c r="R40" s="41"/>
      <c r="S40" s="41"/>
      <c r="T40" s="41"/>
      <c r="U40" s="41"/>
      <c r="V40" s="42"/>
      <c r="W40" s="42"/>
      <c r="X40" s="50"/>
      <c r="Y40" s="50"/>
      <c r="Z40" s="50"/>
      <c r="AA40" s="50"/>
    </row>
    <row r="41" spans="1:27" s="43" customFormat="1" x14ac:dyDescent="0.25">
      <c r="A41" s="44"/>
      <c r="B41" s="118"/>
      <c r="C41" s="119"/>
      <c r="D41" s="119"/>
      <c r="E41" s="119"/>
      <c r="F41" s="120"/>
      <c r="G41" s="120"/>
      <c r="H41" s="120"/>
      <c r="I41" s="121"/>
      <c r="J41" s="121"/>
      <c r="K41" s="118"/>
      <c r="L41" s="63"/>
      <c r="M41" s="58"/>
      <c r="N41" s="40"/>
      <c r="O41" s="40"/>
      <c r="P41" s="40"/>
      <c r="Q41" s="40"/>
      <c r="R41" s="41"/>
      <c r="S41" s="41"/>
      <c r="T41" s="41"/>
      <c r="U41" s="41"/>
      <c r="V41" s="42"/>
      <c r="W41" s="42"/>
      <c r="X41" s="50"/>
      <c r="Y41" s="50"/>
      <c r="Z41" s="50"/>
      <c r="AA41" s="50"/>
    </row>
    <row r="42" spans="1:27" s="43" customFormat="1" x14ac:dyDescent="0.25">
      <c r="A42" s="44"/>
      <c r="B42" s="118"/>
      <c r="C42" s="119"/>
      <c r="D42" s="119"/>
      <c r="E42" s="119"/>
      <c r="F42" s="120"/>
      <c r="G42" s="120"/>
      <c r="H42" s="120"/>
      <c r="I42" s="121"/>
      <c r="J42" s="121"/>
      <c r="K42" s="118"/>
      <c r="L42" s="63"/>
      <c r="M42" s="58"/>
      <c r="N42" s="40"/>
      <c r="O42" s="40"/>
      <c r="P42" s="40"/>
      <c r="Q42" s="40"/>
      <c r="R42" s="41"/>
      <c r="S42" s="41"/>
      <c r="T42" s="41"/>
      <c r="U42" s="41"/>
      <c r="V42" s="42"/>
      <c r="W42" s="42"/>
      <c r="X42" s="50"/>
      <c r="Y42" s="50"/>
      <c r="Z42" s="50"/>
      <c r="AA42" s="50"/>
    </row>
    <row r="43" spans="1:27" s="43" customFormat="1" x14ac:dyDescent="0.25">
      <c r="A43" s="44"/>
      <c r="B43" s="118"/>
      <c r="C43" s="119"/>
      <c r="D43" s="119"/>
      <c r="E43" s="119"/>
      <c r="F43" s="120"/>
      <c r="G43" s="120"/>
      <c r="H43" s="120"/>
      <c r="I43" s="121"/>
      <c r="J43" s="121"/>
      <c r="K43" s="118"/>
      <c r="L43" s="63"/>
      <c r="M43" s="58"/>
      <c r="N43" s="40"/>
      <c r="O43" s="40"/>
      <c r="P43" s="40"/>
      <c r="Q43" s="40"/>
      <c r="R43" s="41"/>
      <c r="S43" s="41"/>
      <c r="T43" s="41"/>
      <c r="U43" s="41"/>
      <c r="V43" s="42"/>
      <c r="W43" s="42"/>
      <c r="X43" s="50"/>
      <c r="Y43" s="50"/>
      <c r="Z43" s="50"/>
      <c r="AA43" s="50"/>
    </row>
    <row r="44" spans="1:27" s="43" customFormat="1" x14ac:dyDescent="0.25">
      <c r="A44" s="44"/>
      <c r="B44" s="118"/>
      <c r="C44" s="119"/>
      <c r="D44" s="119"/>
      <c r="E44" s="119"/>
      <c r="F44" s="120"/>
      <c r="G44" s="120"/>
      <c r="H44" s="120"/>
      <c r="I44" s="121"/>
      <c r="J44" s="121"/>
      <c r="K44" s="118"/>
      <c r="L44" s="63"/>
      <c r="M44" s="58"/>
      <c r="N44" s="40"/>
      <c r="O44" s="40"/>
      <c r="P44" s="40"/>
      <c r="Q44" s="40"/>
      <c r="R44" s="41"/>
      <c r="S44" s="41"/>
      <c r="T44" s="41"/>
      <c r="U44" s="41"/>
      <c r="V44" s="42"/>
      <c r="W44" s="42"/>
      <c r="X44" s="50"/>
      <c r="Y44" s="50"/>
      <c r="Z44" s="50"/>
      <c r="AA44" s="50"/>
    </row>
    <row r="45" spans="1:27" s="43" customFormat="1" x14ac:dyDescent="0.25">
      <c r="A45" s="44"/>
      <c r="B45" s="118"/>
      <c r="C45" s="119"/>
      <c r="D45" s="119"/>
      <c r="E45" s="119"/>
      <c r="F45" s="120"/>
      <c r="G45" s="120"/>
      <c r="H45" s="120"/>
      <c r="I45" s="121"/>
      <c r="J45" s="121"/>
      <c r="K45" s="118"/>
      <c r="L45" s="63"/>
      <c r="M45" s="58"/>
      <c r="N45" s="40"/>
      <c r="O45" s="40"/>
      <c r="P45" s="40"/>
      <c r="Q45" s="40"/>
      <c r="R45" s="41"/>
      <c r="S45" s="41"/>
      <c r="T45" s="41"/>
      <c r="U45" s="41"/>
      <c r="V45" s="42"/>
      <c r="W45" s="42"/>
      <c r="X45" s="50"/>
      <c r="Y45" s="50"/>
      <c r="Z45" s="50"/>
      <c r="AA45" s="50"/>
    </row>
    <row r="46" spans="1:27" s="43" customFormat="1" x14ac:dyDescent="0.25">
      <c r="A46" s="44"/>
      <c r="B46" s="118"/>
      <c r="C46" s="119"/>
      <c r="D46" s="119"/>
      <c r="E46" s="119"/>
      <c r="F46" s="120"/>
      <c r="G46" s="120"/>
      <c r="H46" s="120"/>
      <c r="I46" s="121"/>
      <c r="J46" s="121"/>
      <c r="K46" s="118"/>
      <c r="L46" s="63"/>
      <c r="M46" s="58"/>
      <c r="N46" s="40"/>
      <c r="O46" s="40"/>
      <c r="P46" s="40"/>
      <c r="Q46" s="40"/>
      <c r="R46" s="41"/>
      <c r="S46" s="41"/>
      <c r="T46" s="41"/>
      <c r="U46" s="41"/>
      <c r="V46" s="42"/>
      <c r="W46" s="42"/>
      <c r="X46" s="50"/>
      <c r="Y46" s="50"/>
      <c r="Z46" s="50"/>
      <c r="AA46" s="50"/>
    </row>
    <row r="47" spans="1:27" s="43" customFormat="1" x14ac:dyDescent="0.25">
      <c r="A47" s="44"/>
      <c r="B47" s="118"/>
      <c r="C47" s="119"/>
      <c r="D47" s="119"/>
      <c r="E47" s="119"/>
      <c r="F47" s="120"/>
      <c r="G47" s="120"/>
      <c r="H47" s="120"/>
      <c r="I47" s="121"/>
      <c r="J47" s="121"/>
      <c r="K47" s="118"/>
      <c r="L47" s="63"/>
      <c r="M47" s="58"/>
      <c r="N47" s="40"/>
      <c r="O47" s="40"/>
      <c r="P47" s="40"/>
      <c r="Q47" s="40"/>
      <c r="R47" s="41"/>
      <c r="S47" s="41"/>
      <c r="T47" s="41"/>
      <c r="U47" s="41"/>
      <c r="V47" s="42"/>
      <c r="W47" s="42"/>
      <c r="X47" s="50"/>
      <c r="Y47" s="50"/>
      <c r="Z47" s="50"/>
      <c r="AA47" s="50"/>
    </row>
    <row r="48" spans="1:27" s="43" customFormat="1" x14ac:dyDescent="0.25">
      <c r="A48" s="44"/>
      <c r="B48" s="118"/>
      <c r="C48" s="119"/>
      <c r="D48" s="119"/>
      <c r="E48" s="119"/>
      <c r="F48" s="120"/>
      <c r="G48" s="120"/>
      <c r="H48" s="120"/>
      <c r="I48" s="121"/>
      <c r="J48" s="121"/>
      <c r="K48" s="118"/>
      <c r="L48" s="63"/>
      <c r="M48" s="58"/>
      <c r="N48" s="40"/>
      <c r="O48" s="40"/>
      <c r="P48" s="40"/>
      <c r="Q48" s="40"/>
      <c r="R48" s="41"/>
      <c r="S48" s="41"/>
      <c r="T48" s="41"/>
      <c r="U48" s="41"/>
      <c r="V48" s="42"/>
      <c r="W48" s="42"/>
      <c r="X48" s="50"/>
      <c r="Y48" s="50"/>
      <c r="Z48" s="50"/>
      <c r="AA48" s="50"/>
    </row>
    <row r="49" spans="1:27" s="43" customFormat="1" x14ac:dyDescent="0.25">
      <c r="A49" s="44"/>
      <c r="B49" s="118"/>
      <c r="C49" s="119"/>
      <c r="D49" s="119"/>
      <c r="E49" s="119"/>
      <c r="F49" s="120"/>
      <c r="G49" s="120"/>
      <c r="H49" s="120"/>
      <c r="I49" s="121"/>
      <c r="J49" s="121"/>
      <c r="K49" s="118"/>
      <c r="L49" s="63"/>
      <c r="M49" s="58"/>
      <c r="N49" s="40"/>
      <c r="O49" s="40"/>
      <c r="P49" s="40"/>
      <c r="Q49" s="40"/>
      <c r="R49" s="41"/>
      <c r="S49" s="41"/>
      <c r="T49" s="41"/>
      <c r="U49" s="41"/>
      <c r="V49" s="42"/>
      <c r="W49" s="42"/>
      <c r="X49" s="50"/>
      <c r="Y49" s="50"/>
      <c r="Z49" s="50"/>
      <c r="AA49" s="50"/>
    </row>
    <row r="50" spans="1:27" s="43" customFormat="1" x14ac:dyDescent="0.2">
      <c r="A50" s="44"/>
      <c r="B50" s="115" t="s">
        <v>73</v>
      </c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">
      <c r="A51" s="44"/>
      <c r="B51" s="115" t="s">
        <v>184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0" customFormat="1" x14ac:dyDescent="0.25">
      <c r="A52" s="54"/>
      <c r="B52" s="114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</row>
    <row r="54" spans="1:27" s="40" customFormat="1" x14ac:dyDescent="0.25">
      <c r="A54" s="59"/>
      <c r="B54" s="49"/>
      <c r="C54" s="49"/>
      <c r="D54" s="49"/>
      <c r="E54" s="49"/>
      <c r="F54" s="49"/>
      <c r="G54" s="49"/>
    </row>
    <row r="55" spans="1:27" s="40" customFormat="1" x14ac:dyDescent="0.25">
      <c r="B55" s="228" t="s">
        <v>43</v>
      </c>
      <c r="C55" s="49">
        <v>141414</v>
      </c>
      <c r="D55" s="49"/>
      <c r="E55" s="49"/>
      <c r="F55" s="49"/>
      <c r="G55" s="49"/>
    </row>
    <row r="56" spans="1:27" s="40" customFormat="1" x14ac:dyDescent="0.25">
      <c r="B56" s="228" t="s">
        <v>53</v>
      </c>
      <c r="C56" s="49">
        <v>103447</v>
      </c>
    </row>
    <row r="57" spans="1:27" s="40" customFormat="1" x14ac:dyDescent="0.25">
      <c r="B57" s="228" t="s">
        <v>44</v>
      </c>
      <c r="C57" s="49">
        <v>57908</v>
      </c>
    </row>
    <row r="58" spans="1:27" s="41" customFormat="1" x14ac:dyDescent="0.25">
      <c r="A58" s="40"/>
      <c r="B58" s="228" t="s">
        <v>50</v>
      </c>
      <c r="C58" s="49">
        <v>40774</v>
      </c>
      <c r="D58" s="49"/>
      <c r="E58" s="49"/>
      <c r="F58" s="49"/>
      <c r="G58" s="49"/>
      <c r="H58" s="49"/>
      <c r="I58" s="40"/>
      <c r="J58" s="40"/>
      <c r="K58" s="40"/>
      <c r="L58" s="40"/>
    </row>
    <row r="59" spans="1:27" s="2" customFormat="1" x14ac:dyDescent="0.25">
      <c r="A59" s="41"/>
      <c r="B59" s="228" t="s">
        <v>52</v>
      </c>
      <c r="C59" s="49">
        <v>35043</v>
      </c>
      <c r="D59" s="56"/>
      <c r="E59" s="56"/>
      <c r="F59" s="56"/>
      <c r="G59" s="56"/>
      <c r="H59" s="56"/>
      <c r="I59" s="41"/>
      <c r="J59" s="41"/>
      <c r="K59" s="41"/>
      <c r="L59" s="41"/>
    </row>
    <row r="60" spans="1:27" s="2" customFormat="1" x14ac:dyDescent="0.25">
      <c r="B60" s="228" t="s">
        <v>61</v>
      </c>
      <c r="C60" s="49">
        <v>32243</v>
      </c>
      <c r="D60" s="33"/>
    </row>
    <row r="61" spans="1:27" s="2" customFormat="1" x14ac:dyDescent="0.25">
      <c r="B61" s="228" t="s">
        <v>59</v>
      </c>
      <c r="C61" s="49">
        <v>16408</v>
      </c>
      <c r="D61" s="33"/>
    </row>
    <row r="62" spans="1:27" s="2" customFormat="1" x14ac:dyDescent="0.25">
      <c r="B62" s="228" t="s">
        <v>51</v>
      </c>
      <c r="C62" s="49">
        <v>14393</v>
      </c>
      <c r="D62" s="33"/>
    </row>
    <row r="63" spans="1:27" s="2" customFormat="1" x14ac:dyDescent="0.25">
      <c r="B63" s="229" t="s">
        <v>58</v>
      </c>
      <c r="C63" s="49">
        <v>7133</v>
      </c>
      <c r="D63" s="33"/>
    </row>
    <row r="64" spans="1:27" s="2" customFormat="1" x14ac:dyDescent="0.25">
      <c r="B64" s="228" t="s">
        <v>60</v>
      </c>
      <c r="C64" s="49">
        <v>2978</v>
      </c>
      <c r="D64" s="33"/>
    </row>
    <row r="65" spans="2:5" s="2" customFormat="1" x14ac:dyDescent="0.25">
      <c r="B65" s="228" t="s">
        <v>49</v>
      </c>
      <c r="C65" s="49">
        <v>2260</v>
      </c>
      <c r="D65" s="33"/>
    </row>
    <row r="66" spans="2:5" s="2" customFormat="1" x14ac:dyDescent="0.25">
      <c r="B66" s="228" t="s">
        <v>54</v>
      </c>
      <c r="C66" s="49">
        <v>1804</v>
      </c>
      <c r="D66" s="33"/>
      <c r="E66" s="27"/>
    </row>
    <row r="67" spans="2:5" s="2" customFormat="1" x14ac:dyDescent="0.25">
      <c r="B67" s="228" t="s">
        <v>46</v>
      </c>
      <c r="C67" s="49">
        <v>1128</v>
      </c>
      <c r="D67" s="33"/>
      <c r="E67" s="27"/>
    </row>
    <row r="68" spans="2:5" s="2" customFormat="1" x14ac:dyDescent="0.25">
      <c r="B68" s="229" t="s">
        <v>47</v>
      </c>
      <c r="C68" s="49">
        <v>954</v>
      </c>
      <c r="D68" s="33"/>
      <c r="E68" s="27"/>
    </row>
    <row r="69" spans="2:5" s="2" customFormat="1" x14ac:dyDescent="0.25">
      <c r="B69" s="228" t="s">
        <v>55</v>
      </c>
      <c r="C69" s="49">
        <v>952</v>
      </c>
      <c r="D69" s="33"/>
      <c r="E69" s="27"/>
    </row>
    <row r="70" spans="2:5" s="2" customFormat="1" x14ac:dyDescent="0.25">
      <c r="B70" s="228" t="s">
        <v>56</v>
      </c>
      <c r="C70" s="49">
        <v>831</v>
      </c>
      <c r="D70" s="33"/>
      <c r="E70" s="27"/>
    </row>
    <row r="71" spans="2:5" s="2" customFormat="1" x14ac:dyDescent="0.25">
      <c r="B71" s="228" t="s">
        <v>57</v>
      </c>
      <c r="C71" s="49">
        <v>794</v>
      </c>
      <c r="D71" s="33"/>
      <c r="E71" s="27"/>
    </row>
    <row r="72" spans="2:5" s="2" customFormat="1" x14ac:dyDescent="0.25">
      <c r="B72" s="228" t="s">
        <v>45</v>
      </c>
      <c r="C72" s="49">
        <v>139</v>
      </c>
      <c r="D72" s="33"/>
      <c r="E72" s="27"/>
    </row>
    <row r="73" spans="2:5" s="2" customFormat="1" x14ac:dyDescent="0.25">
      <c r="B73" s="228" t="s">
        <v>48</v>
      </c>
      <c r="C73" s="49">
        <v>0</v>
      </c>
      <c r="D73" s="33"/>
      <c r="E73" s="27"/>
    </row>
    <row r="74" spans="2:5" s="2" customFormat="1" x14ac:dyDescent="0.25">
      <c r="B74" s="30"/>
      <c r="C74" s="34"/>
      <c r="D74" s="33"/>
      <c r="E74" s="27"/>
    </row>
    <row r="75" spans="2:5" s="2" customFormat="1" x14ac:dyDescent="0.25">
      <c r="B75" s="30"/>
      <c r="C75" s="34"/>
      <c r="D75" s="33"/>
      <c r="E75" s="27"/>
    </row>
    <row r="76" spans="2:5" s="2" customFormat="1" x14ac:dyDescent="0.25">
      <c r="B76" s="30"/>
      <c r="C76" s="34"/>
      <c r="D76" s="33"/>
      <c r="E76" s="27"/>
    </row>
    <row r="77" spans="2:5" s="2" customFormat="1" x14ac:dyDescent="0.25">
      <c r="B77" s="30"/>
      <c r="C77" s="34"/>
      <c r="D77" s="33"/>
      <c r="E77" s="27"/>
    </row>
    <row r="78" spans="2:5" s="2" customFormat="1" x14ac:dyDescent="0.25">
      <c r="B78" s="30"/>
      <c r="C78" s="34"/>
      <c r="D78" s="33"/>
      <c r="E78" s="27"/>
    </row>
    <row r="79" spans="2:5" s="2" customFormat="1" x14ac:dyDescent="0.25">
      <c r="B79" s="30"/>
      <c r="C79" s="34"/>
      <c r="D79" s="33"/>
      <c r="E79" s="27"/>
    </row>
    <row r="80" spans="2:5" s="2" customFormat="1" x14ac:dyDescent="0.25">
      <c r="B80" s="30"/>
      <c r="C80" s="34"/>
      <c r="D80" s="33"/>
      <c r="E80" s="27"/>
    </row>
    <row r="81" spans="2:5" s="2" customFormat="1" x14ac:dyDescent="0.25">
      <c r="B81" s="30"/>
      <c r="C81" s="34"/>
      <c r="D81" s="33"/>
      <c r="E81" s="27"/>
    </row>
    <row r="82" spans="2:5" s="2" customFormat="1" x14ac:dyDescent="0.25">
      <c r="B82" s="30"/>
      <c r="C82" s="34"/>
      <c r="D82" s="33"/>
      <c r="E82" s="27"/>
    </row>
    <row r="83" spans="2:5" s="2" customFormat="1" x14ac:dyDescent="0.25">
      <c r="B83" s="30"/>
      <c r="C83" s="34"/>
      <c r="D83" s="33"/>
      <c r="E83" s="27"/>
    </row>
    <row r="84" spans="2:5" s="2" customFormat="1" x14ac:dyDescent="0.25">
      <c r="B84" s="33"/>
      <c r="C84" s="34"/>
      <c r="D84" s="33"/>
      <c r="E84" s="27"/>
    </row>
    <row r="85" spans="2:5" s="2" customFormat="1" x14ac:dyDescent="0.25">
      <c r="B85" s="33"/>
      <c r="C85" s="34"/>
      <c r="D85" s="33"/>
      <c r="E85" s="27"/>
    </row>
    <row r="86" spans="2:5" s="2" customFormat="1" x14ac:dyDescent="0.25">
      <c r="B86" s="33"/>
      <c r="C86" s="34"/>
      <c r="D86" s="33"/>
      <c r="E86" s="27"/>
    </row>
    <row r="87" spans="2:5" s="2" customFormat="1" x14ac:dyDescent="0.25">
      <c r="B87" s="12"/>
      <c r="D87" s="29"/>
      <c r="E87" s="27"/>
    </row>
    <row r="88" spans="2:5" s="2" customFormat="1" x14ac:dyDescent="0.25">
      <c r="B88" s="12"/>
      <c r="D88" s="29"/>
      <c r="E88" s="27"/>
    </row>
    <row r="89" spans="2:5" s="2" customFormat="1" x14ac:dyDescent="0.25">
      <c r="B89" s="12"/>
      <c r="D89" s="29"/>
      <c r="E89" s="27"/>
    </row>
    <row r="90" spans="2:5" s="2" customFormat="1" x14ac:dyDescent="0.25">
      <c r="B90" s="12"/>
      <c r="D90" s="29"/>
      <c r="E90" s="27"/>
    </row>
    <row r="91" spans="2:5" s="2" customFormat="1" x14ac:dyDescent="0.25">
      <c r="B91" s="12"/>
      <c r="D91" s="29"/>
      <c r="E91" s="27"/>
    </row>
    <row r="92" spans="2:5" s="2" customFormat="1" x14ac:dyDescent="0.25">
      <c r="B92" s="12"/>
      <c r="D92" s="29"/>
      <c r="E92" s="27"/>
    </row>
    <row r="93" spans="2:5" s="2" customFormat="1" x14ac:dyDescent="0.25">
      <c r="B93" s="12"/>
      <c r="D93" s="29"/>
      <c r="E93" s="27"/>
    </row>
    <row r="94" spans="2:5" s="2" customFormat="1" x14ac:dyDescent="0.25">
      <c r="B94" s="12"/>
      <c r="D94" s="29"/>
      <c r="E94" s="27"/>
    </row>
    <row r="95" spans="2:5" s="2" customFormat="1" x14ac:dyDescent="0.25">
      <c r="B95" s="12"/>
      <c r="D95" s="29"/>
      <c r="E95" s="27"/>
    </row>
    <row r="96" spans="2:5" s="2" customFormat="1" x14ac:dyDescent="0.25">
      <c r="B96" s="12"/>
      <c r="D96" s="29"/>
      <c r="E96" s="27"/>
    </row>
    <row r="97" spans="2:5" s="2" customFormat="1" x14ac:dyDescent="0.25">
      <c r="B97" s="12"/>
      <c r="D97" s="29"/>
      <c r="E97" s="27"/>
    </row>
    <row r="98" spans="2:5" s="2" customFormat="1" x14ac:dyDescent="0.25">
      <c r="B98" s="12"/>
      <c r="D98" s="29"/>
      <c r="E98" s="27"/>
    </row>
    <row r="99" spans="2:5" s="2" customFormat="1" x14ac:dyDescent="0.25">
      <c r="B99" s="12"/>
      <c r="D99" s="29"/>
      <c r="E99" s="27"/>
    </row>
    <row r="100" spans="2:5" s="2" customFormat="1" x14ac:dyDescent="0.25">
      <c r="B100" s="12"/>
      <c r="D100" s="29"/>
      <c r="E100" s="27"/>
    </row>
    <row r="101" spans="2:5" s="2" customFormat="1" x14ac:dyDescent="0.25">
      <c r="B101" s="12"/>
      <c r="D101" s="29"/>
      <c r="E101" s="27"/>
    </row>
    <row r="102" spans="2:5" s="2" customFormat="1" x14ac:dyDescent="0.25">
      <c r="B102" s="12"/>
      <c r="D102" s="29"/>
      <c r="E102" s="27"/>
    </row>
    <row r="103" spans="2:5" s="2" customFormat="1" x14ac:dyDescent="0.25">
      <c r="B103" s="12"/>
      <c r="D103" s="29"/>
      <c r="E103" s="27"/>
    </row>
    <row r="104" spans="2:5" s="2" customFormat="1" x14ac:dyDescent="0.25">
      <c r="B104" s="12"/>
      <c r="D104" s="29"/>
      <c r="E104" s="27"/>
    </row>
    <row r="105" spans="2:5" s="2" customFormat="1" x14ac:dyDescent="0.25">
      <c r="B105" s="12"/>
      <c r="D105" s="29"/>
      <c r="E105" s="27"/>
    </row>
    <row r="106" spans="2:5" s="2" customFormat="1" x14ac:dyDescent="0.25">
      <c r="B106" s="12"/>
      <c r="D106" s="29"/>
      <c r="E106" s="27"/>
    </row>
    <row r="107" spans="2:5" s="2" customFormat="1" x14ac:dyDescent="0.25">
      <c r="B107" s="12"/>
      <c r="D107" s="29"/>
      <c r="E107" s="27"/>
    </row>
    <row r="108" spans="2:5" s="2" customFormat="1" x14ac:dyDescent="0.25">
      <c r="B108" s="12"/>
      <c r="D108" s="29"/>
      <c r="E108" s="27"/>
    </row>
    <row r="109" spans="2:5" s="2" customFormat="1" x14ac:dyDescent="0.25">
      <c r="B109" s="12"/>
      <c r="D109" s="29"/>
      <c r="E109" s="27"/>
    </row>
    <row r="110" spans="2:5" s="2" customFormat="1" x14ac:dyDescent="0.25">
      <c r="B110" s="12"/>
      <c r="D110" s="29"/>
      <c r="E110" s="27"/>
    </row>
    <row r="111" spans="2:5" s="2" customFormat="1" x14ac:dyDescent="0.25">
      <c r="B111" s="12"/>
      <c r="D111" s="29"/>
      <c r="E111" s="27"/>
    </row>
    <row r="112" spans="2:5" s="2" customFormat="1" x14ac:dyDescent="0.25">
      <c r="B112" s="12"/>
      <c r="D112" s="29"/>
      <c r="E112" s="27"/>
    </row>
    <row r="113" spans="2:5" s="2" customFormat="1" x14ac:dyDescent="0.25">
      <c r="B113" s="12"/>
      <c r="D113" s="29"/>
      <c r="E113" s="27"/>
    </row>
    <row r="114" spans="2:5" s="2" customFormat="1" x14ac:dyDescent="0.25">
      <c r="B114" s="12"/>
      <c r="D114" s="29"/>
      <c r="E114" s="27"/>
    </row>
    <row r="115" spans="2:5" s="2" customFormat="1" x14ac:dyDescent="0.25">
      <c r="B115" s="12"/>
      <c r="D115" s="29"/>
      <c r="E115" s="27"/>
    </row>
    <row r="116" spans="2:5" s="2" customFormat="1" x14ac:dyDescent="0.25">
      <c r="B116" s="12"/>
      <c r="D116" s="29"/>
      <c r="E116" s="27"/>
    </row>
    <row r="117" spans="2:5" s="2" customFormat="1" x14ac:dyDescent="0.25">
      <c r="B117" s="12"/>
      <c r="D117" s="29"/>
      <c r="E117" s="27"/>
    </row>
    <row r="118" spans="2:5" s="2" customFormat="1" x14ac:dyDescent="0.25">
      <c r="B118" s="12"/>
      <c r="D118" s="29"/>
      <c r="E118" s="27"/>
    </row>
    <row r="119" spans="2:5" s="2" customFormat="1" x14ac:dyDescent="0.25">
      <c r="B119" s="12"/>
      <c r="D119" s="29"/>
      <c r="E119" s="27"/>
    </row>
    <row r="120" spans="2:5" s="2" customFormat="1" x14ac:dyDescent="0.25">
      <c r="B120" s="12"/>
      <c r="D120" s="29"/>
      <c r="E120" s="27"/>
    </row>
    <row r="121" spans="2:5" s="2" customFormat="1" x14ac:dyDescent="0.25">
      <c r="B121" s="12"/>
      <c r="D121" s="29"/>
      <c r="E121" s="27"/>
    </row>
    <row r="122" spans="2:5" s="2" customFormat="1" x14ac:dyDescent="0.25">
      <c r="B122" s="12"/>
      <c r="D122" s="29"/>
      <c r="E122" s="27"/>
    </row>
    <row r="123" spans="2:5" s="2" customFormat="1" x14ac:dyDescent="0.25">
      <c r="B123" s="12"/>
      <c r="D123" s="29"/>
      <c r="E123" s="27"/>
    </row>
    <row r="124" spans="2:5" s="2" customFormat="1" x14ac:dyDescent="0.25">
      <c r="B124" s="12"/>
      <c r="D124" s="29"/>
      <c r="E124" s="27"/>
    </row>
    <row r="125" spans="2:5" s="2" customFormat="1" x14ac:dyDescent="0.25">
      <c r="B125" s="12"/>
      <c r="D125" s="29"/>
      <c r="E125" s="27"/>
    </row>
    <row r="126" spans="2:5" s="2" customFormat="1" x14ac:dyDescent="0.25">
      <c r="B126" s="12"/>
      <c r="D126" s="29"/>
      <c r="E126" s="27"/>
    </row>
    <row r="127" spans="2:5" s="2" customFormat="1" x14ac:dyDescent="0.25">
      <c r="B127" s="12"/>
      <c r="D127" s="29"/>
      <c r="E127" s="27"/>
    </row>
    <row r="128" spans="2:5" s="2" customFormat="1" x14ac:dyDescent="0.25">
      <c r="B128" s="12"/>
      <c r="D128" s="29"/>
      <c r="E128" s="27"/>
    </row>
    <row r="129" spans="1:38" s="2" customFormat="1" x14ac:dyDescent="0.25">
      <c r="B129" s="12"/>
      <c r="D129" s="29"/>
      <c r="E129" s="27"/>
    </row>
    <row r="130" spans="1:38" s="2" customFormat="1" x14ac:dyDescent="0.25">
      <c r="B130" s="12"/>
      <c r="D130" s="29"/>
      <c r="E130" s="27"/>
    </row>
    <row r="131" spans="1:38" s="2" customFormat="1" x14ac:dyDescent="0.25">
      <c r="B131" s="12"/>
      <c r="D131" s="29"/>
      <c r="E131" s="27"/>
    </row>
    <row r="132" spans="1:38" s="2" customFormat="1" x14ac:dyDescent="0.25">
      <c r="B132" s="12"/>
      <c r="D132" s="29"/>
      <c r="E132" s="27"/>
    </row>
    <row r="133" spans="1:38" s="22" customFormat="1" x14ac:dyDescent="0.25">
      <c r="A133" s="2"/>
      <c r="B133" s="12"/>
      <c r="C133" s="2"/>
      <c r="D133" s="29"/>
      <c r="E133" s="27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</row>
    <row r="134" spans="1:38" s="22" customFormat="1" x14ac:dyDescent="0.25">
      <c r="B134" s="23"/>
      <c r="D134" s="24"/>
      <c r="E134" s="25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</row>
    <row r="135" spans="1:38" s="22" customFormat="1" x14ac:dyDescent="0.25">
      <c r="B135" s="23"/>
      <c r="D135" s="24"/>
      <c r="E135" s="25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</row>
    <row r="136" spans="1:38" s="22" customFormat="1" x14ac:dyDescent="0.25">
      <c r="D136" s="24"/>
      <c r="E136" s="25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</row>
    <row r="137" spans="1:38" s="22" customFormat="1" x14ac:dyDescent="0.25">
      <c r="D137" s="24"/>
      <c r="E137" s="25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</row>
    <row r="138" spans="1:38" s="22" customFormat="1" x14ac:dyDescent="0.25">
      <c r="D138" s="24"/>
      <c r="E138" s="25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</row>
    <row r="139" spans="1:38" s="22" customFormat="1" x14ac:dyDescent="0.25">
      <c r="D139" s="24"/>
      <c r="E139" s="25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</row>
    <row r="140" spans="1:38" s="22" customFormat="1" x14ac:dyDescent="0.25">
      <c r="D140" s="24"/>
      <c r="E140" s="25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</row>
    <row r="141" spans="1:38" s="22" customFormat="1" x14ac:dyDescent="0.25">
      <c r="D141" s="24"/>
      <c r="E141" s="25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</row>
    <row r="142" spans="1:38" s="22" customFormat="1" x14ac:dyDescent="0.25">
      <c r="D142" s="24"/>
      <c r="E142" s="25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</row>
    <row r="143" spans="1:38" s="22" customFormat="1" x14ac:dyDescent="0.25">
      <c r="D143" s="24"/>
      <c r="E143" s="25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</row>
    <row r="144" spans="1:38" s="22" customFormat="1" x14ac:dyDescent="0.25">
      <c r="D144" s="24"/>
      <c r="E144" s="25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</row>
    <row r="145" spans="1:38" s="22" customFormat="1" x14ac:dyDescent="0.25"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</row>
    <row r="146" spans="1:38" s="2" customFormat="1" x14ac:dyDescent="0.25">
      <c r="A146" s="22"/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</row>
    <row r="147" spans="1:38" s="2" customFormat="1" x14ac:dyDescent="0.25"/>
    <row r="148" spans="1:38" s="2" customFormat="1" x14ac:dyDescent="0.25"/>
    <row r="149" spans="1:38" s="2" customFormat="1" x14ac:dyDescent="0.25"/>
    <row r="150" spans="1:38" s="4" customForma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</row>
    <row r="151" spans="1:38" s="4" customFormat="1" x14ac:dyDescent="0.25"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</row>
    <row r="152" spans="1:38" s="4" customFormat="1" x14ac:dyDescent="0.25"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</row>
    <row r="153" spans="1:38" s="4" customFormat="1" x14ac:dyDescent="0.25"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</row>
    <row r="154" spans="1:38" s="4" customFormat="1" x14ac:dyDescent="0.25"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</row>
    <row r="155" spans="1:38" s="4" customFormat="1" x14ac:dyDescent="0.25"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</row>
    <row r="156" spans="1:38" s="4" customFormat="1" x14ac:dyDescent="0.25"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</row>
    <row r="157" spans="1:38" s="4" customFormat="1" x14ac:dyDescent="0.25"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</row>
    <row r="158" spans="1:38" s="4" customFormat="1" x14ac:dyDescent="0.25"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</row>
    <row r="159" spans="1:38" s="4" customFormat="1" x14ac:dyDescent="0.25"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</row>
    <row r="160" spans="1:38" s="4" customFormat="1" x14ac:dyDescent="0.25"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</row>
    <row r="161" spans="1:38" s="4" customFormat="1" x14ac:dyDescent="0.25"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</row>
    <row r="162" spans="1:38" x14ac:dyDescent="0.2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</row>
  </sheetData>
  <sortState ref="B14:K33">
    <sortCondition descending="1" ref="H14:H33"/>
  </sortState>
  <mergeCells count="7"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2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8.85546875" style="70" customWidth="1"/>
    <col min="3" max="8" width="10.42578125" style="70" customWidth="1"/>
    <col min="9" max="9" width="12.28515625" style="70" customWidth="1"/>
    <col min="10" max="10" width="11.28515625" style="70" customWidth="1"/>
    <col min="11" max="11" width="11.5703125" style="70" customWidth="1"/>
    <col min="12" max="12" width="1.85546875" style="70" customWidth="1"/>
    <col min="13" max="13" width="11.42578125" style="71"/>
    <col min="14" max="14" width="11.42578125" style="71" hidden="1" customWidth="1"/>
    <col min="15" max="38" width="11.42578125" style="69"/>
    <col min="39" max="16384" width="11.42578125" style="70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20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20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20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20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20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20" x14ac:dyDescent="0.25">
      <c r="A7" s="1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20" x14ac:dyDescent="0.25">
      <c r="A8" s="176"/>
      <c r="B8" s="131"/>
      <c r="C8" s="217" t="s">
        <v>173</v>
      </c>
      <c r="D8" s="217"/>
      <c r="E8" s="217"/>
      <c r="F8" s="217"/>
      <c r="G8" s="217"/>
      <c r="H8" s="217"/>
      <c r="I8" s="217"/>
      <c r="J8" s="217"/>
      <c r="K8" s="217"/>
      <c r="L8" s="78"/>
      <c r="O8" s="95"/>
    </row>
    <row r="9" spans="1:20" x14ac:dyDescent="0.25">
      <c r="A9" s="1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20" ht="15.75" customHeight="1" x14ac:dyDescent="0.25">
      <c r="A10" s="1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20" x14ac:dyDescent="0.25">
      <c r="A11" s="1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  <c r="O11" s="92"/>
    </row>
    <row r="12" spans="1:20" ht="12" customHeight="1" x14ac:dyDescent="0.25">
      <c r="A12" s="1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20" x14ac:dyDescent="0.25">
      <c r="A13" s="176"/>
      <c r="B13" s="126" t="s">
        <v>62</v>
      </c>
      <c r="C13" s="150">
        <v>256334</v>
      </c>
      <c r="D13" s="150">
        <v>430939</v>
      </c>
      <c r="E13" s="150">
        <v>290430</v>
      </c>
      <c r="F13" s="150">
        <v>198154</v>
      </c>
      <c r="G13" s="150">
        <v>389154</v>
      </c>
      <c r="H13" s="151">
        <v>304277</v>
      </c>
      <c r="I13" s="152">
        <v>-21.810645656989262</v>
      </c>
      <c r="J13" s="152">
        <v>78.189354343010734</v>
      </c>
      <c r="K13" s="152">
        <v>96.389676716089511</v>
      </c>
      <c r="L13" s="78"/>
      <c r="M13" s="96"/>
      <c r="O13" s="79"/>
      <c r="P13" s="79"/>
      <c r="Q13" s="79"/>
      <c r="R13" s="79"/>
      <c r="S13" s="79"/>
      <c r="T13" s="79"/>
    </row>
    <row r="14" spans="1:20" x14ac:dyDescent="0.25">
      <c r="A14" s="176"/>
      <c r="B14" s="127" t="s">
        <v>53</v>
      </c>
      <c r="C14" s="172">
        <v>2384</v>
      </c>
      <c r="D14" s="172">
        <v>3699</v>
      </c>
      <c r="E14" s="172">
        <v>14730</v>
      </c>
      <c r="F14" s="172">
        <v>9265</v>
      </c>
      <c r="G14" s="172">
        <v>16092</v>
      </c>
      <c r="H14" s="151">
        <v>73939</v>
      </c>
      <c r="I14" s="154">
        <v>359.47675863783246</v>
      </c>
      <c r="J14" s="154">
        <v>459.47675863783246</v>
      </c>
      <c r="K14" s="154">
        <v>73.685914732865626</v>
      </c>
      <c r="L14" s="78"/>
      <c r="M14" s="96"/>
      <c r="O14" s="79"/>
      <c r="P14" s="79"/>
      <c r="Q14" s="79"/>
      <c r="R14" s="79"/>
      <c r="S14" s="79"/>
      <c r="T14" s="79"/>
    </row>
    <row r="15" spans="1:20" x14ac:dyDescent="0.25">
      <c r="A15" s="176"/>
      <c r="B15" s="127" t="s">
        <v>43</v>
      </c>
      <c r="C15" s="172">
        <v>15091</v>
      </c>
      <c r="D15" s="172">
        <v>220283</v>
      </c>
      <c r="E15" s="172">
        <v>19095</v>
      </c>
      <c r="F15" s="172">
        <v>20746</v>
      </c>
      <c r="G15" s="172">
        <v>48147</v>
      </c>
      <c r="H15" s="151">
        <v>63236</v>
      </c>
      <c r="I15" s="154">
        <v>31.339439632791244</v>
      </c>
      <c r="J15" s="154">
        <v>131.33943963279125</v>
      </c>
      <c r="K15" s="154">
        <v>132.07847295864261</v>
      </c>
      <c r="L15" s="78"/>
      <c r="M15" s="96"/>
      <c r="O15" s="79"/>
      <c r="P15" s="79"/>
      <c r="Q15" s="79"/>
      <c r="R15" s="79"/>
      <c r="S15" s="79"/>
      <c r="T15" s="79"/>
    </row>
    <row r="16" spans="1:20" x14ac:dyDescent="0.25">
      <c r="A16" s="176"/>
      <c r="B16" s="127" t="s">
        <v>52</v>
      </c>
      <c r="C16" s="172">
        <v>80245</v>
      </c>
      <c r="D16" s="172">
        <v>6033</v>
      </c>
      <c r="E16" s="172">
        <v>11997</v>
      </c>
      <c r="F16" s="172">
        <v>619</v>
      </c>
      <c r="G16" s="172">
        <v>73196</v>
      </c>
      <c r="H16" s="151">
        <v>40114</v>
      </c>
      <c r="I16" s="154">
        <v>-45.196458822886498</v>
      </c>
      <c r="J16" s="154">
        <v>54.803541177113502</v>
      </c>
      <c r="K16" s="154">
        <v>11724.878836833603</v>
      </c>
      <c r="L16" s="78"/>
      <c r="M16" s="96"/>
      <c r="O16" s="79"/>
      <c r="P16" s="79"/>
      <c r="Q16" s="79"/>
      <c r="R16" s="79"/>
      <c r="S16" s="79"/>
      <c r="T16" s="79"/>
    </row>
    <row r="17" spans="1:20" x14ac:dyDescent="0.25">
      <c r="A17" s="176"/>
      <c r="B17" s="127" t="s">
        <v>61</v>
      </c>
      <c r="C17" s="172">
        <v>64952</v>
      </c>
      <c r="D17" s="172">
        <v>27739</v>
      </c>
      <c r="E17" s="172">
        <v>22626</v>
      </c>
      <c r="F17" s="172">
        <v>17994</v>
      </c>
      <c r="G17" s="172">
        <v>36551</v>
      </c>
      <c r="H17" s="151">
        <v>33694</v>
      </c>
      <c r="I17" s="154">
        <v>-7.8164756094224508</v>
      </c>
      <c r="J17" s="154">
        <v>92.18352439057756</v>
      </c>
      <c r="K17" s="154">
        <v>103.12882071801712</v>
      </c>
      <c r="L17" s="78"/>
      <c r="M17" s="96"/>
      <c r="O17" s="79"/>
      <c r="P17" s="79"/>
      <c r="Q17" s="79"/>
      <c r="R17" s="79"/>
      <c r="S17" s="79"/>
      <c r="T17" s="79"/>
    </row>
    <row r="18" spans="1:20" x14ac:dyDescent="0.25">
      <c r="A18" s="176"/>
      <c r="B18" s="127" t="s">
        <v>51</v>
      </c>
      <c r="C18" s="172">
        <v>6853</v>
      </c>
      <c r="D18" s="172">
        <v>25035</v>
      </c>
      <c r="E18" s="172">
        <v>11448</v>
      </c>
      <c r="F18" s="172">
        <v>6736</v>
      </c>
      <c r="G18" s="172">
        <v>21276</v>
      </c>
      <c r="H18" s="151">
        <v>31705</v>
      </c>
      <c r="I18" s="154">
        <v>49.017672494829853</v>
      </c>
      <c r="J18" s="154">
        <v>149.01767249482984</v>
      </c>
      <c r="K18" s="154">
        <v>215.85510688836104</v>
      </c>
      <c r="L18" s="78"/>
      <c r="M18" s="96"/>
      <c r="O18" s="79"/>
      <c r="P18" s="79"/>
      <c r="Q18" s="79"/>
      <c r="R18" s="79"/>
      <c r="S18" s="79"/>
      <c r="T18" s="79"/>
    </row>
    <row r="19" spans="1:20" x14ac:dyDescent="0.25">
      <c r="A19" s="176"/>
      <c r="B19" s="127" t="s">
        <v>60</v>
      </c>
      <c r="C19" s="172">
        <v>20724</v>
      </c>
      <c r="D19" s="172">
        <v>43393</v>
      </c>
      <c r="E19" s="172">
        <v>59505</v>
      </c>
      <c r="F19" s="172">
        <v>41460</v>
      </c>
      <c r="G19" s="172">
        <v>70246</v>
      </c>
      <c r="H19" s="151">
        <v>18324</v>
      </c>
      <c r="I19" s="154">
        <v>-73.914528941149669</v>
      </c>
      <c r="J19" s="154">
        <v>26.085471058850324</v>
      </c>
      <c r="K19" s="154">
        <v>69.430776652194879</v>
      </c>
      <c r="L19" s="78"/>
      <c r="M19" s="96"/>
      <c r="O19" s="79"/>
      <c r="P19" s="79"/>
      <c r="Q19" s="79"/>
      <c r="R19" s="79"/>
      <c r="S19" s="79"/>
      <c r="T19" s="79"/>
    </row>
    <row r="20" spans="1:20" x14ac:dyDescent="0.25">
      <c r="A20" s="176"/>
      <c r="B20" s="127" t="s">
        <v>44</v>
      </c>
      <c r="C20" s="172">
        <v>7975</v>
      </c>
      <c r="D20" s="172">
        <v>6692</v>
      </c>
      <c r="E20" s="172">
        <v>11345</v>
      </c>
      <c r="F20" s="172">
        <v>18041</v>
      </c>
      <c r="G20" s="172">
        <v>23287</v>
      </c>
      <c r="H20" s="151">
        <v>18281</v>
      </c>
      <c r="I20" s="154">
        <v>-21.49697255979731</v>
      </c>
      <c r="J20" s="154">
        <v>78.503027440202686</v>
      </c>
      <c r="K20" s="154">
        <v>29.078210742198319</v>
      </c>
      <c r="L20" s="78"/>
      <c r="M20" s="96"/>
      <c r="O20" s="79"/>
      <c r="P20" s="79"/>
      <c r="Q20" s="79"/>
      <c r="R20" s="79"/>
      <c r="S20" s="79"/>
      <c r="T20" s="79"/>
    </row>
    <row r="21" spans="1:20" x14ac:dyDescent="0.25">
      <c r="A21" s="176"/>
      <c r="B21" s="127" t="s">
        <v>56</v>
      </c>
      <c r="C21" s="172">
        <v>14104</v>
      </c>
      <c r="D21" s="172">
        <v>14519</v>
      </c>
      <c r="E21" s="172">
        <v>44716</v>
      </c>
      <c r="F21" s="172">
        <v>27484</v>
      </c>
      <c r="G21" s="172">
        <v>18100</v>
      </c>
      <c r="H21" s="151">
        <v>6009</v>
      </c>
      <c r="I21" s="154">
        <v>-66.801104972375697</v>
      </c>
      <c r="J21" s="154">
        <v>33.19889502762431</v>
      </c>
      <c r="K21" s="154">
        <v>-34.14350167370106</v>
      </c>
      <c r="L21" s="78"/>
      <c r="M21" s="96"/>
      <c r="O21" s="79"/>
      <c r="P21" s="79"/>
      <c r="Q21" s="79"/>
      <c r="R21" s="79"/>
      <c r="S21" s="79"/>
      <c r="T21" s="79"/>
    </row>
    <row r="22" spans="1:20" x14ac:dyDescent="0.25">
      <c r="A22" s="176"/>
      <c r="B22" s="127" t="s">
        <v>47</v>
      </c>
      <c r="C22" s="172">
        <v>1930</v>
      </c>
      <c r="D22" s="172">
        <v>1911</v>
      </c>
      <c r="E22" s="172">
        <v>4959</v>
      </c>
      <c r="F22" s="172">
        <v>2002</v>
      </c>
      <c r="G22" s="172">
        <v>4012</v>
      </c>
      <c r="H22" s="151">
        <v>4542</v>
      </c>
      <c r="I22" s="154">
        <v>13.210368893320041</v>
      </c>
      <c r="J22" s="154">
        <v>113.21036889332004</v>
      </c>
      <c r="K22" s="154">
        <v>100.39960039960039</v>
      </c>
      <c r="L22" s="78"/>
      <c r="M22" s="96"/>
      <c r="O22" s="79"/>
      <c r="P22" s="79"/>
      <c r="Q22" s="79"/>
      <c r="R22" s="79"/>
      <c r="S22" s="79"/>
      <c r="T22" s="79"/>
    </row>
    <row r="23" spans="1:20" x14ac:dyDescent="0.25">
      <c r="A23" s="176"/>
      <c r="B23" s="127" t="s">
        <v>54</v>
      </c>
      <c r="C23" s="172">
        <v>14418</v>
      </c>
      <c r="D23" s="172">
        <v>32014</v>
      </c>
      <c r="E23" s="172">
        <v>63603</v>
      </c>
      <c r="F23" s="172">
        <v>20937</v>
      </c>
      <c r="G23" s="172">
        <v>27861</v>
      </c>
      <c r="H23" s="151">
        <v>4279</v>
      </c>
      <c r="I23" s="154">
        <v>-84.641613725279058</v>
      </c>
      <c r="J23" s="154">
        <v>15.358386274720937</v>
      </c>
      <c r="K23" s="154">
        <v>33.070640492907287</v>
      </c>
      <c r="L23" s="78"/>
      <c r="M23" s="96"/>
      <c r="O23" s="79"/>
      <c r="P23" s="79"/>
      <c r="Q23" s="79"/>
      <c r="R23" s="79"/>
      <c r="S23" s="79"/>
      <c r="T23" s="79"/>
    </row>
    <row r="24" spans="1:20" x14ac:dyDescent="0.25">
      <c r="A24" s="176"/>
      <c r="B24" s="128" t="s">
        <v>58</v>
      </c>
      <c r="C24" s="172">
        <v>1786</v>
      </c>
      <c r="D24" s="172">
        <v>322</v>
      </c>
      <c r="E24" s="172">
        <v>2216</v>
      </c>
      <c r="F24" s="172">
        <v>4114</v>
      </c>
      <c r="G24" s="172">
        <v>524</v>
      </c>
      <c r="H24" s="151">
        <v>3707</v>
      </c>
      <c r="I24" s="154">
        <v>607.44274809160311</v>
      </c>
      <c r="J24" s="154">
        <v>707.44274809160311</v>
      </c>
      <c r="K24" s="154">
        <v>-87.263004375303836</v>
      </c>
      <c r="L24" s="78"/>
      <c r="M24" s="96"/>
      <c r="O24" s="79"/>
      <c r="P24" s="79"/>
      <c r="Q24" s="79"/>
      <c r="R24" s="79"/>
      <c r="S24" s="79"/>
      <c r="T24" s="79"/>
    </row>
    <row r="25" spans="1:20" x14ac:dyDescent="0.25">
      <c r="A25" s="176"/>
      <c r="B25" s="128" t="s">
        <v>50</v>
      </c>
      <c r="C25" s="172">
        <v>0</v>
      </c>
      <c r="D25" s="172">
        <v>1896</v>
      </c>
      <c r="E25" s="172">
        <v>11216</v>
      </c>
      <c r="F25" s="172">
        <v>1707</v>
      </c>
      <c r="G25" s="172">
        <v>1123</v>
      </c>
      <c r="H25" s="151">
        <v>1974</v>
      </c>
      <c r="I25" s="154">
        <v>75.779162956366875</v>
      </c>
      <c r="J25" s="154">
        <v>175.77916295636686</v>
      </c>
      <c r="K25" s="154">
        <v>-34.212067955477444</v>
      </c>
      <c r="L25" s="78"/>
      <c r="M25" s="96"/>
      <c r="O25" s="79"/>
      <c r="P25" s="79"/>
      <c r="Q25" s="79"/>
      <c r="R25" s="79"/>
      <c r="S25" s="79"/>
      <c r="T25" s="79"/>
    </row>
    <row r="26" spans="1:20" x14ac:dyDescent="0.25">
      <c r="A26" s="176"/>
      <c r="B26" s="127" t="s">
        <v>49</v>
      </c>
      <c r="C26" s="172">
        <v>2596</v>
      </c>
      <c r="D26" s="172">
        <v>3128</v>
      </c>
      <c r="E26" s="172">
        <v>2363</v>
      </c>
      <c r="F26" s="172">
        <v>1932</v>
      </c>
      <c r="G26" s="172">
        <v>3011</v>
      </c>
      <c r="H26" s="151">
        <v>1280</v>
      </c>
      <c r="I26" s="154">
        <v>-57.489206243772827</v>
      </c>
      <c r="J26" s="154">
        <v>42.510793756227166</v>
      </c>
      <c r="K26" s="154">
        <v>55.848861283643899</v>
      </c>
      <c r="L26" s="78"/>
      <c r="M26" s="96"/>
      <c r="O26" s="79"/>
      <c r="P26" s="79"/>
      <c r="Q26" s="79"/>
      <c r="R26" s="79"/>
      <c r="S26" s="79"/>
      <c r="T26" s="79"/>
    </row>
    <row r="27" spans="1:20" x14ac:dyDescent="0.25">
      <c r="A27" s="176"/>
      <c r="B27" s="127" t="s">
        <v>168</v>
      </c>
      <c r="C27" s="172">
        <v>541</v>
      </c>
      <c r="D27" s="172">
        <v>30875</v>
      </c>
      <c r="E27" s="172">
        <v>2947</v>
      </c>
      <c r="F27" s="172">
        <v>678</v>
      </c>
      <c r="G27" s="172">
        <v>6332</v>
      </c>
      <c r="H27" s="151">
        <v>1224</v>
      </c>
      <c r="I27" s="154">
        <v>-80.669614655716998</v>
      </c>
      <c r="J27" s="154">
        <v>19.330385344283009</v>
      </c>
      <c r="K27" s="154">
        <v>833.92330383480817</v>
      </c>
      <c r="L27" s="78"/>
      <c r="M27" s="96"/>
      <c r="O27" s="79"/>
      <c r="P27" s="79"/>
      <c r="Q27" s="79"/>
      <c r="R27" s="79"/>
      <c r="S27" s="79"/>
      <c r="T27" s="79"/>
    </row>
    <row r="28" spans="1:20" x14ac:dyDescent="0.25">
      <c r="A28" s="176"/>
      <c r="B28" s="127" t="s">
        <v>59</v>
      </c>
      <c r="C28" s="172">
        <v>0</v>
      </c>
      <c r="D28" s="172">
        <v>1620</v>
      </c>
      <c r="E28" s="172">
        <v>2924</v>
      </c>
      <c r="F28" s="172">
        <v>11873</v>
      </c>
      <c r="G28" s="172">
        <v>3245</v>
      </c>
      <c r="H28" s="151">
        <v>1021</v>
      </c>
      <c r="I28" s="154">
        <v>-68.536209553158713</v>
      </c>
      <c r="J28" s="154">
        <v>31.463790446841294</v>
      </c>
      <c r="K28" s="154">
        <v>-72.669081108397208</v>
      </c>
      <c r="L28" s="78"/>
      <c r="M28" s="96"/>
      <c r="O28" s="79"/>
      <c r="P28" s="79"/>
      <c r="Q28" s="79"/>
      <c r="R28" s="79"/>
      <c r="S28" s="79"/>
      <c r="T28" s="79"/>
    </row>
    <row r="29" spans="1:20" x14ac:dyDescent="0.25">
      <c r="A29" s="176"/>
      <c r="B29" s="127" t="s">
        <v>57</v>
      </c>
      <c r="C29" s="172">
        <v>4275</v>
      </c>
      <c r="D29" s="172">
        <v>779</v>
      </c>
      <c r="E29" s="172">
        <v>1930</v>
      </c>
      <c r="F29" s="172">
        <v>5900</v>
      </c>
      <c r="G29" s="172">
        <v>8010</v>
      </c>
      <c r="H29" s="151">
        <v>702</v>
      </c>
      <c r="I29" s="154">
        <v>-91.235955056179776</v>
      </c>
      <c r="J29" s="154">
        <v>8.7640449438202239</v>
      </c>
      <c r="K29" s="154">
        <v>35.762711864406782</v>
      </c>
      <c r="L29" s="78"/>
      <c r="M29" s="96"/>
      <c r="O29" s="79"/>
      <c r="P29" s="79"/>
      <c r="Q29" s="79"/>
      <c r="R29" s="79"/>
      <c r="S29" s="79"/>
      <c r="T29" s="79"/>
    </row>
    <row r="30" spans="1:20" x14ac:dyDescent="0.25">
      <c r="A30" s="176"/>
      <c r="B30" s="127" t="s">
        <v>45</v>
      </c>
      <c r="C30" s="172"/>
      <c r="D30" s="172"/>
      <c r="E30" s="172"/>
      <c r="F30" s="172"/>
      <c r="G30" s="172"/>
      <c r="H30" s="151">
        <v>196</v>
      </c>
      <c r="I30" s="154"/>
      <c r="J30" s="154"/>
      <c r="K30" s="154"/>
      <c r="L30" s="78"/>
      <c r="M30" s="96"/>
      <c r="O30" s="79"/>
      <c r="P30" s="79"/>
      <c r="Q30" s="79"/>
      <c r="R30" s="79"/>
      <c r="S30" s="79"/>
      <c r="T30" s="79"/>
    </row>
    <row r="31" spans="1:20" x14ac:dyDescent="0.25">
      <c r="A31" s="176"/>
      <c r="B31" s="127" t="s">
        <v>55</v>
      </c>
      <c r="C31" s="172">
        <v>14920</v>
      </c>
      <c r="D31" s="172">
        <v>8237</v>
      </c>
      <c r="E31" s="172">
        <v>1410</v>
      </c>
      <c r="F31" s="172">
        <v>0</v>
      </c>
      <c r="G31" s="172">
        <v>4310</v>
      </c>
      <c r="H31" s="151">
        <v>50</v>
      </c>
      <c r="I31" s="154">
        <v>-98.83990719257541</v>
      </c>
      <c r="J31" s="154">
        <v>1.160092807424594</v>
      </c>
      <c r="K31" s="154"/>
      <c r="L31" s="78"/>
      <c r="M31" s="96"/>
      <c r="O31" s="79"/>
      <c r="P31" s="79"/>
      <c r="Q31" s="79"/>
      <c r="R31" s="79"/>
      <c r="S31" s="79"/>
      <c r="T31" s="79"/>
    </row>
    <row r="32" spans="1:20" x14ac:dyDescent="0.25">
      <c r="A32" s="176"/>
      <c r="B32" s="127" t="s">
        <v>46</v>
      </c>
      <c r="C32" s="172">
        <v>3540</v>
      </c>
      <c r="D32" s="172">
        <v>2764</v>
      </c>
      <c r="E32" s="172">
        <v>1400</v>
      </c>
      <c r="F32" s="172">
        <v>6666</v>
      </c>
      <c r="G32" s="172">
        <v>4551</v>
      </c>
      <c r="H32" s="151">
        <v>0</v>
      </c>
      <c r="I32" s="154"/>
      <c r="J32" s="154">
        <v>0</v>
      </c>
      <c r="K32" s="154">
        <v>-31.728172817281731</v>
      </c>
      <c r="L32" s="78"/>
      <c r="O32" s="79"/>
      <c r="P32" s="79"/>
      <c r="Q32" s="87"/>
      <c r="R32" s="79"/>
      <c r="S32" s="79"/>
    </row>
    <row r="33" spans="1:27" ht="13.5" customHeight="1" x14ac:dyDescent="0.25">
      <c r="A33" s="176"/>
      <c r="B33" s="128" t="s">
        <v>48</v>
      </c>
      <c r="C33" s="172">
        <v>0</v>
      </c>
      <c r="D33" s="172">
        <v>0</v>
      </c>
      <c r="E33" s="172">
        <v>0</v>
      </c>
      <c r="F33" s="172">
        <v>0</v>
      </c>
      <c r="G33" s="172">
        <v>19280</v>
      </c>
      <c r="H33" s="151">
        <v>0</v>
      </c>
      <c r="I33" s="154"/>
      <c r="J33" s="154">
        <v>0</v>
      </c>
      <c r="K33" s="154"/>
      <c r="L33" s="78"/>
      <c r="Q33" s="86"/>
    </row>
    <row r="34" spans="1:27" ht="18.75" customHeight="1" x14ac:dyDescent="0.25">
      <c r="A34" s="176"/>
      <c r="B34" s="174"/>
      <c r="C34" s="156"/>
      <c r="D34" s="156"/>
      <c r="E34" s="156"/>
      <c r="F34" s="156"/>
      <c r="G34" s="156"/>
      <c r="H34" s="157"/>
      <c r="I34" s="158"/>
      <c r="J34" s="158"/>
      <c r="K34" s="158"/>
      <c r="L34" s="78"/>
      <c r="Q34" s="86"/>
    </row>
    <row r="35" spans="1:27" s="69" customFormat="1" ht="15" customHeight="1" x14ac:dyDescent="0.25">
      <c r="A35" s="176"/>
      <c r="B35" s="147" t="s">
        <v>3</v>
      </c>
      <c r="C35" s="181"/>
      <c r="D35" s="152">
        <v>68.116207760187876</v>
      </c>
      <c r="E35" s="152">
        <v>-32.605310728432556</v>
      </c>
      <c r="F35" s="152">
        <v>-31.772199841614157</v>
      </c>
      <c r="G35" s="152">
        <v>96.389676716089511</v>
      </c>
      <c r="H35" s="161">
        <v>-21.810645656989262</v>
      </c>
      <c r="I35" s="162"/>
      <c r="J35" s="162"/>
      <c r="K35" s="162"/>
      <c r="L35" s="78"/>
      <c r="M35" s="71"/>
      <c r="N35" s="71"/>
      <c r="Q35" s="86"/>
    </row>
    <row r="36" spans="1:27" s="69" customFormat="1" ht="14.25" customHeight="1" x14ac:dyDescent="0.25">
      <c r="A36" s="176"/>
      <c r="B36" s="133"/>
      <c r="C36" s="141"/>
      <c r="D36" s="141"/>
      <c r="E36" s="141"/>
      <c r="F36" s="141"/>
      <c r="G36" s="141"/>
      <c r="H36" s="137"/>
      <c r="I36" s="138"/>
      <c r="J36" s="138"/>
      <c r="K36" s="138"/>
      <c r="L36" s="78"/>
      <c r="M36" s="57"/>
      <c r="N36" s="71"/>
      <c r="Q36" s="86"/>
    </row>
    <row r="37" spans="1:27" s="43" customFormat="1" ht="18.75" x14ac:dyDescent="0.25">
      <c r="A37" s="176"/>
      <c r="B37" s="140"/>
      <c r="C37" s="210" t="s">
        <v>174</v>
      </c>
      <c r="D37" s="210"/>
      <c r="E37" s="210"/>
      <c r="F37" s="210"/>
      <c r="G37" s="210"/>
      <c r="H37" s="210"/>
      <c r="I37" s="210"/>
      <c r="J37" s="210"/>
      <c r="K37" s="210"/>
      <c r="L37" s="78"/>
      <c r="M37" s="58"/>
      <c r="N37" s="40"/>
      <c r="O37" s="40"/>
      <c r="P37" s="40"/>
      <c r="Q37" s="41"/>
      <c r="R37" s="41"/>
      <c r="S37" s="41"/>
      <c r="T37" s="41"/>
      <c r="U37" s="41"/>
      <c r="V37" s="42"/>
      <c r="W37" s="42"/>
      <c r="X37" s="50"/>
      <c r="Y37" s="50"/>
      <c r="Z37" s="50"/>
      <c r="AA37" s="50"/>
    </row>
    <row r="38" spans="1:27" s="43" customFormat="1" x14ac:dyDescent="0.25">
      <c r="A38" s="177"/>
      <c r="B38" s="118"/>
      <c r="C38" s="119"/>
      <c r="D38" s="119"/>
      <c r="E38" s="119"/>
      <c r="F38" s="120"/>
      <c r="G38" s="120"/>
      <c r="H38" s="120"/>
      <c r="I38" s="121"/>
      <c r="J38" s="121"/>
      <c r="K38" s="118"/>
      <c r="L38" s="63"/>
      <c r="M38" s="58"/>
      <c r="N38" s="40"/>
      <c r="O38" s="40"/>
      <c r="P38" s="40"/>
      <c r="Q38" s="41"/>
      <c r="R38" s="41"/>
      <c r="S38" s="41"/>
      <c r="T38" s="41"/>
      <c r="U38" s="41"/>
      <c r="V38" s="42"/>
      <c r="W38" s="42"/>
      <c r="X38" s="50"/>
      <c r="Y38" s="50"/>
      <c r="Z38" s="50"/>
      <c r="AA38" s="50"/>
    </row>
    <row r="39" spans="1:27" s="43" customFormat="1" x14ac:dyDescent="0.25">
      <c r="A39" s="177"/>
      <c r="B39" s="118"/>
      <c r="C39" s="119"/>
      <c r="D39" s="119"/>
      <c r="E39" s="119"/>
      <c r="F39" s="120"/>
      <c r="G39" s="120"/>
      <c r="H39" s="120"/>
      <c r="I39" s="121"/>
      <c r="J39" s="121"/>
      <c r="K39" s="118"/>
      <c r="L39" s="63"/>
      <c r="M39" s="58"/>
      <c r="N39" s="40"/>
      <c r="O39" s="40"/>
      <c r="P39" s="40"/>
      <c r="Q39" s="41"/>
      <c r="R39" s="41"/>
      <c r="S39" s="41"/>
      <c r="T39" s="41"/>
      <c r="U39" s="41"/>
      <c r="V39" s="42"/>
      <c r="W39" s="42"/>
      <c r="X39" s="50"/>
      <c r="Y39" s="50"/>
      <c r="Z39" s="50"/>
      <c r="AA39" s="50"/>
    </row>
    <row r="40" spans="1:27" s="43" customFormat="1" x14ac:dyDescent="0.25">
      <c r="A40" s="177"/>
      <c r="B40" s="118"/>
      <c r="C40" s="119"/>
      <c r="D40" s="119"/>
      <c r="E40" s="119"/>
      <c r="F40" s="120"/>
      <c r="G40" s="120"/>
      <c r="H40" s="120"/>
      <c r="I40" s="121"/>
      <c r="J40" s="121"/>
      <c r="K40" s="118"/>
      <c r="L40" s="63"/>
      <c r="M40" s="58"/>
      <c r="N40" s="40"/>
      <c r="O40" s="40"/>
      <c r="P40" s="40"/>
      <c r="Q40" s="40"/>
      <c r="R40" s="41"/>
      <c r="S40" s="41"/>
      <c r="T40" s="41"/>
      <c r="U40" s="41"/>
      <c r="V40" s="42"/>
      <c r="W40" s="42"/>
      <c r="X40" s="50"/>
      <c r="Y40" s="50"/>
      <c r="Z40" s="50"/>
      <c r="AA40" s="50"/>
    </row>
    <row r="41" spans="1:27" s="43" customFormat="1" x14ac:dyDescent="0.25">
      <c r="A41" s="177"/>
      <c r="B41" s="118"/>
      <c r="C41" s="119"/>
      <c r="D41" s="119"/>
      <c r="E41" s="119"/>
      <c r="F41" s="120"/>
      <c r="G41" s="120"/>
      <c r="H41" s="120"/>
      <c r="I41" s="121"/>
      <c r="J41" s="121"/>
      <c r="K41" s="118"/>
      <c r="L41" s="63"/>
      <c r="M41" s="58"/>
      <c r="N41" s="40"/>
      <c r="O41" s="40"/>
      <c r="P41" s="40"/>
      <c r="Q41" s="40"/>
      <c r="R41" s="41"/>
      <c r="S41" s="41"/>
      <c r="T41" s="41"/>
      <c r="U41" s="41"/>
      <c r="V41" s="42"/>
      <c r="W41" s="42"/>
      <c r="X41" s="50"/>
      <c r="Y41" s="50"/>
      <c r="Z41" s="50"/>
      <c r="AA41" s="50"/>
    </row>
    <row r="42" spans="1:27" s="43" customFormat="1" x14ac:dyDescent="0.25">
      <c r="A42" s="177"/>
      <c r="B42" s="118"/>
      <c r="C42" s="119"/>
      <c r="D42" s="119"/>
      <c r="E42" s="119"/>
      <c r="F42" s="120"/>
      <c r="G42" s="120"/>
      <c r="H42" s="120"/>
      <c r="I42" s="121"/>
      <c r="J42" s="121"/>
      <c r="K42" s="118"/>
      <c r="L42" s="63"/>
      <c r="M42" s="58"/>
      <c r="N42" s="40"/>
      <c r="O42" s="40"/>
      <c r="P42" s="40"/>
      <c r="Q42" s="40"/>
      <c r="R42" s="41"/>
      <c r="S42" s="41"/>
      <c r="T42" s="41"/>
      <c r="U42" s="41"/>
      <c r="V42" s="42"/>
      <c r="W42" s="42"/>
      <c r="X42" s="50"/>
      <c r="Y42" s="50"/>
      <c r="Z42" s="50"/>
      <c r="AA42" s="50"/>
    </row>
    <row r="43" spans="1:27" s="43" customFormat="1" x14ac:dyDescent="0.25">
      <c r="A43" s="177"/>
      <c r="B43" s="118"/>
      <c r="C43" s="119"/>
      <c r="D43" s="119"/>
      <c r="E43" s="119"/>
      <c r="F43" s="120"/>
      <c r="G43" s="120"/>
      <c r="H43" s="120"/>
      <c r="I43" s="121"/>
      <c r="J43" s="121"/>
      <c r="K43" s="118"/>
      <c r="L43" s="63"/>
      <c r="M43" s="58"/>
      <c r="N43" s="40"/>
      <c r="O43" s="40"/>
      <c r="P43" s="40"/>
      <c r="Q43" s="40"/>
      <c r="R43" s="41"/>
      <c r="S43" s="41"/>
      <c r="T43" s="41"/>
      <c r="U43" s="41"/>
      <c r="V43" s="42"/>
      <c r="W43" s="42"/>
      <c r="X43" s="50"/>
      <c r="Y43" s="50"/>
      <c r="Z43" s="50"/>
      <c r="AA43" s="50"/>
    </row>
    <row r="44" spans="1:27" s="43" customFormat="1" x14ac:dyDescent="0.25">
      <c r="A44" s="177"/>
      <c r="B44" s="118"/>
      <c r="C44" s="119"/>
      <c r="D44" s="119"/>
      <c r="E44" s="119"/>
      <c r="F44" s="120"/>
      <c r="G44" s="120"/>
      <c r="H44" s="120"/>
      <c r="I44" s="121"/>
      <c r="J44" s="121"/>
      <c r="K44" s="118"/>
      <c r="L44" s="63"/>
      <c r="M44" s="58"/>
      <c r="N44" s="40"/>
      <c r="O44" s="40"/>
      <c r="P44" s="40"/>
      <c r="Q44" s="40"/>
      <c r="R44" s="41"/>
      <c r="S44" s="41"/>
      <c r="T44" s="41"/>
      <c r="U44" s="41"/>
      <c r="V44" s="42"/>
      <c r="W44" s="42"/>
      <c r="X44" s="50"/>
      <c r="Y44" s="50"/>
      <c r="Z44" s="50"/>
      <c r="AA44" s="50"/>
    </row>
    <row r="45" spans="1:27" s="43" customFormat="1" x14ac:dyDescent="0.25">
      <c r="A45" s="177"/>
      <c r="B45" s="118"/>
      <c r="C45" s="119"/>
      <c r="D45" s="119"/>
      <c r="E45" s="119"/>
      <c r="F45" s="120"/>
      <c r="G45" s="120"/>
      <c r="H45" s="120"/>
      <c r="I45" s="121"/>
      <c r="J45" s="121"/>
      <c r="K45" s="118"/>
      <c r="L45" s="63"/>
      <c r="M45" s="58"/>
      <c r="N45" s="40"/>
      <c r="O45" s="40"/>
      <c r="P45" s="40"/>
      <c r="Q45" s="40"/>
      <c r="R45" s="41"/>
      <c r="S45" s="41"/>
      <c r="T45" s="41"/>
      <c r="U45" s="41"/>
      <c r="V45" s="42"/>
      <c r="W45" s="42"/>
      <c r="X45" s="50"/>
      <c r="Y45" s="50"/>
      <c r="Z45" s="50"/>
      <c r="AA45" s="50"/>
    </row>
    <row r="46" spans="1:27" s="43" customFormat="1" x14ac:dyDescent="0.25">
      <c r="A46" s="177"/>
      <c r="B46" s="118"/>
      <c r="C46" s="119"/>
      <c r="D46" s="119"/>
      <c r="E46" s="119"/>
      <c r="F46" s="120"/>
      <c r="G46" s="120"/>
      <c r="H46" s="120"/>
      <c r="I46" s="121"/>
      <c r="J46" s="121"/>
      <c r="K46" s="118"/>
      <c r="L46" s="63"/>
      <c r="M46" s="58"/>
      <c r="N46" s="40"/>
      <c r="O46" s="40"/>
      <c r="P46" s="40"/>
      <c r="Q46" s="40"/>
      <c r="R46" s="41"/>
      <c r="S46" s="41"/>
      <c r="T46" s="41"/>
      <c r="U46" s="41"/>
      <c r="V46" s="42"/>
      <c r="W46" s="42"/>
      <c r="X46" s="50"/>
      <c r="Y46" s="50"/>
      <c r="Z46" s="50"/>
      <c r="AA46" s="50"/>
    </row>
    <row r="47" spans="1:27" s="43" customFormat="1" x14ac:dyDescent="0.25">
      <c r="A47" s="177"/>
      <c r="B47" s="118"/>
      <c r="C47" s="119"/>
      <c r="D47" s="119"/>
      <c r="E47" s="119"/>
      <c r="F47" s="120"/>
      <c r="G47" s="120"/>
      <c r="H47" s="120"/>
      <c r="I47" s="121"/>
      <c r="J47" s="121"/>
      <c r="K47" s="118"/>
      <c r="L47" s="63"/>
      <c r="M47" s="58"/>
      <c r="N47" s="40"/>
      <c r="O47" s="40"/>
      <c r="P47" s="40"/>
      <c r="Q47" s="40"/>
      <c r="R47" s="41"/>
      <c r="S47" s="41"/>
      <c r="T47" s="41"/>
      <c r="U47" s="41"/>
      <c r="V47" s="42"/>
      <c r="W47" s="42"/>
      <c r="X47" s="50"/>
      <c r="Y47" s="50"/>
      <c r="Z47" s="50"/>
      <c r="AA47" s="50"/>
    </row>
    <row r="48" spans="1:27" s="43" customFormat="1" x14ac:dyDescent="0.25">
      <c r="A48" s="177"/>
      <c r="B48" s="118"/>
      <c r="C48" s="119"/>
      <c r="D48" s="119"/>
      <c r="E48" s="119"/>
      <c r="F48" s="120"/>
      <c r="G48" s="120"/>
      <c r="H48" s="120"/>
      <c r="I48" s="121"/>
      <c r="J48" s="121"/>
      <c r="K48" s="118"/>
      <c r="L48" s="63"/>
      <c r="M48" s="58"/>
      <c r="N48" s="40"/>
      <c r="O48" s="40"/>
      <c r="P48" s="40"/>
      <c r="Q48" s="40"/>
      <c r="R48" s="41"/>
      <c r="S48" s="41"/>
      <c r="T48" s="41"/>
      <c r="U48" s="41"/>
      <c r="V48" s="42"/>
      <c r="W48" s="42"/>
      <c r="X48" s="50"/>
      <c r="Y48" s="50"/>
      <c r="Z48" s="50"/>
      <c r="AA48" s="50"/>
    </row>
    <row r="49" spans="1:27" s="43" customFormat="1" x14ac:dyDescent="0.25">
      <c r="A49" s="177"/>
      <c r="B49" s="118"/>
      <c r="C49" s="119"/>
      <c r="D49" s="119"/>
      <c r="E49" s="119"/>
      <c r="F49" s="120"/>
      <c r="G49" s="120"/>
      <c r="H49" s="120"/>
      <c r="I49" s="121"/>
      <c r="J49" s="121"/>
      <c r="K49" s="118"/>
      <c r="L49" s="63"/>
      <c r="M49" s="58"/>
      <c r="N49" s="40"/>
      <c r="O49" s="40"/>
      <c r="P49" s="40"/>
      <c r="Q49" s="40"/>
      <c r="R49" s="41"/>
      <c r="S49" s="41"/>
      <c r="T49" s="41"/>
      <c r="U49" s="41"/>
      <c r="V49" s="42"/>
      <c r="W49" s="42"/>
      <c r="X49" s="50"/>
      <c r="Y49" s="50"/>
      <c r="Z49" s="50"/>
      <c r="AA49" s="50"/>
    </row>
    <row r="50" spans="1:27" s="43" customFormat="1" x14ac:dyDescent="0.25">
      <c r="A50" s="177"/>
      <c r="B50" s="113" t="s">
        <v>71</v>
      </c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177"/>
      <c r="B51" s="113" t="s">
        <v>184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0" customFormat="1" x14ac:dyDescent="0.25">
      <c r="A52" s="178"/>
      <c r="B52" s="114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</row>
    <row r="54" spans="1:27" s="40" customFormat="1" x14ac:dyDescent="0.25">
      <c r="A54" s="59"/>
      <c r="B54" s="49"/>
      <c r="C54" s="49"/>
      <c r="D54" s="49"/>
      <c r="E54" s="49"/>
      <c r="F54" s="49"/>
      <c r="G54" s="49"/>
    </row>
    <row r="55" spans="1:27" s="40" customFormat="1" x14ac:dyDescent="0.25">
      <c r="B55" s="228" t="s">
        <v>53</v>
      </c>
      <c r="C55" s="49">
        <v>73939</v>
      </c>
      <c r="D55" s="49"/>
      <c r="E55" s="49"/>
      <c r="F55" s="49"/>
      <c r="G55" s="49"/>
    </row>
    <row r="56" spans="1:27" s="40" customFormat="1" x14ac:dyDescent="0.25">
      <c r="B56" s="228" t="s">
        <v>43</v>
      </c>
      <c r="C56" s="49">
        <v>63236</v>
      </c>
    </row>
    <row r="57" spans="1:27" s="40" customFormat="1" x14ac:dyDescent="0.25">
      <c r="B57" s="228" t="s">
        <v>52</v>
      </c>
      <c r="C57" s="49">
        <v>40114</v>
      </c>
    </row>
    <row r="58" spans="1:27" s="41" customFormat="1" x14ac:dyDescent="0.25">
      <c r="A58" s="40"/>
      <c r="B58" s="228" t="s">
        <v>61</v>
      </c>
      <c r="C58" s="49">
        <v>33694</v>
      </c>
      <c r="D58" s="49"/>
      <c r="E58" s="49"/>
      <c r="F58" s="49"/>
      <c r="G58" s="49"/>
      <c r="H58" s="49"/>
      <c r="I58" s="40"/>
      <c r="J58" s="40"/>
      <c r="K58" s="40"/>
      <c r="L58" s="40"/>
    </row>
    <row r="59" spans="1:27" s="69" customFormat="1" x14ac:dyDescent="0.25">
      <c r="A59" s="41"/>
      <c r="B59" s="228" t="s">
        <v>51</v>
      </c>
      <c r="C59" s="49">
        <v>31705</v>
      </c>
      <c r="D59" s="56"/>
      <c r="E59" s="56"/>
      <c r="F59" s="56"/>
      <c r="G59" s="56"/>
      <c r="H59" s="56"/>
      <c r="I59" s="41"/>
      <c r="J59" s="41"/>
      <c r="K59" s="41"/>
      <c r="L59" s="41"/>
    </row>
    <row r="60" spans="1:27" s="69" customFormat="1" x14ac:dyDescent="0.25">
      <c r="B60" s="228" t="s">
        <v>60</v>
      </c>
      <c r="C60" s="49">
        <v>18324</v>
      </c>
      <c r="D60" s="97"/>
    </row>
    <row r="61" spans="1:27" s="69" customFormat="1" x14ac:dyDescent="0.25">
      <c r="B61" s="228" t="s">
        <v>44</v>
      </c>
      <c r="C61" s="49">
        <v>18281</v>
      </c>
      <c r="D61" s="97"/>
    </row>
    <row r="62" spans="1:27" s="69" customFormat="1" x14ac:dyDescent="0.25">
      <c r="B62" s="228" t="s">
        <v>56</v>
      </c>
      <c r="C62" s="49">
        <v>6009</v>
      </c>
      <c r="D62" s="97"/>
    </row>
    <row r="63" spans="1:27" s="69" customFormat="1" x14ac:dyDescent="0.25">
      <c r="B63" s="228" t="s">
        <v>47</v>
      </c>
      <c r="C63" s="49">
        <v>4542</v>
      </c>
      <c r="D63" s="97"/>
    </row>
    <row r="64" spans="1:27" s="69" customFormat="1" x14ac:dyDescent="0.25">
      <c r="B64" s="228" t="s">
        <v>54</v>
      </c>
      <c r="C64" s="49">
        <v>4279</v>
      </c>
      <c r="D64" s="97"/>
    </row>
    <row r="65" spans="2:5" s="69" customFormat="1" x14ac:dyDescent="0.25">
      <c r="B65" s="229" t="s">
        <v>58</v>
      </c>
      <c r="C65" s="49">
        <v>3707</v>
      </c>
      <c r="D65" s="97"/>
    </row>
    <row r="66" spans="2:5" s="69" customFormat="1" x14ac:dyDescent="0.25">
      <c r="B66" s="229" t="s">
        <v>50</v>
      </c>
      <c r="C66" s="49">
        <v>1974</v>
      </c>
      <c r="D66" s="97"/>
    </row>
    <row r="67" spans="2:5" s="69" customFormat="1" x14ac:dyDescent="0.25">
      <c r="B67" s="228" t="s">
        <v>49</v>
      </c>
      <c r="C67" s="49">
        <v>1280</v>
      </c>
      <c r="D67" s="97"/>
      <c r="E67" s="91"/>
    </row>
    <row r="68" spans="2:5" s="69" customFormat="1" x14ac:dyDescent="0.25">
      <c r="B68" s="228" t="s">
        <v>59</v>
      </c>
      <c r="C68" s="49">
        <v>1021</v>
      </c>
      <c r="D68" s="97"/>
      <c r="E68" s="91"/>
    </row>
    <row r="69" spans="2:5" s="69" customFormat="1" x14ac:dyDescent="0.25">
      <c r="B69" s="228" t="s">
        <v>57</v>
      </c>
      <c r="C69" s="49">
        <v>702</v>
      </c>
      <c r="D69" s="97"/>
      <c r="E69" s="91"/>
    </row>
    <row r="70" spans="2:5" s="69" customFormat="1" x14ac:dyDescent="0.25">
      <c r="B70" s="228" t="s">
        <v>45</v>
      </c>
      <c r="C70" s="49">
        <v>196</v>
      </c>
      <c r="D70" s="97"/>
      <c r="E70" s="91"/>
    </row>
    <row r="71" spans="2:5" s="69" customFormat="1" x14ac:dyDescent="0.25">
      <c r="B71" s="228" t="s">
        <v>55</v>
      </c>
      <c r="C71" s="49">
        <v>50</v>
      </c>
      <c r="D71" s="97"/>
      <c r="E71" s="91"/>
    </row>
    <row r="72" spans="2:5" s="69" customFormat="1" x14ac:dyDescent="0.25">
      <c r="B72" s="228" t="s">
        <v>46</v>
      </c>
      <c r="C72" s="49">
        <v>0</v>
      </c>
      <c r="D72" s="97"/>
      <c r="E72" s="91"/>
    </row>
    <row r="73" spans="2:5" s="69" customFormat="1" x14ac:dyDescent="0.25">
      <c r="B73" s="229" t="s">
        <v>48</v>
      </c>
      <c r="C73" s="49">
        <v>0</v>
      </c>
      <c r="D73" s="97"/>
      <c r="E73" s="91"/>
    </row>
    <row r="74" spans="2:5" s="69" customFormat="1" x14ac:dyDescent="0.25">
      <c r="B74" s="94"/>
      <c r="C74" s="98"/>
      <c r="D74" s="97"/>
      <c r="E74" s="91"/>
    </row>
    <row r="75" spans="2:5" s="69" customFormat="1" x14ac:dyDescent="0.25">
      <c r="B75" s="94"/>
      <c r="C75" s="98"/>
      <c r="D75" s="97"/>
      <c r="E75" s="91"/>
    </row>
    <row r="76" spans="2:5" s="69" customFormat="1" x14ac:dyDescent="0.25">
      <c r="B76" s="94"/>
      <c r="C76" s="98"/>
      <c r="D76" s="97"/>
      <c r="E76" s="91"/>
    </row>
    <row r="77" spans="2:5" s="69" customFormat="1" x14ac:dyDescent="0.25">
      <c r="B77" s="94"/>
      <c r="C77" s="98"/>
      <c r="D77" s="97"/>
      <c r="E77" s="91"/>
    </row>
    <row r="78" spans="2:5" s="69" customFormat="1" x14ac:dyDescent="0.25">
      <c r="B78" s="94"/>
      <c r="C78" s="98"/>
      <c r="D78" s="97"/>
      <c r="E78" s="91"/>
    </row>
    <row r="79" spans="2:5" s="69" customFormat="1" x14ac:dyDescent="0.25">
      <c r="B79" s="94"/>
      <c r="C79" s="98"/>
      <c r="D79" s="97"/>
      <c r="E79" s="91"/>
    </row>
    <row r="80" spans="2:5" s="69" customFormat="1" x14ac:dyDescent="0.25">
      <c r="B80" s="94"/>
      <c r="C80" s="98"/>
      <c r="D80" s="97"/>
      <c r="E80" s="91"/>
    </row>
    <row r="81" spans="2:5" s="69" customFormat="1" x14ac:dyDescent="0.25">
      <c r="B81" s="94"/>
      <c r="C81" s="98"/>
      <c r="D81" s="97"/>
      <c r="E81" s="91"/>
    </row>
    <row r="82" spans="2:5" s="69" customFormat="1" x14ac:dyDescent="0.25">
      <c r="B82" s="94"/>
      <c r="C82" s="98"/>
      <c r="D82" s="97"/>
      <c r="E82" s="91"/>
    </row>
    <row r="83" spans="2:5" s="69" customFormat="1" x14ac:dyDescent="0.25">
      <c r="B83" s="94"/>
      <c r="C83" s="98"/>
      <c r="D83" s="97"/>
      <c r="E83" s="91"/>
    </row>
    <row r="84" spans="2:5" s="69" customFormat="1" x14ac:dyDescent="0.25">
      <c r="B84" s="97"/>
      <c r="C84" s="98"/>
      <c r="D84" s="97"/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79"/>
      <c r="D87" s="93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1:38" s="69" customFormat="1" x14ac:dyDescent="0.25">
      <c r="B129" s="79"/>
      <c r="D129" s="93"/>
      <c r="E129" s="91"/>
    </row>
    <row r="130" spans="1:38" s="69" customFormat="1" x14ac:dyDescent="0.25">
      <c r="B130" s="79"/>
      <c r="D130" s="93"/>
      <c r="E130" s="91"/>
    </row>
    <row r="131" spans="1:38" s="69" customFormat="1" x14ac:dyDescent="0.25">
      <c r="B131" s="79"/>
      <c r="D131" s="93"/>
      <c r="E131" s="91"/>
    </row>
    <row r="132" spans="1:38" s="69" customFormat="1" x14ac:dyDescent="0.25">
      <c r="B132" s="79"/>
      <c r="D132" s="93"/>
      <c r="E132" s="91"/>
    </row>
    <row r="133" spans="1:38" s="86" customFormat="1" x14ac:dyDescent="0.25">
      <c r="A133" s="69"/>
      <c r="B133" s="79"/>
      <c r="C133" s="69"/>
      <c r="D133" s="93"/>
      <c r="E133" s="91"/>
      <c r="F133" s="69"/>
      <c r="G133" s="69"/>
      <c r="H133" s="69"/>
      <c r="I133" s="69"/>
      <c r="J133" s="69"/>
      <c r="K133" s="69"/>
      <c r="L133" s="69"/>
      <c r="M133" s="69"/>
      <c r="N133" s="69"/>
      <c r="O133" s="69"/>
      <c r="P133" s="69"/>
      <c r="Q133" s="69"/>
      <c r="R133" s="69"/>
      <c r="S133" s="69"/>
      <c r="T133" s="69"/>
      <c r="U133" s="69"/>
      <c r="V133" s="69"/>
      <c r="W133" s="69"/>
      <c r="X133" s="69"/>
      <c r="Y133" s="69"/>
      <c r="Z133" s="69"/>
      <c r="AA133" s="69"/>
      <c r="AB133" s="69"/>
      <c r="AC133" s="69"/>
      <c r="AD133" s="69"/>
      <c r="AE133" s="69"/>
      <c r="AF133" s="69"/>
      <c r="AG133" s="69"/>
      <c r="AH133" s="69"/>
      <c r="AI133" s="69"/>
      <c r="AJ133" s="69"/>
      <c r="AK133" s="69"/>
      <c r="AL133" s="69"/>
    </row>
    <row r="134" spans="1:38" s="86" customFormat="1" x14ac:dyDescent="0.25">
      <c r="B134" s="87"/>
      <c r="D134" s="88"/>
      <c r="E134" s="89"/>
      <c r="M134" s="69"/>
      <c r="N134" s="69"/>
      <c r="O134" s="69"/>
      <c r="P134" s="69"/>
      <c r="Q134" s="69"/>
      <c r="R134" s="69"/>
      <c r="S134" s="69"/>
      <c r="T134" s="69"/>
      <c r="U134" s="69"/>
      <c r="V134" s="69"/>
      <c r="W134" s="69"/>
      <c r="X134" s="69"/>
      <c r="Y134" s="69"/>
      <c r="Z134" s="69"/>
      <c r="AA134" s="69"/>
      <c r="AB134" s="69"/>
      <c r="AC134" s="69"/>
      <c r="AD134" s="69"/>
      <c r="AE134" s="69"/>
      <c r="AF134" s="69"/>
      <c r="AG134" s="69"/>
      <c r="AH134" s="69"/>
      <c r="AI134" s="69"/>
      <c r="AJ134" s="69"/>
      <c r="AK134" s="69"/>
      <c r="AL134" s="69"/>
    </row>
    <row r="135" spans="1:38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1:38" s="86" customFormat="1" x14ac:dyDescent="0.25"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1:38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1:38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1:38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1:38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1:38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1:38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1:38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1:38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1:38" s="86" customFormat="1" x14ac:dyDescent="0.25"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1:38" s="69" customFormat="1" x14ac:dyDescent="0.25">
      <c r="A146" s="86"/>
      <c r="B146" s="86"/>
      <c r="C146" s="86"/>
      <c r="D146" s="86"/>
      <c r="E146" s="86"/>
      <c r="F146" s="86"/>
      <c r="G146" s="86"/>
      <c r="H146" s="86"/>
      <c r="I146" s="86"/>
      <c r="J146" s="86"/>
      <c r="K146" s="86"/>
      <c r="L146" s="86"/>
    </row>
    <row r="147" spans="1:38" s="69" customFormat="1" x14ac:dyDescent="0.25"/>
    <row r="148" spans="1:38" s="69" customFormat="1" x14ac:dyDescent="0.25"/>
    <row r="149" spans="1:38" s="69" customFormat="1" x14ac:dyDescent="0.25"/>
    <row r="150" spans="1:38" s="71" customFormat="1" x14ac:dyDescent="0.25">
      <c r="A150" s="69"/>
      <c r="B150" s="69"/>
      <c r="C150" s="69"/>
      <c r="D150" s="69"/>
      <c r="E150" s="69"/>
      <c r="F150" s="69"/>
      <c r="G150" s="69"/>
      <c r="H150" s="69"/>
      <c r="I150" s="69"/>
      <c r="J150" s="69"/>
      <c r="K150" s="69"/>
      <c r="L150" s="69"/>
      <c r="O150" s="69"/>
      <c r="P150" s="69"/>
      <c r="Q150" s="69"/>
      <c r="R150" s="69"/>
      <c r="S150" s="69"/>
      <c r="T150" s="69"/>
      <c r="U150" s="69"/>
      <c r="V150" s="69"/>
      <c r="W150" s="69"/>
      <c r="X150" s="69"/>
      <c r="Y150" s="69"/>
      <c r="Z150" s="69"/>
      <c r="AA150" s="69"/>
      <c r="AB150" s="69"/>
      <c r="AC150" s="69"/>
      <c r="AD150" s="69"/>
      <c r="AE150" s="69"/>
      <c r="AF150" s="69"/>
      <c r="AG150" s="69"/>
      <c r="AH150" s="69"/>
      <c r="AI150" s="69"/>
      <c r="AJ150" s="69"/>
      <c r="AK150" s="69"/>
      <c r="AL150" s="69"/>
    </row>
    <row r="151" spans="1:38" s="71" customFormat="1" x14ac:dyDescent="0.25">
      <c r="O151" s="69"/>
      <c r="P151" s="69"/>
      <c r="Q151" s="69"/>
      <c r="R151" s="69"/>
      <c r="S151" s="69"/>
      <c r="T151" s="69"/>
      <c r="U151" s="69"/>
      <c r="V151" s="69"/>
      <c r="W151" s="69"/>
      <c r="X151" s="69"/>
      <c r="Y151" s="69"/>
      <c r="Z151" s="69"/>
      <c r="AA151" s="69"/>
      <c r="AB151" s="69"/>
      <c r="AC151" s="69"/>
      <c r="AD151" s="69"/>
      <c r="AE151" s="69"/>
      <c r="AF151" s="69"/>
      <c r="AG151" s="69"/>
      <c r="AH151" s="69"/>
      <c r="AI151" s="69"/>
      <c r="AJ151" s="69"/>
      <c r="AK151" s="69"/>
      <c r="AL151" s="69"/>
    </row>
    <row r="152" spans="1:38" s="71" customFormat="1" x14ac:dyDescent="0.25"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1:38" s="71" customFormat="1" x14ac:dyDescent="0.25"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1:38" s="71" customFormat="1" x14ac:dyDescent="0.25"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1:38" s="71" customFormat="1" x14ac:dyDescent="0.25"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1:38" s="71" customFormat="1" x14ac:dyDescent="0.25"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1:38" s="71" customFormat="1" x14ac:dyDescent="0.25"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1:38" s="71" customFormat="1" x14ac:dyDescent="0.25"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1:38" s="71" customFormat="1" x14ac:dyDescent="0.25"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1:38" s="71" customFormat="1" x14ac:dyDescent="0.25"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:38" s="71" customFormat="1" x14ac:dyDescent="0.25"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:38" x14ac:dyDescent="0.25">
      <c r="A162" s="71"/>
      <c r="B162" s="71"/>
      <c r="C162" s="71"/>
      <c r="D162" s="71"/>
      <c r="E162" s="71"/>
      <c r="F162" s="71"/>
      <c r="G162" s="71"/>
      <c r="H162" s="71"/>
      <c r="I162" s="71"/>
      <c r="J162" s="71"/>
      <c r="K162" s="71"/>
      <c r="L162" s="71"/>
    </row>
  </sheetData>
  <mergeCells count="7"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3" customWidth="1"/>
    <col min="2" max="2" width="15.140625" style="3" customWidth="1"/>
    <col min="3" max="8" width="9.42578125" style="3" customWidth="1"/>
    <col min="9" max="9" width="11.7109375" style="3" customWidth="1"/>
    <col min="10" max="10" width="11.42578125" style="3" customWidth="1"/>
    <col min="11" max="11" width="11.5703125" style="3" customWidth="1"/>
    <col min="12" max="12" width="1.85546875" style="3" customWidth="1"/>
    <col min="13" max="13" width="11.42578125" style="69"/>
    <col min="14" max="14" width="11.42578125" style="69" hidden="1" customWidth="1"/>
    <col min="15" max="38" width="11.42578125" style="69"/>
    <col min="39" max="16384" width="11.42578125" style="3"/>
  </cols>
  <sheetData>
    <row r="1" spans="1:38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38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38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38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38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38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38" s="2" customFormat="1" x14ac:dyDescent="0.25">
      <c r="A7" s="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164"/>
      <c r="M7" s="69"/>
      <c r="N7" s="69"/>
      <c r="O7" s="69"/>
      <c r="P7" s="69"/>
      <c r="Q7" s="69"/>
      <c r="R7" s="69"/>
      <c r="S7" s="69"/>
      <c r="T7" s="69"/>
      <c r="U7" s="69"/>
      <c r="V7" s="69"/>
      <c r="W7" s="69"/>
      <c r="X7" s="69"/>
      <c r="Y7" s="69"/>
      <c r="Z7" s="69"/>
      <c r="AA7" s="69"/>
      <c r="AB7" s="69"/>
      <c r="AC7" s="69"/>
      <c r="AD7" s="69"/>
      <c r="AE7" s="69"/>
      <c r="AF7" s="69"/>
      <c r="AG7" s="69"/>
      <c r="AH7" s="69"/>
      <c r="AI7" s="69"/>
      <c r="AJ7" s="69"/>
      <c r="AK7" s="69"/>
      <c r="AL7" s="69"/>
    </row>
    <row r="8" spans="1:38" s="2" customFormat="1" x14ac:dyDescent="0.25">
      <c r="A8" s="76"/>
      <c r="B8" s="131"/>
      <c r="C8" s="217" t="s">
        <v>84</v>
      </c>
      <c r="D8" s="217"/>
      <c r="E8" s="217"/>
      <c r="F8" s="217"/>
      <c r="G8" s="217"/>
      <c r="H8" s="217"/>
      <c r="I8" s="217"/>
      <c r="J8" s="217"/>
      <c r="K8" s="217"/>
      <c r="L8" s="164"/>
      <c r="M8" s="69"/>
      <c r="N8" s="69"/>
      <c r="O8" s="95"/>
      <c r="P8" s="69"/>
      <c r="Q8" s="69"/>
      <c r="R8" s="69"/>
      <c r="S8" s="69"/>
      <c r="T8" s="69"/>
      <c r="U8" s="69"/>
      <c r="V8" s="69"/>
      <c r="W8" s="69"/>
      <c r="X8" s="69"/>
      <c r="Y8" s="69"/>
      <c r="Z8" s="69"/>
      <c r="AA8" s="69"/>
      <c r="AB8" s="69"/>
      <c r="AC8" s="69"/>
      <c r="AD8" s="69"/>
      <c r="AE8" s="69"/>
      <c r="AF8" s="69"/>
      <c r="AG8" s="69"/>
      <c r="AH8" s="69"/>
      <c r="AI8" s="69"/>
      <c r="AJ8" s="69"/>
      <c r="AK8" s="69"/>
      <c r="AL8" s="69"/>
    </row>
    <row r="9" spans="1:38" s="2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164"/>
      <c r="M9" s="69"/>
      <c r="N9" s="69"/>
      <c r="O9" s="69"/>
      <c r="P9" s="199"/>
      <c r="Q9" s="69"/>
      <c r="R9" s="69"/>
      <c r="S9" s="69"/>
      <c r="T9" s="69"/>
      <c r="U9" s="69"/>
      <c r="V9" s="69"/>
      <c r="W9" s="69"/>
      <c r="X9" s="69"/>
      <c r="Y9" s="69"/>
      <c r="Z9" s="69"/>
      <c r="AA9" s="69"/>
      <c r="AB9" s="69"/>
      <c r="AC9" s="69"/>
      <c r="AD9" s="69"/>
      <c r="AE9" s="69"/>
      <c r="AF9" s="69"/>
      <c r="AG9" s="69"/>
      <c r="AH9" s="69"/>
      <c r="AI9" s="69"/>
      <c r="AJ9" s="69"/>
      <c r="AK9" s="69"/>
      <c r="AL9" s="69"/>
    </row>
    <row r="10" spans="1:38" s="2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164"/>
      <c r="M10" s="69"/>
      <c r="N10" s="69"/>
      <c r="O10" s="69"/>
      <c r="P10" s="69"/>
      <c r="Q10" s="69"/>
      <c r="R10" s="69"/>
      <c r="S10" s="69"/>
      <c r="T10" s="69"/>
      <c r="U10" s="69"/>
      <c r="V10" s="69"/>
      <c r="W10" s="69"/>
      <c r="X10" s="69"/>
      <c r="Y10" s="69"/>
      <c r="Z10" s="69"/>
      <c r="AA10" s="69"/>
      <c r="AB10" s="69"/>
      <c r="AC10" s="69"/>
      <c r="AD10" s="69"/>
      <c r="AE10" s="69"/>
      <c r="AF10" s="69"/>
      <c r="AG10" s="69"/>
      <c r="AH10" s="69"/>
      <c r="AI10" s="69"/>
      <c r="AJ10" s="69"/>
      <c r="AK10" s="69"/>
      <c r="AL10" s="69"/>
    </row>
    <row r="11" spans="1:38" s="2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164"/>
      <c r="M11" s="69"/>
      <c r="N11" s="69"/>
      <c r="O11" s="92"/>
      <c r="P11" s="19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  <c r="AI11" s="69"/>
      <c r="AJ11" s="69"/>
      <c r="AK11" s="69"/>
      <c r="AL11" s="69"/>
    </row>
    <row r="12" spans="1:38" s="2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164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  <c r="AI12" s="69"/>
      <c r="AJ12" s="69"/>
      <c r="AK12" s="69"/>
      <c r="AL12" s="69"/>
    </row>
    <row r="13" spans="1:38" s="2" customFormat="1" x14ac:dyDescent="0.25">
      <c r="A13" s="76"/>
      <c r="B13" s="174" t="s">
        <v>8</v>
      </c>
      <c r="C13" s="172">
        <v>156543</v>
      </c>
      <c r="D13" s="172">
        <v>215931</v>
      </c>
      <c r="E13" s="172">
        <v>247233</v>
      </c>
      <c r="F13" s="172">
        <v>235523</v>
      </c>
      <c r="G13" s="172">
        <v>198698</v>
      </c>
      <c r="H13" s="172">
        <v>267609</v>
      </c>
      <c r="I13" s="154">
        <f>+(H13/G13-1)*100</f>
        <v>34.681275100906902</v>
      </c>
      <c r="J13" s="154">
        <f>+H13/G13*100</f>
        <v>134.6812751009069</v>
      </c>
      <c r="K13" s="154">
        <f>+(G13/F13-1)*100</f>
        <v>-15.635415649427021</v>
      </c>
      <c r="L13" s="164"/>
      <c r="M13" s="99"/>
      <c r="N13" s="69">
        <v>1</v>
      </c>
      <c r="O13" s="79"/>
      <c r="P13" s="79"/>
      <c r="Q13" s="79"/>
      <c r="R13" s="79"/>
      <c r="S13" s="79"/>
      <c r="T13" s="7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  <c r="AI13" s="69"/>
      <c r="AJ13" s="69"/>
      <c r="AK13" s="69"/>
      <c r="AL13" s="69"/>
    </row>
    <row r="14" spans="1:38" s="2" customFormat="1" x14ac:dyDescent="0.25">
      <c r="A14" s="76"/>
      <c r="B14" s="174" t="s">
        <v>9</v>
      </c>
      <c r="C14" s="172">
        <v>167264</v>
      </c>
      <c r="D14" s="172">
        <v>201548</v>
      </c>
      <c r="E14" s="172">
        <v>211895</v>
      </c>
      <c r="F14" s="172">
        <v>175504</v>
      </c>
      <c r="G14" s="172">
        <v>244436</v>
      </c>
      <c r="H14" s="172">
        <v>169976</v>
      </c>
      <c r="I14" s="154">
        <f>+(H14/G14-1)*100</f>
        <v>-30.461961413212457</v>
      </c>
      <c r="J14" s="154">
        <f>+H14/G14*100</f>
        <v>69.538038586787536</v>
      </c>
      <c r="K14" s="154">
        <f>+(G14/F14-1)*100</f>
        <v>39.276597684383255</v>
      </c>
      <c r="L14" s="164"/>
      <c r="M14" s="99"/>
      <c r="N14" s="69"/>
      <c r="O14" s="79"/>
      <c r="P14" s="79"/>
      <c r="Q14" s="79"/>
      <c r="R14" s="79"/>
      <c r="S14" s="79"/>
      <c r="T14" s="7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  <c r="AI14" s="69"/>
      <c r="AJ14" s="69"/>
      <c r="AK14" s="69"/>
      <c r="AL14" s="69"/>
    </row>
    <row r="15" spans="1:38" s="2" customFormat="1" x14ac:dyDescent="0.25">
      <c r="A15" s="76"/>
      <c r="B15" s="174" t="s">
        <v>10</v>
      </c>
      <c r="C15" s="172">
        <v>138212</v>
      </c>
      <c r="D15" s="172">
        <v>240768</v>
      </c>
      <c r="E15" s="172">
        <v>202869</v>
      </c>
      <c r="F15" s="172">
        <v>241817</v>
      </c>
      <c r="G15" s="172">
        <v>364773</v>
      </c>
      <c r="H15" s="151">
        <v>204650</v>
      </c>
      <c r="I15" s="161">
        <f>+(H15/G15-1)*100</f>
        <v>-43.896615155178701</v>
      </c>
      <c r="J15" s="161">
        <f>+H15/G15*100</f>
        <v>56.103384844821299</v>
      </c>
      <c r="K15" s="161">
        <f>+(G15/F15-1)*100</f>
        <v>50.846714664394987</v>
      </c>
      <c r="L15" s="164"/>
      <c r="M15" s="99"/>
      <c r="N15" s="69"/>
      <c r="O15" s="79"/>
      <c r="P15" s="79"/>
      <c r="Q15" s="79"/>
      <c r="R15" s="79"/>
      <c r="S15" s="79"/>
      <c r="T15" s="7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  <c r="AI15" s="69"/>
      <c r="AJ15" s="69"/>
      <c r="AK15" s="69"/>
      <c r="AL15" s="69"/>
    </row>
    <row r="16" spans="1:38" s="2" customFormat="1" x14ac:dyDescent="0.25">
      <c r="A16" s="76"/>
      <c r="B16" s="174" t="s">
        <v>11</v>
      </c>
      <c r="C16" s="172">
        <v>241609</v>
      </c>
      <c r="D16" s="172">
        <v>245879</v>
      </c>
      <c r="E16" s="172">
        <v>385235</v>
      </c>
      <c r="F16" s="172">
        <v>274817</v>
      </c>
      <c r="G16" s="172">
        <v>300623</v>
      </c>
      <c r="H16" s="172"/>
      <c r="I16" s="172"/>
      <c r="J16" s="172"/>
      <c r="K16" s="172"/>
      <c r="L16" s="164"/>
      <c r="M16" s="99"/>
      <c r="N16" s="69"/>
      <c r="O16" s="79"/>
      <c r="P16" s="79"/>
      <c r="Q16" s="79"/>
      <c r="R16" s="79"/>
      <c r="S16" s="79"/>
      <c r="T16" s="7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  <c r="AI16" s="69"/>
      <c r="AJ16" s="69"/>
      <c r="AK16" s="69"/>
      <c r="AL16" s="69"/>
    </row>
    <row r="17" spans="1:38" s="2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164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  <c r="AI17" s="69"/>
      <c r="AJ17" s="69"/>
      <c r="AK17" s="69"/>
      <c r="AL17" s="69"/>
    </row>
    <row r="18" spans="1:38" s="66" customFormat="1" x14ac:dyDescent="0.25">
      <c r="A18" s="76"/>
      <c r="B18" s="147" t="s">
        <v>4</v>
      </c>
      <c r="C18" s="183">
        <f>+SUM(C13:C15)</f>
        <v>462019</v>
      </c>
      <c r="D18" s="183">
        <f t="shared" ref="D18:G18" si="0">+SUM(D13:D15)</f>
        <v>658247</v>
      </c>
      <c r="E18" s="183">
        <f t="shared" si="0"/>
        <v>661997</v>
      </c>
      <c r="F18" s="183">
        <f t="shared" si="0"/>
        <v>652844</v>
      </c>
      <c r="G18" s="183">
        <f t="shared" si="0"/>
        <v>807907</v>
      </c>
      <c r="H18" s="151">
        <f>+SUM(H13:H15)</f>
        <v>642235</v>
      </c>
      <c r="I18" s="184">
        <f>+(H18/G18-1)*100</f>
        <v>-20.506320653243503</v>
      </c>
      <c r="J18" s="161">
        <f>+H18/G18*100</f>
        <v>79.493679346756494</v>
      </c>
      <c r="K18" s="161">
        <f>+(G18/F18-1)*100</f>
        <v>23.751922358174383</v>
      </c>
      <c r="L18" s="164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</row>
    <row r="19" spans="1:38" s="2" customFormat="1" ht="18.75" customHeight="1" x14ac:dyDescent="0.25">
      <c r="A19" s="76"/>
      <c r="B19" s="147" t="s">
        <v>3</v>
      </c>
      <c r="C19" s="185"/>
      <c r="D19" s="152">
        <f>+(D18/C18-1)*100</f>
        <v>42.47184639592745</v>
      </c>
      <c r="E19" s="152">
        <f t="shared" ref="E19:H19" si="1">+(E18/D18-1)*100</f>
        <v>0.56969496252925467</v>
      </c>
      <c r="F19" s="152">
        <f t="shared" si="1"/>
        <v>-1.3826346645075427</v>
      </c>
      <c r="G19" s="152">
        <f t="shared" si="1"/>
        <v>23.751922358174383</v>
      </c>
      <c r="H19" s="161">
        <f t="shared" si="1"/>
        <v>-20.506320653243503</v>
      </c>
      <c r="I19" s="162"/>
      <c r="J19" s="162"/>
      <c r="K19" s="162"/>
      <c r="L19" s="164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  <c r="AI19" s="69"/>
      <c r="AJ19" s="69"/>
      <c r="AK19" s="69"/>
      <c r="AL19" s="69"/>
    </row>
    <row r="20" spans="1:38" s="2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164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  <c r="AI20" s="69"/>
      <c r="AJ20" s="69"/>
      <c r="AK20" s="69"/>
      <c r="AL20" s="69"/>
    </row>
    <row r="21" spans="1:38" s="2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164"/>
      <c r="M21" s="100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  <c r="AI21" s="69"/>
      <c r="AJ21" s="69"/>
      <c r="AK21" s="69"/>
      <c r="AL21" s="69"/>
    </row>
    <row r="22" spans="1:38" s="69" customFormat="1" x14ac:dyDescent="0.25">
      <c r="A22" s="76"/>
      <c r="B22" s="131"/>
      <c r="C22" s="216" t="s">
        <v>74</v>
      </c>
      <c r="D22" s="216"/>
      <c r="E22" s="216"/>
      <c r="F22" s="216"/>
      <c r="G22" s="216"/>
      <c r="H22" s="216"/>
      <c r="I22" s="216"/>
      <c r="J22" s="216"/>
      <c r="K22" s="216"/>
      <c r="L22" s="164"/>
    </row>
    <row r="23" spans="1:38" s="69" customFormat="1" x14ac:dyDescent="0.25">
      <c r="A23" s="76"/>
      <c r="B23" s="131"/>
      <c r="C23" s="217" t="s">
        <v>87</v>
      </c>
      <c r="D23" s="217"/>
      <c r="E23" s="217"/>
      <c r="F23" s="217"/>
      <c r="G23" s="217"/>
      <c r="H23" s="217"/>
      <c r="I23" s="217"/>
      <c r="J23" s="217"/>
      <c r="K23" s="217"/>
      <c r="L23" s="164"/>
      <c r="O23" s="95"/>
    </row>
    <row r="24" spans="1:38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164"/>
    </row>
    <row r="25" spans="1:38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164"/>
    </row>
    <row r="26" spans="1:38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164"/>
      <c r="O26" s="92"/>
    </row>
    <row r="27" spans="1:38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164"/>
    </row>
    <row r="28" spans="1:38" s="69" customFormat="1" x14ac:dyDescent="0.25">
      <c r="A28" s="76"/>
      <c r="B28" s="174" t="s">
        <v>8</v>
      </c>
      <c r="C28" s="172">
        <v>91498</v>
      </c>
      <c r="D28" s="172">
        <v>124371</v>
      </c>
      <c r="E28" s="172">
        <v>144082</v>
      </c>
      <c r="F28" s="172">
        <v>221676</v>
      </c>
      <c r="G28" s="172">
        <v>173948</v>
      </c>
      <c r="H28" s="172">
        <v>224145</v>
      </c>
      <c r="I28" s="154">
        <f>+(H28/G28-1)*100</f>
        <v>28.857474647595826</v>
      </c>
      <c r="J28" s="154">
        <f>+H28/G28*100</f>
        <v>128.85747464759584</v>
      </c>
      <c r="K28" s="154">
        <f>+(G28/F28-1)*100</f>
        <v>-21.53052202313286</v>
      </c>
      <c r="L28" s="164"/>
      <c r="M28" s="99"/>
      <c r="N28" s="69">
        <v>1</v>
      </c>
      <c r="O28" s="79"/>
      <c r="P28" s="79"/>
      <c r="Q28" s="79"/>
      <c r="R28" s="79"/>
      <c r="S28" s="79"/>
      <c r="T28" s="79"/>
    </row>
    <row r="29" spans="1:38" s="69" customFormat="1" x14ac:dyDescent="0.25">
      <c r="A29" s="76"/>
      <c r="B29" s="174" t="s">
        <v>9</v>
      </c>
      <c r="C29" s="172">
        <v>102312</v>
      </c>
      <c r="D29" s="172">
        <v>173809</v>
      </c>
      <c r="E29" s="172">
        <v>189269</v>
      </c>
      <c r="F29" s="172">
        <v>157510</v>
      </c>
      <c r="G29" s="172">
        <v>207885</v>
      </c>
      <c r="H29" s="172">
        <v>103786</v>
      </c>
      <c r="I29" s="154">
        <f>+(H29/G29-1)*100</f>
        <v>-50.075282006878808</v>
      </c>
      <c r="J29" s="154">
        <f>+H29/G29*100</f>
        <v>49.924717993121199</v>
      </c>
      <c r="K29" s="154">
        <f>+(G29/F29-1)*100</f>
        <v>31.982096374833336</v>
      </c>
      <c r="L29" s="164"/>
      <c r="M29" s="99"/>
      <c r="O29" s="79"/>
      <c r="P29" s="79"/>
      <c r="Q29" s="79"/>
      <c r="R29" s="79"/>
      <c r="S29" s="79"/>
      <c r="T29" s="79"/>
    </row>
    <row r="30" spans="1:38" s="69" customFormat="1" x14ac:dyDescent="0.25">
      <c r="A30" s="76"/>
      <c r="B30" s="174" t="s">
        <v>10</v>
      </c>
      <c r="C30" s="172">
        <v>120166</v>
      </c>
      <c r="D30" s="172">
        <v>221964</v>
      </c>
      <c r="E30" s="172">
        <v>189092</v>
      </c>
      <c r="F30" s="172">
        <v>208399</v>
      </c>
      <c r="G30" s="172">
        <v>247528</v>
      </c>
      <c r="H30" s="151">
        <v>141414</v>
      </c>
      <c r="I30" s="161">
        <f>+(H30/G30-1)*100</f>
        <v>-42.869493552244599</v>
      </c>
      <c r="J30" s="161">
        <f>+H30/G30*100</f>
        <v>57.130506447755401</v>
      </c>
      <c r="K30" s="161">
        <f>+(G30/F30-1)*100</f>
        <v>18.776001804231313</v>
      </c>
      <c r="L30" s="164"/>
      <c r="M30" s="99"/>
      <c r="O30" s="79"/>
      <c r="P30" s="79"/>
      <c r="Q30" s="79"/>
      <c r="R30" s="79"/>
      <c r="S30" s="79"/>
      <c r="T30" s="79"/>
    </row>
    <row r="31" spans="1:38" s="69" customFormat="1" x14ac:dyDescent="0.25">
      <c r="A31" s="76"/>
      <c r="B31" s="174" t="s">
        <v>11</v>
      </c>
      <c r="C31" s="172">
        <v>218817</v>
      </c>
      <c r="D31" s="172">
        <v>232931</v>
      </c>
      <c r="E31" s="172">
        <v>345886</v>
      </c>
      <c r="F31" s="172">
        <v>168823</v>
      </c>
      <c r="G31" s="172">
        <v>228484</v>
      </c>
      <c r="H31" s="172"/>
      <c r="I31" s="172"/>
      <c r="J31" s="172"/>
      <c r="K31" s="172"/>
      <c r="L31" s="164"/>
      <c r="M31" s="99"/>
      <c r="O31" s="79"/>
      <c r="P31" s="79"/>
      <c r="Q31" s="79"/>
      <c r="R31" s="79"/>
      <c r="S31" s="79"/>
      <c r="T31" s="79"/>
    </row>
    <row r="32" spans="1:38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164"/>
    </row>
    <row r="33" spans="1:38" s="69" customFormat="1" x14ac:dyDescent="0.25">
      <c r="A33" s="76"/>
      <c r="B33" s="147" t="s">
        <v>4</v>
      </c>
      <c r="C33" s="183">
        <f>+SUM(C28:C30)</f>
        <v>313976</v>
      </c>
      <c r="D33" s="183">
        <f t="shared" ref="D33:G33" si="2">+SUM(D28:D30)</f>
        <v>520144</v>
      </c>
      <c r="E33" s="183">
        <f t="shared" si="2"/>
        <v>522443</v>
      </c>
      <c r="F33" s="183">
        <f t="shared" si="2"/>
        <v>587585</v>
      </c>
      <c r="G33" s="183">
        <f t="shared" si="2"/>
        <v>629361</v>
      </c>
      <c r="H33" s="151">
        <f>+SUM(H28:H30)</f>
        <v>469345</v>
      </c>
      <c r="I33" s="184">
        <f>+(H33/G33-1)*100</f>
        <v>-25.425153449292214</v>
      </c>
      <c r="J33" s="161">
        <f>+H33/G33*100</f>
        <v>74.57484655070779</v>
      </c>
      <c r="K33" s="161">
        <f>+(G33/F33-1)*100</f>
        <v>7.1097798616370333</v>
      </c>
      <c r="L33" s="164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</row>
    <row r="34" spans="1:38" s="69" customFormat="1" ht="18.75" customHeight="1" x14ac:dyDescent="0.25">
      <c r="A34" s="76"/>
      <c r="B34" s="147" t="s">
        <v>3</v>
      </c>
      <c r="C34" s="185"/>
      <c r="D34" s="152">
        <f>+(D33/C33-1)*100</f>
        <v>65.663617601345337</v>
      </c>
      <c r="E34" s="152">
        <f t="shared" ref="E34" si="3">+(E33/D33-1)*100</f>
        <v>0.44199298655756003</v>
      </c>
      <c r="F34" s="152">
        <f t="shared" ref="F34" si="4">+(F33/E33-1)*100</f>
        <v>12.468728645995842</v>
      </c>
      <c r="G34" s="152">
        <f t="shared" ref="G34" si="5">+(G33/F33-1)*100</f>
        <v>7.1097798616370333</v>
      </c>
      <c r="H34" s="161">
        <f t="shared" ref="H34" si="6">+(H33/G33-1)*100</f>
        <v>-25.425153449292214</v>
      </c>
      <c r="I34" s="162"/>
      <c r="J34" s="162"/>
      <c r="K34" s="162"/>
      <c r="L34" s="164"/>
    </row>
    <row r="35" spans="1:38" s="43" customFormat="1" x14ac:dyDescent="0.25">
      <c r="A35" s="44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169"/>
      <c r="M35" s="58" t="s">
        <v>6</v>
      </c>
      <c r="N35" s="40"/>
      <c r="O35" s="40"/>
      <c r="P35" s="40"/>
      <c r="Q35" s="40"/>
      <c r="R35" s="41"/>
      <c r="S35" s="41"/>
      <c r="T35" s="41"/>
      <c r="U35" s="41"/>
      <c r="V35" s="42"/>
      <c r="W35" s="42"/>
      <c r="X35" s="50"/>
      <c r="Y35" s="50"/>
      <c r="Z35" s="50"/>
      <c r="AA35" s="50"/>
    </row>
    <row r="36" spans="1:38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169"/>
      <c r="M36" s="58"/>
      <c r="N36" s="40"/>
      <c r="O36" s="40"/>
      <c r="P36" s="40"/>
      <c r="Q36" s="40"/>
      <c r="R36" s="41"/>
      <c r="S36" s="41"/>
      <c r="T36" s="41"/>
      <c r="U36" s="41"/>
      <c r="V36" s="42"/>
      <c r="W36" s="42"/>
      <c r="X36" s="50"/>
      <c r="Y36" s="50"/>
      <c r="Z36" s="50"/>
      <c r="AA36" s="50"/>
    </row>
    <row r="37" spans="1:38" s="69" customFormat="1" x14ac:dyDescent="0.25">
      <c r="A37" s="76"/>
      <c r="B37" s="131"/>
      <c r="C37" s="216" t="s">
        <v>74</v>
      </c>
      <c r="D37" s="216"/>
      <c r="E37" s="216"/>
      <c r="F37" s="216"/>
      <c r="G37" s="216"/>
      <c r="H37" s="216"/>
      <c r="I37" s="216"/>
      <c r="J37" s="216"/>
      <c r="K37" s="216"/>
      <c r="L37" s="164"/>
    </row>
    <row r="38" spans="1:38" s="69" customFormat="1" x14ac:dyDescent="0.25">
      <c r="A38" s="76"/>
      <c r="B38" s="131"/>
      <c r="C38" s="217" t="s">
        <v>86</v>
      </c>
      <c r="D38" s="217"/>
      <c r="E38" s="217"/>
      <c r="F38" s="217"/>
      <c r="G38" s="217"/>
      <c r="H38" s="217"/>
      <c r="I38" s="217"/>
      <c r="J38" s="217"/>
      <c r="K38" s="217"/>
      <c r="L38" s="164"/>
      <c r="O38" s="95"/>
    </row>
    <row r="39" spans="1:38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164"/>
    </row>
    <row r="40" spans="1:38" s="69" customFormat="1" ht="27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164"/>
    </row>
    <row r="41" spans="1:38" s="69" customFormat="1" ht="24" customHeigh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164"/>
      <c r="O41" s="92"/>
    </row>
    <row r="42" spans="1:38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164"/>
    </row>
    <row r="43" spans="1:38" s="69" customFormat="1" x14ac:dyDescent="0.25">
      <c r="A43" s="76"/>
      <c r="B43" s="174" t="s">
        <v>8</v>
      </c>
      <c r="C43" s="172">
        <v>65045</v>
      </c>
      <c r="D43" s="172">
        <v>91560</v>
      </c>
      <c r="E43" s="172">
        <v>103151</v>
      </c>
      <c r="F43" s="172">
        <v>13847</v>
      </c>
      <c r="G43" s="172">
        <v>24750</v>
      </c>
      <c r="H43" s="172">
        <v>43464</v>
      </c>
      <c r="I43" s="154">
        <f>+(H43/G43-1)*100</f>
        <v>75.612121212121224</v>
      </c>
      <c r="J43" s="154">
        <f>+H43/G43*100</f>
        <v>175.61212121212122</v>
      </c>
      <c r="K43" s="154">
        <f>+(G43/F43-1)*100</f>
        <v>78.73907705640211</v>
      </c>
      <c r="L43" s="164"/>
      <c r="M43" s="99"/>
      <c r="N43" s="69">
        <v>1</v>
      </c>
      <c r="O43" s="79"/>
      <c r="P43" s="79"/>
      <c r="Q43" s="79"/>
      <c r="R43" s="79"/>
      <c r="S43" s="79"/>
      <c r="T43" s="79"/>
    </row>
    <row r="44" spans="1:38" s="69" customFormat="1" x14ac:dyDescent="0.25">
      <c r="A44" s="76"/>
      <c r="B44" s="174" t="s">
        <v>9</v>
      </c>
      <c r="C44" s="172">
        <v>64952</v>
      </c>
      <c r="D44" s="172">
        <v>27739</v>
      </c>
      <c r="E44" s="172">
        <v>22626</v>
      </c>
      <c r="F44" s="172">
        <v>17994</v>
      </c>
      <c r="G44" s="172">
        <v>36551</v>
      </c>
      <c r="H44" s="172">
        <v>66190</v>
      </c>
      <c r="I44" s="154">
        <f>+(H44/G44-1)*100</f>
        <v>81.089436677519089</v>
      </c>
      <c r="J44" s="154">
        <f>+H44/G44*100</f>
        <v>181.08943667751907</v>
      </c>
      <c r="K44" s="154">
        <f>+(G44/F44-1)*100</f>
        <v>103.12882071801712</v>
      </c>
      <c r="L44" s="164"/>
      <c r="M44" s="99"/>
      <c r="O44" s="79"/>
      <c r="P44" s="79"/>
      <c r="Q44" s="79"/>
      <c r="R44" s="79"/>
      <c r="S44" s="79"/>
      <c r="T44" s="79"/>
    </row>
    <row r="45" spans="1:38" s="69" customFormat="1" x14ac:dyDescent="0.25">
      <c r="A45" s="76"/>
      <c r="B45" s="174" t="s">
        <v>10</v>
      </c>
      <c r="C45" s="172">
        <v>18046</v>
      </c>
      <c r="D45" s="172">
        <v>18804</v>
      </c>
      <c r="E45" s="172">
        <v>13777</v>
      </c>
      <c r="F45" s="172">
        <v>33418</v>
      </c>
      <c r="G45" s="172">
        <v>117245</v>
      </c>
      <c r="H45" s="151">
        <v>63236</v>
      </c>
      <c r="I45" s="161">
        <f>+(H45/G45-1)*100</f>
        <v>-46.065077402021402</v>
      </c>
      <c r="J45" s="161">
        <f>+H45/G45*100</f>
        <v>53.934922597978598</v>
      </c>
      <c r="K45" s="161">
        <f>+(G45/F45-1)*100</f>
        <v>250.84385660422527</v>
      </c>
      <c r="L45" s="164"/>
      <c r="M45" s="99"/>
      <c r="O45" s="79"/>
      <c r="P45" s="79"/>
      <c r="Q45" s="79"/>
      <c r="R45" s="79"/>
      <c r="S45" s="79"/>
      <c r="T45" s="79"/>
    </row>
    <row r="46" spans="1:38" s="69" customFormat="1" x14ac:dyDescent="0.25">
      <c r="A46" s="76"/>
      <c r="B46" s="174" t="s">
        <v>11</v>
      </c>
      <c r="C46" s="172">
        <v>22792</v>
      </c>
      <c r="D46" s="172">
        <v>12948</v>
      </c>
      <c r="E46" s="172">
        <v>39349</v>
      </c>
      <c r="F46" s="172">
        <v>105994</v>
      </c>
      <c r="G46" s="172">
        <v>72139</v>
      </c>
      <c r="H46" s="172"/>
      <c r="I46" s="172"/>
      <c r="J46" s="172"/>
      <c r="K46" s="172"/>
      <c r="L46" s="164"/>
      <c r="M46" s="99"/>
      <c r="O46" s="79"/>
      <c r="P46" s="79"/>
      <c r="Q46" s="79"/>
      <c r="R46" s="79"/>
      <c r="S46" s="79"/>
      <c r="T46" s="79"/>
    </row>
    <row r="47" spans="1:38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164"/>
    </row>
    <row r="48" spans="1:38" s="69" customFormat="1" x14ac:dyDescent="0.25">
      <c r="A48" s="76"/>
      <c r="B48" s="147" t="s">
        <v>4</v>
      </c>
      <c r="C48" s="183">
        <f>+SUM(C43:C45)</f>
        <v>148043</v>
      </c>
      <c r="D48" s="183">
        <f t="shared" ref="D48:G48" si="7">+SUM(D43:D45)</f>
        <v>138103</v>
      </c>
      <c r="E48" s="183">
        <f t="shared" si="7"/>
        <v>139554</v>
      </c>
      <c r="F48" s="183">
        <f t="shared" si="7"/>
        <v>65259</v>
      </c>
      <c r="G48" s="183">
        <f t="shared" si="7"/>
        <v>178546</v>
      </c>
      <c r="H48" s="151">
        <f>+SUM(H43:H45)</f>
        <v>172890</v>
      </c>
      <c r="I48" s="184">
        <f>+(H48/G48-1)*100</f>
        <v>-3.1678110963001105</v>
      </c>
      <c r="J48" s="161">
        <f>+H48/G48*100</f>
        <v>96.832188903699887</v>
      </c>
      <c r="K48" s="161">
        <f>+(G48/F48-1)*100</f>
        <v>173.59597909866841</v>
      </c>
      <c r="L48" s="164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</row>
    <row r="49" spans="1:38" s="69" customFormat="1" ht="18.75" customHeight="1" x14ac:dyDescent="0.25">
      <c r="A49" s="76"/>
      <c r="B49" s="147" t="s">
        <v>3</v>
      </c>
      <c r="C49" s="185"/>
      <c r="D49" s="152">
        <f>+(D48/C48-1)*100</f>
        <v>-6.714265449903067</v>
      </c>
      <c r="E49" s="152">
        <f t="shared" ref="E49" si="8">+(E48/D48-1)*100</f>
        <v>1.0506650833073783</v>
      </c>
      <c r="F49" s="152">
        <f t="shared" ref="F49" si="9">+(F48/E48-1)*100</f>
        <v>-53.237456468463826</v>
      </c>
      <c r="G49" s="152">
        <f t="shared" ref="G49" si="10">+(G48/F48-1)*100</f>
        <v>173.59597909866841</v>
      </c>
      <c r="H49" s="161">
        <f t="shared" ref="H49" si="11">+(H48/G48-1)*100</f>
        <v>-3.1678110963001105</v>
      </c>
      <c r="I49" s="162"/>
      <c r="J49" s="162"/>
      <c r="K49" s="162"/>
      <c r="L49" s="164"/>
    </row>
    <row r="50" spans="1:38" s="43" customFormat="1" x14ac:dyDescent="0.25">
      <c r="A50" s="44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169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38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169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38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170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38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38" s="40" customFormat="1" x14ac:dyDescent="0.25">
      <c r="A54" s="59"/>
      <c r="B54" s="49"/>
      <c r="C54" s="49"/>
      <c r="D54" s="49"/>
      <c r="E54" s="49"/>
      <c r="F54" s="49"/>
      <c r="G54" s="49"/>
    </row>
    <row r="55" spans="1:38" s="40" customFormat="1" x14ac:dyDescent="0.25">
      <c r="B55" s="49"/>
      <c r="C55" s="49"/>
      <c r="D55" s="49"/>
      <c r="E55" s="49"/>
      <c r="F55" s="49"/>
      <c r="G55" s="49"/>
    </row>
    <row r="56" spans="1:38" s="40" customFormat="1" x14ac:dyDescent="0.25"/>
    <row r="57" spans="1:38" s="40" customFormat="1" x14ac:dyDescent="0.25"/>
    <row r="58" spans="1:38" s="40" customFormat="1" x14ac:dyDescent="0.25">
      <c r="C58" s="49"/>
      <c r="D58" s="49"/>
      <c r="E58" s="49"/>
      <c r="F58" s="49"/>
      <c r="G58" s="49"/>
      <c r="H58" s="49"/>
    </row>
    <row r="59" spans="1:38" s="41" customFormat="1" x14ac:dyDescent="0.25">
      <c r="C59" s="56"/>
      <c r="D59" s="56"/>
      <c r="E59" s="56"/>
      <c r="F59" s="56"/>
      <c r="G59" s="56"/>
      <c r="H59" s="56"/>
    </row>
    <row r="60" spans="1:38" s="2" customFormat="1" x14ac:dyDescent="0.25">
      <c r="B60" s="30"/>
      <c r="C60" s="34"/>
      <c r="D60" s="33"/>
      <c r="M60" s="69"/>
      <c r="N60" s="69"/>
      <c r="O60" s="69"/>
      <c r="P60" s="69"/>
      <c r="Q60" s="69"/>
      <c r="R60" s="69"/>
      <c r="S60" s="69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69"/>
      <c r="AJ60" s="69"/>
      <c r="AK60" s="69"/>
      <c r="AL60" s="69"/>
    </row>
    <row r="61" spans="1:38" s="2" customFormat="1" x14ac:dyDescent="0.25">
      <c r="B61" s="30"/>
      <c r="C61" s="34"/>
      <c r="D61" s="33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69"/>
      <c r="AG61" s="69"/>
      <c r="AH61" s="69"/>
      <c r="AI61" s="69"/>
      <c r="AJ61" s="69"/>
      <c r="AK61" s="69"/>
      <c r="AL61" s="69"/>
    </row>
    <row r="62" spans="1:38" s="2" customFormat="1" x14ac:dyDescent="0.25">
      <c r="B62" s="30"/>
      <c r="C62" s="34"/>
      <c r="D62" s="33"/>
      <c r="M62" s="69"/>
      <c r="N62" s="69"/>
      <c r="O62" s="69"/>
      <c r="P62" s="69"/>
      <c r="Q62" s="69"/>
      <c r="R62" s="69"/>
      <c r="S62" s="69"/>
      <c r="T62" s="69"/>
      <c r="U62" s="69"/>
      <c r="V62" s="69"/>
      <c r="W62" s="69"/>
      <c r="X62" s="69"/>
      <c r="Y62" s="69"/>
      <c r="Z62" s="69"/>
      <c r="AA62" s="69"/>
      <c r="AB62" s="69"/>
      <c r="AC62" s="69"/>
      <c r="AD62" s="69"/>
      <c r="AE62" s="69"/>
      <c r="AF62" s="69"/>
      <c r="AG62" s="69"/>
      <c r="AH62" s="69"/>
      <c r="AI62" s="69"/>
      <c r="AJ62" s="69"/>
      <c r="AK62" s="69"/>
      <c r="AL62" s="69"/>
    </row>
    <row r="63" spans="1:38" s="2" customFormat="1" x14ac:dyDescent="0.25">
      <c r="B63" s="30"/>
      <c r="C63" s="34"/>
      <c r="D63" s="33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69"/>
      <c r="Z63" s="69"/>
      <c r="AA63" s="69"/>
      <c r="AB63" s="69"/>
      <c r="AC63" s="69"/>
      <c r="AD63" s="69"/>
      <c r="AE63" s="69"/>
      <c r="AF63" s="69"/>
      <c r="AG63" s="69"/>
      <c r="AH63" s="69"/>
      <c r="AI63" s="69"/>
      <c r="AJ63" s="69"/>
      <c r="AK63" s="69"/>
      <c r="AL63" s="69"/>
    </row>
    <row r="64" spans="1:38" s="2" customFormat="1" x14ac:dyDescent="0.25">
      <c r="B64" s="30"/>
      <c r="C64" s="34"/>
      <c r="D64" s="33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69"/>
      <c r="Z64" s="69"/>
      <c r="AA64" s="69"/>
      <c r="AB64" s="69"/>
      <c r="AC64" s="69"/>
      <c r="AD64" s="69"/>
      <c r="AE64" s="69"/>
      <c r="AF64" s="69"/>
      <c r="AG64" s="69"/>
      <c r="AH64" s="69"/>
      <c r="AI64" s="69"/>
      <c r="AJ64" s="69"/>
      <c r="AK64" s="69"/>
      <c r="AL64" s="69"/>
    </row>
    <row r="65" spans="2:38" s="2" customFormat="1" x14ac:dyDescent="0.25">
      <c r="B65" s="30"/>
      <c r="C65" s="34"/>
      <c r="D65" s="33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69"/>
      <c r="Z65" s="69"/>
      <c r="AA65" s="69"/>
      <c r="AB65" s="69"/>
      <c r="AC65" s="69"/>
      <c r="AD65" s="69"/>
      <c r="AE65" s="69"/>
      <c r="AF65" s="69"/>
      <c r="AG65" s="69"/>
      <c r="AH65" s="69"/>
      <c r="AI65" s="69"/>
      <c r="AJ65" s="69"/>
      <c r="AK65" s="69"/>
      <c r="AL65" s="69"/>
    </row>
    <row r="66" spans="2:38" s="2" customFormat="1" x14ac:dyDescent="0.25">
      <c r="B66" s="30"/>
      <c r="C66" s="34"/>
      <c r="D66" s="33"/>
      <c r="M66" s="69"/>
      <c r="N66" s="69"/>
      <c r="O66" s="69"/>
      <c r="P66" s="69"/>
      <c r="Q66" s="69"/>
      <c r="R66" s="69"/>
      <c r="S66" s="69"/>
      <c r="T66" s="69"/>
      <c r="U66" s="69"/>
      <c r="V66" s="69"/>
      <c r="W66" s="69"/>
      <c r="X66" s="69"/>
      <c r="Y66" s="69"/>
      <c r="Z66" s="69"/>
      <c r="AA66" s="69"/>
      <c r="AB66" s="69"/>
      <c r="AC66" s="69"/>
      <c r="AD66" s="69"/>
      <c r="AE66" s="69"/>
      <c r="AF66" s="69"/>
      <c r="AG66" s="69"/>
      <c r="AH66" s="69"/>
      <c r="AI66" s="69"/>
      <c r="AJ66" s="69"/>
      <c r="AK66" s="69"/>
      <c r="AL66" s="69"/>
    </row>
    <row r="67" spans="2:38" s="2" customFormat="1" x14ac:dyDescent="0.25">
      <c r="B67" s="30"/>
      <c r="C67" s="34"/>
      <c r="D67" s="33"/>
      <c r="E67" s="27"/>
      <c r="M67" s="69"/>
      <c r="N67" s="69"/>
      <c r="O67" s="69"/>
      <c r="P67" s="69"/>
      <c r="Q67" s="69"/>
      <c r="R67" s="69"/>
      <c r="S67" s="69"/>
      <c r="T67" s="69"/>
      <c r="U67" s="69"/>
      <c r="V67" s="69"/>
      <c r="W67" s="69"/>
      <c r="X67" s="69"/>
      <c r="Y67" s="69"/>
      <c r="Z67" s="69"/>
      <c r="AA67" s="69"/>
      <c r="AB67" s="69"/>
      <c r="AC67" s="69"/>
      <c r="AD67" s="69"/>
      <c r="AE67" s="69"/>
      <c r="AF67" s="69"/>
      <c r="AG67" s="69"/>
      <c r="AH67" s="69"/>
      <c r="AI67" s="69"/>
      <c r="AJ67" s="69"/>
      <c r="AK67" s="69"/>
      <c r="AL67" s="69"/>
    </row>
    <row r="68" spans="2:38" s="2" customFormat="1" x14ac:dyDescent="0.25">
      <c r="B68" s="30"/>
      <c r="C68" s="34"/>
      <c r="D68" s="33"/>
      <c r="E68" s="27"/>
      <c r="M68" s="69"/>
      <c r="N68" s="69"/>
      <c r="O68" s="69"/>
      <c r="P68" s="69"/>
      <c r="Q68" s="69"/>
      <c r="R68" s="69"/>
      <c r="S68" s="69"/>
      <c r="T68" s="69"/>
      <c r="U68" s="69"/>
      <c r="V68" s="69"/>
      <c r="W68" s="69"/>
      <c r="X68" s="69"/>
      <c r="Y68" s="69"/>
      <c r="Z68" s="69"/>
      <c r="AA68" s="69"/>
      <c r="AB68" s="69"/>
      <c r="AC68" s="69"/>
      <c r="AD68" s="69"/>
      <c r="AE68" s="69"/>
      <c r="AF68" s="69"/>
      <c r="AG68" s="69"/>
      <c r="AH68" s="69"/>
      <c r="AI68" s="69"/>
      <c r="AJ68" s="69"/>
      <c r="AK68" s="69"/>
      <c r="AL68" s="69"/>
    </row>
    <row r="69" spans="2:38" s="2" customFormat="1" x14ac:dyDescent="0.25">
      <c r="B69" s="30"/>
      <c r="C69" s="34"/>
      <c r="D69" s="33"/>
      <c r="E69" s="27"/>
      <c r="M69" s="69"/>
      <c r="N69" s="69"/>
      <c r="O69" s="69"/>
      <c r="P69" s="69"/>
      <c r="Q69" s="69"/>
      <c r="R69" s="69"/>
      <c r="S69" s="69"/>
      <c r="T69" s="69"/>
      <c r="U69" s="69"/>
      <c r="V69" s="69"/>
      <c r="W69" s="69"/>
      <c r="X69" s="69"/>
      <c r="Y69" s="69"/>
      <c r="Z69" s="69"/>
      <c r="AA69" s="69"/>
      <c r="AB69" s="69"/>
      <c r="AC69" s="69"/>
      <c r="AD69" s="69"/>
      <c r="AE69" s="69"/>
      <c r="AF69" s="69"/>
      <c r="AG69" s="69"/>
      <c r="AH69" s="69"/>
      <c r="AI69" s="69"/>
      <c r="AJ69" s="69"/>
      <c r="AK69" s="69"/>
      <c r="AL69" s="69"/>
    </row>
    <row r="70" spans="2:38" s="2" customFormat="1" x14ac:dyDescent="0.25">
      <c r="B70" s="30"/>
      <c r="C70" s="34"/>
      <c r="D70" s="33"/>
      <c r="E70" s="27"/>
      <c r="M70" s="69"/>
      <c r="N70" s="69"/>
      <c r="O70" s="69"/>
      <c r="P70" s="69"/>
      <c r="Q70" s="69"/>
      <c r="R70" s="69"/>
      <c r="S70" s="69"/>
      <c r="T70" s="69"/>
      <c r="U70" s="69"/>
      <c r="V70" s="69"/>
      <c r="W70" s="69"/>
      <c r="X70" s="69"/>
      <c r="Y70" s="69"/>
      <c r="Z70" s="69"/>
      <c r="AA70" s="69"/>
      <c r="AB70" s="69"/>
      <c r="AC70" s="69"/>
      <c r="AD70" s="69"/>
      <c r="AE70" s="69"/>
      <c r="AF70" s="69"/>
      <c r="AG70" s="69"/>
      <c r="AH70" s="69"/>
      <c r="AI70" s="69"/>
      <c r="AJ70" s="69"/>
      <c r="AK70" s="69"/>
      <c r="AL70" s="69"/>
    </row>
    <row r="71" spans="2:38" s="2" customFormat="1" x14ac:dyDescent="0.25">
      <c r="B71" s="30"/>
      <c r="C71" s="34"/>
      <c r="D71" s="33"/>
      <c r="E71" s="27"/>
      <c r="M71" s="69"/>
      <c r="N71" s="69"/>
      <c r="O71" s="69"/>
      <c r="P71" s="69"/>
      <c r="Q71" s="69"/>
      <c r="R71" s="69"/>
      <c r="S71" s="69"/>
      <c r="T71" s="69"/>
      <c r="U71" s="69"/>
      <c r="V71" s="69"/>
      <c r="W71" s="69"/>
      <c r="X71" s="69"/>
      <c r="Y71" s="69"/>
      <c r="Z71" s="69"/>
      <c r="AA71" s="69"/>
      <c r="AB71" s="69"/>
      <c r="AC71" s="69"/>
      <c r="AD71" s="69"/>
      <c r="AE71" s="69"/>
      <c r="AF71" s="69"/>
      <c r="AG71" s="69"/>
      <c r="AH71" s="69"/>
      <c r="AI71" s="69"/>
      <c r="AJ71" s="69"/>
      <c r="AK71" s="69"/>
      <c r="AL71" s="69"/>
    </row>
    <row r="72" spans="2:38" s="2" customFormat="1" x14ac:dyDescent="0.25">
      <c r="B72" s="30"/>
      <c r="C72" s="34"/>
      <c r="D72" s="33"/>
      <c r="E72" s="27"/>
      <c r="M72" s="69"/>
      <c r="N72" s="69"/>
      <c r="O72" s="69"/>
      <c r="P72" s="69"/>
      <c r="Q72" s="69"/>
      <c r="R72" s="69"/>
      <c r="S72" s="69"/>
      <c r="T72" s="69"/>
      <c r="U72" s="69"/>
      <c r="V72" s="69"/>
      <c r="W72" s="69"/>
      <c r="X72" s="69"/>
      <c r="Y72" s="69"/>
      <c r="Z72" s="69"/>
      <c r="AA72" s="69"/>
      <c r="AB72" s="69"/>
      <c r="AC72" s="69"/>
      <c r="AD72" s="69"/>
      <c r="AE72" s="69"/>
      <c r="AF72" s="69"/>
      <c r="AG72" s="69"/>
      <c r="AH72" s="69"/>
      <c r="AI72" s="69"/>
      <c r="AJ72" s="69"/>
      <c r="AK72" s="69"/>
      <c r="AL72" s="69"/>
    </row>
    <row r="73" spans="2:38" s="2" customFormat="1" x14ac:dyDescent="0.25">
      <c r="B73" s="30"/>
      <c r="C73" s="34"/>
      <c r="D73" s="33"/>
      <c r="E73" s="27"/>
      <c r="M73" s="69"/>
      <c r="N73" s="69"/>
      <c r="O73" s="69"/>
      <c r="P73" s="69"/>
      <c r="Q73" s="69"/>
      <c r="R73" s="69"/>
      <c r="S73" s="69"/>
      <c r="T73" s="69"/>
      <c r="U73" s="69"/>
      <c r="V73" s="69"/>
      <c r="W73" s="69"/>
      <c r="X73" s="69"/>
      <c r="Y73" s="69"/>
      <c r="Z73" s="69"/>
      <c r="AA73" s="69"/>
      <c r="AB73" s="69"/>
      <c r="AC73" s="69"/>
      <c r="AD73" s="69"/>
      <c r="AE73" s="69"/>
      <c r="AF73" s="69"/>
      <c r="AG73" s="69"/>
      <c r="AH73" s="69"/>
      <c r="AI73" s="69"/>
      <c r="AJ73" s="69"/>
      <c r="AK73" s="69"/>
      <c r="AL73" s="69"/>
    </row>
    <row r="74" spans="2:38" s="2" customFormat="1" x14ac:dyDescent="0.25">
      <c r="B74" s="30"/>
      <c r="C74" s="34"/>
      <c r="D74" s="33"/>
      <c r="E74" s="27"/>
      <c r="M74" s="69"/>
      <c r="N74" s="69"/>
      <c r="O74" s="69"/>
      <c r="P74" s="69"/>
      <c r="Q74" s="69"/>
      <c r="R74" s="69"/>
      <c r="S74" s="69"/>
      <c r="T74" s="69"/>
      <c r="U74" s="69"/>
      <c r="V74" s="69"/>
      <c r="W74" s="69"/>
      <c r="X74" s="69"/>
      <c r="Y74" s="69"/>
      <c r="Z74" s="69"/>
      <c r="AA74" s="69"/>
      <c r="AB74" s="69"/>
      <c r="AC74" s="69"/>
      <c r="AD74" s="69"/>
      <c r="AE74" s="69"/>
      <c r="AF74" s="69"/>
      <c r="AG74" s="69"/>
      <c r="AH74" s="69"/>
      <c r="AI74" s="69"/>
      <c r="AJ74" s="69"/>
      <c r="AK74" s="69"/>
      <c r="AL74" s="69"/>
    </row>
    <row r="75" spans="2:38" s="2" customFormat="1" x14ac:dyDescent="0.25">
      <c r="B75" s="30"/>
      <c r="C75" s="34"/>
      <c r="D75" s="33"/>
      <c r="E75" s="27"/>
      <c r="M75" s="69"/>
      <c r="N75" s="69"/>
      <c r="O75" s="69"/>
      <c r="P75" s="69"/>
      <c r="Q75" s="69"/>
      <c r="R75" s="69"/>
      <c r="S75" s="69"/>
      <c r="T75" s="69"/>
      <c r="U75" s="69"/>
      <c r="V75" s="69"/>
      <c r="W75" s="69"/>
      <c r="X75" s="69"/>
      <c r="Y75" s="69"/>
      <c r="Z75" s="69"/>
      <c r="AA75" s="69"/>
      <c r="AB75" s="69"/>
      <c r="AC75" s="69"/>
      <c r="AD75" s="69"/>
      <c r="AE75" s="69"/>
      <c r="AF75" s="69"/>
      <c r="AG75" s="69"/>
      <c r="AH75" s="69"/>
      <c r="AI75" s="69"/>
      <c r="AJ75" s="69"/>
      <c r="AK75" s="69"/>
      <c r="AL75" s="69"/>
    </row>
    <row r="76" spans="2:38" s="2" customFormat="1" x14ac:dyDescent="0.25">
      <c r="B76" s="30"/>
      <c r="C76" s="34"/>
      <c r="D76" s="33"/>
      <c r="E76" s="27"/>
      <c r="M76" s="69"/>
      <c r="N76" s="69"/>
      <c r="O76" s="69"/>
      <c r="P76" s="69"/>
      <c r="Q76" s="69"/>
      <c r="R76" s="69"/>
      <c r="S76" s="69"/>
      <c r="T76" s="69"/>
      <c r="U76" s="69"/>
      <c r="V76" s="69"/>
      <c r="W76" s="69"/>
      <c r="X76" s="69"/>
      <c r="Y76" s="69"/>
      <c r="Z76" s="69"/>
      <c r="AA76" s="69"/>
      <c r="AB76" s="69"/>
      <c r="AC76" s="69"/>
      <c r="AD76" s="69"/>
      <c r="AE76" s="69"/>
      <c r="AF76" s="69"/>
      <c r="AG76" s="69"/>
      <c r="AH76" s="69"/>
      <c r="AI76" s="69"/>
      <c r="AJ76" s="69"/>
      <c r="AK76" s="69"/>
      <c r="AL76" s="69"/>
    </row>
    <row r="77" spans="2:38" s="2" customFormat="1" x14ac:dyDescent="0.25">
      <c r="B77" s="30"/>
      <c r="C77" s="34"/>
      <c r="D77" s="33"/>
      <c r="E77" s="27"/>
      <c r="M77" s="69"/>
      <c r="N77" s="69"/>
      <c r="O77" s="69"/>
      <c r="P77" s="69"/>
      <c r="Q77" s="69"/>
      <c r="R77" s="69"/>
      <c r="S77" s="69"/>
      <c r="T77" s="69"/>
      <c r="U77" s="69"/>
      <c r="V77" s="69"/>
      <c r="W77" s="69"/>
      <c r="X77" s="69"/>
      <c r="Y77" s="69"/>
      <c r="Z77" s="69"/>
      <c r="AA77" s="69"/>
      <c r="AB77" s="69"/>
      <c r="AC77" s="69"/>
      <c r="AD77" s="69"/>
      <c r="AE77" s="69"/>
      <c r="AF77" s="69"/>
      <c r="AG77" s="69"/>
      <c r="AH77" s="69"/>
      <c r="AI77" s="69"/>
      <c r="AJ77" s="69"/>
      <c r="AK77" s="69"/>
      <c r="AL77" s="69"/>
    </row>
    <row r="78" spans="2:38" s="2" customFormat="1" x14ac:dyDescent="0.25">
      <c r="B78" s="30"/>
      <c r="C78" s="34"/>
      <c r="D78" s="33"/>
      <c r="E78" s="27"/>
      <c r="M78" s="69"/>
      <c r="N78" s="69"/>
      <c r="O78" s="69"/>
      <c r="P78" s="69"/>
      <c r="Q78" s="69"/>
      <c r="R78" s="69"/>
      <c r="S78" s="69"/>
      <c r="T78" s="69"/>
      <c r="U78" s="69"/>
      <c r="V78" s="69"/>
      <c r="W78" s="69"/>
      <c r="X78" s="69"/>
      <c r="Y78" s="69"/>
      <c r="Z78" s="69"/>
      <c r="AA78" s="69"/>
      <c r="AB78" s="69"/>
      <c r="AC78" s="69"/>
      <c r="AD78" s="69"/>
      <c r="AE78" s="69"/>
      <c r="AF78" s="69"/>
      <c r="AG78" s="69"/>
      <c r="AH78" s="69"/>
      <c r="AI78" s="69"/>
      <c r="AJ78" s="69"/>
      <c r="AK78" s="69"/>
      <c r="AL78" s="69"/>
    </row>
    <row r="79" spans="2:38" s="2" customFormat="1" x14ac:dyDescent="0.25">
      <c r="B79" s="30"/>
      <c r="C79" s="34"/>
      <c r="D79" s="33"/>
      <c r="E79" s="27"/>
      <c r="M79" s="69"/>
      <c r="N79" s="69"/>
      <c r="O79" s="69"/>
      <c r="P79" s="69"/>
      <c r="Q79" s="69"/>
      <c r="R79" s="69"/>
      <c r="S79" s="69"/>
      <c r="T79" s="69"/>
      <c r="U79" s="69"/>
      <c r="V79" s="69"/>
      <c r="W79" s="69"/>
      <c r="X79" s="69"/>
      <c r="Y79" s="69"/>
      <c r="Z79" s="69"/>
      <c r="AA79" s="69"/>
      <c r="AB79" s="69"/>
      <c r="AC79" s="69"/>
      <c r="AD79" s="69"/>
      <c r="AE79" s="69"/>
      <c r="AF79" s="69"/>
      <c r="AG79" s="69"/>
      <c r="AH79" s="69"/>
      <c r="AI79" s="69"/>
      <c r="AJ79" s="69"/>
      <c r="AK79" s="69"/>
      <c r="AL79" s="69"/>
    </row>
    <row r="80" spans="2:38" s="2" customFormat="1" x14ac:dyDescent="0.25">
      <c r="B80" s="30"/>
      <c r="C80" s="34"/>
      <c r="D80" s="33"/>
      <c r="E80" s="27"/>
      <c r="M80" s="69"/>
      <c r="N80" s="69"/>
      <c r="O80" s="69"/>
      <c r="P80" s="69"/>
      <c r="Q80" s="69"/>
      <c r="R80" s="69"/>
      <c r="S80" s="69"/>
      <c r="T80" s="69"/>
      <c r="U80" s="69"/>
      <c r="V80" s="69"/>
      <c r="W80" s="69"/>
      <c r="X80" s="69"/>
      <c r="Y80" s="69"/>
      <c r="Z80" s="69"/>
      <c r="AA80" s="69"/>
      <c r="AB80" s="69"/>
      <c r="AC80" s="69"/>
      <c r="AD80" s="69"/>
      <c r="AE80" s="69"/>
      <c r="AF80" s="69"/>
      <c r="AG80" s="69"/>
      <c r="AH80" s="69"/>
      <c r="AI80" s="69"/>
      <c r="AJ80" s="69"/>
      <c r="AK80" s="69"/>
      <c r="AL80" s="69"/>
    </row>
    <row r="81" spans="2:38" s="2" customFormat="1" x14ac:dyDescent="0.25">
      <c r="B81" s="30"/>
      <c r="C81" s="34"/>
      <c r="D81" s="33"/>
      <c r="E81" s="27"/>
      <c r="M81" s="69"/>
      <c r="N81" s="69"/>
      <c r="O81" s="69"/>
      <c r="P81" s="69"/>
      <c r="Q81" s="69"/>
      <c r="R81" s="69"/>
      <c r="S81" s="69"/>
      <c r="T81" s="69"/>
      <c r="U81" s="69"/>
      <c r="V81" s="69"/>
      <c r="W81" s="69"/>
      <c r="X81" s="69"/>
      <c r="Y81" s="69"/>
      <c r="Z81" s="69"/>
      <c r="AA81" s="69"/>
      <c r="AB81" s="69"/>
      <c r="AC81" s="69"/>
      <c r="AD81" s="69"/>
      <c r="AE81" s="69"/>
      <c r="AF81" s="69"/>
      <c r="AG81" s="69"/>
      <c r="AH81" s="69"/>
      <c r="AI81" s="69"/>
      <c r="AJ81" s="69"/>
      <c r="AK81" s="69"/>
      <c r="AL81" s="69"/>
    </row>
    <row r="82" spans="2:38" s="2" customFormat="1" x14ac:dyDescent="0.25">
      <c r="B82" s="30"/>
      <c r="C82" s="34"/>
      <c r="D82" s="33"/>
      <c r="E82" s="27"/>
      <c r="M82" s="69"/>
      <c r="N82" s="69"/>
      <c r="O82" s="69"/>
      <c r="P82" s="69"/>
      <c r="Q82" s="69"/>
      <c r="R82" s="69"/>
      <c r="S82" s="69"/>
      <c r="T82" s="69"/>
      <c r="U82" s="69"/>
      <c r="V82" s="69"/>
      <c r="W82" s="69"/>
      <c r="X82" s="69"/>
      <c r="Y82" s="69"/>
      <c r="Z82" s="69"/>
      <c r="AA82" s="69"/>
      <c r="AB82" s="69"/>
      <c r="AC82" s="69"/>
      <c r="AD82" s="69"/>
      <c r="AE82" s="69"/>
      <c r="AF82" s="69"/>
      <c r="AG82" s="69"/>
      <c r="AH82" s="69"/>
      <c r="AI82" s="69"/>
      <c r="AJ82" s="69"/>
      <c r="AK82" s="69"/>
      <c r="AL82" s="69"/>
    </row>
    <row r="83" spans="2:38" s="2" customFormat="1" x14ac:dyDescent="0.25">
      <c r="B83" s="30"/>
      <c r="C83" s="34"/>
      <c r="D83" s="33"/>
      <c r="E83" s="27"/>
      <c r="M83" s="69"/>
      <c r="N83" s="69"/>
      <c r="O83" s="69"/>
      <c r="P83" s="69"/>
      <c r="Q83" s="69"/>
      <c r="R83" s="69"/>
      <c r="S83" s="69"/>
      <c r="T83" s="69"/>
      <c r="U83" s="69"/>
      <c r="V83" s="69"/>
      <c r="W83" s="69"/>
      <c r="X83" s="69"/>
      <c r="Y83" s="69"/>
      <c r="Z83" s="69"/>
      <c r="AA83" s="69"/>
      <c r="AB83" s="69"/>
      <c r="AC83" s="69"/>
      <c r="AD83" s="69"/>
      <c r="AE83" s="69"/>
      <c r="AF83" s="69"/>
      <c r="AG83" s="69"/>
      <c r="AH83" s="69"/>
      <c r="AI83" s="69"/>
      <c r="AJ83" s="69"/>
      <c r="AK83" s="69"/>
      <c r="AL83" s="69"/>
    </row>
    <row r="84" spans="2:38" s="2" customFormat="1" x14ac:dyDescent="0.25">
      <c r="B84" s="30"/>
      <c r="C84" s="34"/>
      <c r="D84" s="33"/>
      <c r="E84" s="27"/>
      <c r="M84" s="69"/>
      <c r="N84" s="69"/>
      <c r="O84" s="69"/>
      <c r="P84" s="69"/>
      <c r="Q84" s="69"/>
      <c r="R84" s="69"/>
      <c r="S84" s="69"/>
      <c r="T84" s="69"/>
      <c r="U84" s="69"/>
      <c r="V84" s="69"/>
      <c r="W84" s="69"/>
      <c r="X84" s="69"/>
      <c r="Y84" s="69"/>
      <c r="Z84" s="69"/>
      <c r="AA84" s="69"/>
      <c r="AB84" s="69"/>
      <c r="AC84" s="69"/>
      <c r="AD84" s="69"/>
      <c r="AE84" s="69"/>
      <c r="AF84" s="69"/>
      <c r="AG84" s="69"/>
      <c r="AH84" s="69"/>
      <c r="AI84" s="69"/>
      <c r="AJ84" s="69"/>
      <c r="AK84" s="69"/>
      <c r="AL84" s="69"/>
    </row>
    <row r="85" spans="2:38" s="2" customFormat="1" x14ac:dyDescent="0.25">
      <c r="B85" s="33"/>
      <c r="C85" s="34"/>
      <c r="D85" s="33"/>
      <c r="E85" s="27"/>
      <c r="M85" s="69"/>
      <c r="N85" s="69"/>
      <c r="O85" s="69"/>
      <c r="P85" s="69"/>
      <c r="Q85" s="69"/>
      <c r="R85" s="69"/>
      <c r="S85" s="69"/>
      <c r="T85" s="69"/>
      <c r="U85" s="69"/>
      <c r="V85" s="69"/>
      <c r="W85" s="69"/>
      <c r="X85" s="69"/>
      <c r="Y85" s="69"/>
      <c r="Z85" s="69"/>
      <c r="AA85" s="69"/>
      <c r="AB85" s="69"/>
      <c r="AC85" s="69"/>
      <c r="AD85" s="69"/>
      <c r="AE85" s="69"/>
      <c r="AF85" s="69"/>
      <c r="AG85" s="69"/>
      <c r="AH85" s="69"/>
      <c r="AI85" s="69"/>
      <c r="AJ85" s="69"/>
      <c r="AK85" s="69"/>
      <c r="AL85" s="69"/>
    </row>
    <row r="86" spans="2:38" s="2" customFormat="1" x14ac:dyDescent="0.25">
      <c r="B86" s="33"/>
      <c r="C86" s="34"/>
      <c r="D86" s="33"/>
      <c r="E86" s="27"/>
      <c r="M86" s="69"/>
      <c r="N86" s="69"/>
      <c r="O86" s="69"/>
      <c r="P86" s="69"/>
      <c r="Q86" s="69"/>
      <c r="R86" s="69"/>
      <c r="S86" s="69"/>
      <c r="T86" s="69"/>
      <c r="U86" s="69"/>
      <c r="V86" s="69"/>
      <c r="W86" s="69"/>
      <c r="X86" s="69"/>
      <c r="Y86" s="69"/>
      <c r="Z86" s="69"/>
      <c r="AA86" s="69"/>
      <c r="AB86" s="69"/>
      <c r="AC86" s="69"/>
      <c r="AD86" s="69"/>
      <c r="AE86" s="69"/>
      <c r="AF86" s="69"/>
      <c r="AG86" s="69"/>
      <c r="AH86" s="69"/>
      <c r="AI86" s="69"/>
      <c r="AJ86" s="69"/>
      <c r="AK86" s="69"/>
      <c r="AL86" s="69"/>
    </row>
    <row r="87" spans="2:38" s="2" customFormat="1" x14ac:dyDescent="0.25">
      <c r="B87" s="33"/>
      <c r="C87" s="34"/>
      <c r="D87" s="33"/>
      <c r="E87" s="27"/>
      <c r="M87" s="69"/>
      <c r="N87" s="69"/>
      <c r="O87" s="69"/>
      <c r="P87" s="69"/>
      <c r="Q87" s="69"/>
      <c r="R87" s="69"/>
      <c r="S87" s="69"/>
      <c r="T87" s="69"/>
      <c r="U87" s="69"/>
      <c r="V87" s="69"/>
      <c r="W87" s="69"/>
      <c r="X87" s="69"/>
      <c r="Y87" s="69"/>
      <c r="Z87" s="69"/>
      <c r="AA87" s="69"/>
      <c r="AB87" s="69"/>
      <c r="AC87" s="69"/>
      <c r="AD87" s="69"/>
      <c r="AE87" s="69"/>
      <c r="AF87" s="69"/>
      <c r="AG87" s="69"/>
      <c r="AH87" s="69"/>
      <c r="AI87" s="69"/>
      <c r="AJ87" s="69"/>
      <c r="AK87" s="69"/>
      <c r="AL87" s="69"/>
    </row>
    <row r="88" spans="2:38" s="2" customFormat="1" x14ac:dyDescent="0.25">
      <c r="B88" s="12"/>
      <c r="D88" s="29"/>
      <c r="E88" s="27"/>
      <c r="M88" s="69"/>
      <c r="N88" s="69"/>
      <c r="O88" s="69"/>
      <c r="P88" s="69"/>
      <c r="Q88" s="69"/>
      <c r="R88" s="69"/>
      <c r="S88" s="69"/>
      <c r="T88" s="69"/>
      <c r="U88" s="69"/>
      <c r="V88" s="69"/>
      <c r="W88" s="69"/>
      <c r="X88" s="69"/>
      <c r="Y88" s="69"/>
      <c r="Z88" s="69"/>
      <c r="AA88" s="69"/>
      <c r="AB88" s="69"/>
      <c r="AC88" s="69"/>
      <c r="AD88" s="69"/>
      <c r="AE88" s="69"/>
      <c r="AF88" s="69"/>
      <c r="AG88" s="69"/>
      <c r="AH88" s="69"/>
      <c r="AI88" s="69"/>
      <c r="AJ88" s="69"/>
      <c r="AK88" s="69"/>
      <c r="AL88" s="69"/>
    </row>
    <row r="89" spans="2:38" s="2" customFormat="1" x14ac:dyDescent="0.25">
      <c r="B89" s="12"/>
      <c r="D89" s="29"/>
      <c r="E89" s="27"/>
      <c r="M89" s="69"/>
      <c r="N89" s="69"/>
      <c r="O89" s="69"/>
      <c r="P89" s="69"/>
      <c r="Q89" s="69"/>
      <c r="R89" s="69"/>
      <c r="S89" s="69"/>
      <c r="T89" s="69"/>
      <c r="U89" s="69"/>
      <c r="V89" s="69"/>
      <c r="W89" s="69"/>
      <c r="X89" s="69"/>
      <c r="Y89" s="69"/>
      <c r="Z89" s="69"/>
      <c r="AA89" s="69"/>
      <c r="AB89" s="69"/>
      <c r="AC89" s="69"/>
      <c r="AD89" s="69"/>
      <c r="AE89" s="69"/>
      <c r="AF89" s="69"/>
      <c r="AG89" s="69"/>
      <c r="AH89" s="69"/>
      <c r="AI89" s="69"/>
      <c r="AJ89" s="69"/>
      <c r="AK89" s="69"/>
      <c r="AL89" s="69"/>
    </row>
    <row r="90" spans="2:38" s="2" customFormat="1" x14ac:dyDescent="0.25">
      <c r="B90" s="12"/>
      <c r="D90" s="29"/>
      <c r="E90" s="27"/>
      <c r="M90" s="69"/>
      <c r="N90" s="69"/>
      <c r="O90" s="69"/>
      <c r="P90" s="69"/>
      <c r="Q90" s="69"/>
      <c r="R90" s="69"/>
      <c r="S90" s="69"/>
      <c r="T90" s="69"/>
      <c r="U90" s="69"/>
      <c r="V90" s="69"/>
      <c r="W90" s="69"/>
      <c r="X90" s="69"/>
      <c r="Y90" s="69"/>
      <c r="Z90" s="69"/>
      <c r="AA90" s="69"/>
      <c r="AB90" s="69"/>
      <c r="AC90" s="69"/>
      <c r="AD90" s="69"/>
      <c r="AE90" s="69"/>
      <c r="AF90" s="69"/>
      <c r="AG90" s="69"/>
      <c r="AH90" s="69"/>
      <c r="AI90" s="69"/>
      <c r="AJ90" s="69"/>
      <c r="AK90" s="69"/>
      <c r="AL90" s="69"/>
    </row>
    <row r="91" spans="2:38" s="2" customFormat="1" x14ac:dyDescent="0.25">
      <c r="B91" s="12"/>
      <c r="D91" s="29"/>
      <c r="E91" s="27"/>
      <c r="M91" s="69"/>
      <c r="N91" s="69"/>
      <c r="O91" s="69"/>
      <c r="P91" s="69"/>
      <c r="Q91" s="69"/>
      <c r="R91" s="69"/>
      <c r="S91" s="69"/>
      <c r="T91" s="69"/>
      <c r="U91" s="69"/>
      <c r="V91" s="69"/>
      <c r="W91" s="69"/>
      <c r="X91" s="69"/>
      <c r="Y91" s="69"/>
      <c r="Z91" s="69"/>
      <c r="AA91" s="69"/>
      <c r="AB91" s="69"/>
      <c r="AC91" s="69"/>
      <c r="AD91" s="69"/>
      <c r="AE91" s="69"/>
      <c r="AF91" s="69"/>
      <c r="AG91" s="69"/>
      <c r="AH91" s="69"/>
      <c r="AI91" s="69"/>
      <c r="AJ91" s="69"/>
      <c r="AK91" s="69"/>
      <c r="AL91" s="69"/>
    </row>
    <row r="92" spans="2:38" s="2" customFormat="1" x14ac:dyDescent="0.25">
      <c r="B92" s="12"/>
      <c r="D92" s="29"/>
      <c r="E92" s="27"/>
      <c r="M92" s="69"/>
      <c r="N92" s="69"/>
      <c r="O92" s="69"/>
      <c r="P92" s="69"/>
      <c r="Q92" s="69"/>
      <c r="R92" s="69"/>
      <c r="S92" s="69"/>
      <c r="T92" s="69"/>
      <c r="U92" s="69"/>
      <c r="V92" s="69"/>
      <c r="W92" s="69"/>
      <c r="X92" s="69"/>
      <c r="Y92" s="69"/>
      <c r="Z92" s="69"/>
      <c r="AA92" s="69"/>
      <c r="AB92" s="69"/>
      <c r="AC92" s="69"/>
      <c r="AD92" s="69"/>
      <c r="AE92" s="69"/>
      <c r="AF92" s="69"/>
      <c r="AG92" s="69"/>
      <c r="AH92" s="69"/>
      <c r="AI92" s="69"/>
      <c r="AJ92" s="69"/>
      <c r="AK92" s="69"/>
      <c r="AL92" s="69"/>
    </row>
    <row r="93" spans="2:38" s="2" customFormat="1" x14ac:dyDescent="0.25">
      <c r="B93" s="12"/>
      <c r="D93" s="29"/>
      <c r="E93" s="27"/>
      <c r="M93" s="69"/>
      <c r="N93" s="69"/>
      <c r="O93" s="69"/>
      <c r="P93" s="69"/>
      <c r="Q93" s="69"/>
      <c r="R93" s="69"/>
      <c r="S93" s="69"/>
      <c r="T93" s="69"/>
      <c r="U93" s="69"/>
      <c r="V93" s="69"/>
      <c r="W93" s="69"/>
      <c r="X93" s="69"/>
      <c r="Y93" s="69"/>
      <c r="Z93" s="69"/>
      <c r="AA93" s="69"/>
      <c r="AB93" s="69"/>
      <c r="AC93" s="69"/>
      <c r="AD93" s="69"/>
      <c r="AE93" s="69"/>
      <c r="AF93" s="69"/>
      <c r="AG93" s="69"/>
      <c r="AH93" s="69"/>
      <c r="AI93" s="69"/>
      <c r="AJ93" s="69"/>
      <c r="AK93" s="69"/>
      <c r="AL93" s="69"/>
    </row>
    <row r="94" spans="2:38" s="2" customFormat="1" x14ac:dyDescent="0.25">
      <c r="B94" s="12"/>
      <c r="D94" s="29"/>
      <c r="E94" s="27"/>
      <c r="M94" s="69"/>
      <c r="N94" s="69"/>
      <c r="O94" s="69"/>
      <c r="P94" s="69"/>
      <c r="Q94" s="69"/>
      <c r="R94" s="69"/>
      <c r="S94" s="69"/>
      <c r="T94" s="69"/>
      <c r="U94" s="69"/>
      <c r="V94" s="69"/>
      <c r="W94" s="69"/>
      <c r="X94" s="69"/>
      <c r="Y94" s="69"/>
      <c r="Z94" s="69"/>
      <c r="AA94" s="69"/>
      <c r="AB94" s="69"/>
      <c r="AC94" s="69"/>
      <c r="AD94" s="69"/>
      <c r="AE94" s="69"/>
      <c r="AF94" s="69"/>
      <c r="AG94" s="69"/>
      <c r="AH94" s="69"/>
      <c r="AI94" s="69"/>
      <c r="AJ94" s="69"/>
      <c r="AK94" s="69"/>
      <c r="AL94" s="69"/>
    </row>
    <row r="95" spans="2:38" s="2" customFormat="1" x14ac:dyDescent="0.25">
      <c r="B95" s="12"/>
      <c r="D95" s="29"/>
      <c r="E95" s="27"/>
      <c r="M95" s="69"/>
      <c r="N95" s="69"/>
      <c r="O95" s="69"/>
      <c r="P95" s="69"/>
      <c r="Q95" s="69"/>
      <c r="R95" s="69"/>
      <c r="S95" s="69"/>
      <c r="T95" s="69"/>
      <c r="U95" s="69"/>
      <c r="V95" s="69"/>
      <c r="W95" s="69"/>
      <c r="X95" s="69"/>
      <c r="Y95" s="69"/>
      <c r="Z95" s="69"/>
      <c r="AA95" s="69"/>
      <c r="AB95" s="69"/>
      <c r="AC95" s="69"/>
      <c r="AD95" s="69"/>
      <c r="AE95" s="69"/>
      <c r="AF95" s="69"/>
      <c r="AG95" s="69"/>
      <c r="AH95" s="69"/>
      <c r="AI95" s="69"/>
      <c r="AJ95" s="69"/>
      <c r="AK95" s="69"/>
      <c r="AL95" s="69"/>
    </row>
    <row r="96" spans="2:38" s="2" customFormat="1" x14ac:dyDescent="0.25">
      <c r="B96" s="12"/>
      <c r="D96" s="29"/>
      <c r="E96" s="27"/>
      <c r="M96" s="69"/>
      <c r="N96" s="69"/>
      <c r="O96" s="69"/>
      <c r="P96" s="69"/>
      <c r="Q96" s="69"/>
      <c r="R96" s="69"/>
      <c r="S96" s="69"/>
      <c r="T96" s="69"/>
      <c r="U96" s="69"/>
      <c r="V96" s="69"/>
      <c r="W96" s="69"/>
      <c r="X96" s="69"/>
      <c r="Y96" s="69"/>
      <c r="Z96" s="69"/>
      <c r="AA96" s="69"/>
      <c r="AB96" s="69"/>
      <c r="AC96" s="69"/>
      <c r="AD96" s="69"/>
      <c r="AE96" s="69"/>
      <c r="AF96" s="69"/>
      <c r="AG96" s="69"/>
      <c r="AH96" s="69"/>
      <c r="AI96" s="69"/>
      <c r="AJ96" s="69"/>
      <c r="AK96" s="69"/>
      <c r="AL96" s="69"/>
    </row>
    <row r="97" spans="2:38" s="2" customFormat="1" x14ac:dyDescent="0.25">
      <c r="B97" s="12"/>
      <c r="D97" s="29"/>
      <c r="E97" s="27"/>
      <c r="M97" s="69"/>
      <c r="N97" s="69"/>
      <c r="O97" s="69"/>
      <c r="P97" s="69"/>
      <c r="Q97" s="69"/>
      <c r="R97" s="69"/>
      <c r="S97" s="69"/>
      <c r="T97" s="69"/>
      <c r="U97" s="69"/>
      <c r="V97" s="69"/>
      <c r="W97" s="69"/>
      <c r="X97" s="69"/>
      <c r="Y97" s="69"/>
      <c r="Z97" s="69"/>
      <c r="AA97" s="69"/>
      <c r="AB97" s="69"/>
      <c r="AC97" s="69"/>
      <c r="AD97" s="69"/>
      <c r="AE97" s="69"/>
      <c r="AF97" s="69"/>
      <c r="AG97" s="69"/>
      <c r="AH97" s="69"/>
      <c r="AI97" s="69"/>
      <c r="AJ97" s="69"/>
      <c r="AK97" s="69"/>
      <c r="AL97" s="69"/>
    </row>
    <row r="98" spans="2:38" s="2" customFormat="1" x14ac:dyDescent="0.25">
      <c r="B98" s="12"/>
      <c r="D98" s="29"/>
      <c r="E98" s="27"/>
      <c r="M98" s="69"/>
      <c r="N98" s="69"/>
      <c r="O98" s="69"/>
      <c r="P98" s="69"/>
      <c r="Q98" s="69"/>
      <c r="R98" s="69"/>
      <c r="S98" s="69"/>
      <c r="T98" s="69"/>
      <c r="U98" s="69"/>
      <c r="V98" s="69"/>
      <c r="W98" s="69"/>
      <c r="X98" s="69"/>
      <c r="Y98" s="69"/>
      <c r="Z98" s="69"/>
      <c r="AA98" s="69"/>
      <c r="AB98" s="69"/>
      <c r="AC98" s="69"/>
      <c r="AD98" s="69"/>
      <c r="AE98" s="69"/>
      <c r="AF98" s="69"/>
      <c r="AG98" s="69"/>
      <c r="AH98" s="69"/>
      <c r="AI98" s="69"/>
      <c r="AJ98" s="69"/>
      <c r="AK98" s="69"/>
      <c r="AL98" s="69"/>
    </row>
    <row r="99" spans="2:38" s="2" customFormat="1" x14ac:dyDescent="0.25">
      <c r="B99" s="12"/>
      <c r="D99" s="29"/>
      <c r="E99" s="27"/>
      <c r="M99" s="69"/>
      <c r="N99" s="69"/>
      <c r="O99" s="69"/>
      <c r="P99" s="69"/>
      <c r="Q99" s="69"/>
      <c r="R99" s="69"/>
      <c r="S99" s="69"/>
      <c r="T99" s="69"/>
      <c r="U99" s="69"/>
      <c r="V99" s="69"/>
      <c r="W99" s="69"/>
      <c r="X99" s="69"/>
      <c r="Y99" s="69"/>
      <c r="Z99" s="69"/>
      <c r="AA99" s="69"/>
      <c r="AB99" s="69"/>
      <c r="AC99" s="69"/>
      <c r="AD99" s="69"/>
      <c r="AE99" s="69"/>
      <c r="AF99" s="69"/>
      <c r="AG99" s="69"/>
      <c r="AH99" s="69"/>
      <c r="AI99" s="69"/>
      <c r="AJ99" s="69"/>
      <c r="AK99" s="69"/>
      <c r="AL99" s="69"/>
    </row>
    <row r="100" spans="2:38" s="2" customFormat="1" x14ac:dyDescent="0.25">
      <c r="B100" s="12"/>
      <c r="D100" s="29"/>
      <c r="E100" s="27"/>
      <c r="M100" s="69"/>
      <c r="N100" s="69"/>
      <c r="O100" s="69"/>
      <c r="P100" s="69"/>
      <c r="Q100" s="69"/>
      <c r="R100" s="69"/>
      <c r="S100" s="69"/>
      <c r="T100" s="69"/>
      <c r="U100" s="69"/>
      <c r="V100" s="69"/>
      <c r="W100" s="69"/>
      <c r="X100" s="69"/>
      <c r="Y100" s="69"/>
      <c r="Z100" s="69"/>
      <c r="AA100" s="69"/>
      <c r="AB100" s="69"/>
      <c r="AC100" s="69"/>
      <c r="AD100" s="69"/>
      <c r="AE100" s="69"/>
      <c r="AF100" s="69"/>
      <c r="AG100" s="69"/>
      <c r="AH100" s="69"/>
      <c r="AI100" s="69"/>
      <c r="AJ100" s="69"/>
      <c r="AK100" s="69"/>
      <c r="AL100" s="69"/>
    </row>
    <row r="101" spans="2:38" s="2" customFormat="1" x14ac:dyDescent="0.25">
      <c r="B101" s="12"/>
      <c r="D101" s="29"/>
      <c r="E101" s="27"/>
      <c r="M101" s="69"/>
      <c r="N101" s="69"/>
      <c r="O101" s="69"/>
      <c r="P101" s="69"/>
      <c r="Q101" s="69"/>
      <c r="R101" s="69"/>
      <c r="S101" s="69"/>
      <c r="T101" s="69"/>
      <c r="U101" s="69"/>
      <c r="V101" s="69"/>
      <c r="W101" s="69"/>
      <c r="X101" s="69"/>
      <c r="Y101" s="69"/>
      <c r="Z101" s="69"/>
      <c r="AA101" s="69"/>
      <c r="AB101" s="69"/>
      <c r="AC101" s="69"/>
      <c r="AD101" s="69"/>
      <c r="AE101" s="69"/>
      <c r="AF101" s="69"/>
      <c r="AG101" s="69"/>
      <c r="AH101" s="69"/>
      <c r="AI101" s="69"/>
      <c r="AJ101" s="69"/>
      <c r="AK101" s="69"/>
      <c r="AL101" s="69"/>
    </row>
    <row r="102" spans="2:38" s="2" customFormat="1" x14ac:dyDescent="0.25">
      <c r="B102" s="12"/>
      <c r="D102" s="29"/>
      <c r="E102" s="27"/>
      <c r="M102" s="69"/>
      <c r="N102" s="69"/>
      <c r="O102" s="69"/>
      <c r="P102" s="69"/>
      <c r="Q102" s="69"/>
      <c r="R102" s="69"/>
      <c r="S102" s="69"/>
      <c r="T102" s="69"/>
      <c r="U102" s="69"/>
      <c r="V102" s="69"/>
      <c r="W102" s="69"/>
      <c r="X102" s="69"/>
      <c r="Y102" s="69"/>
      <c r="Z102" s="69"/>
      <c r="AA102" s="69"/>
      <c r="AB102" s="69"/>
      <c r="AC102" s="69"/>
      <c r="AD102" s="69"/>
      <c r="AE102" s="69"/>
      <c r="AF102" s="69"/>
      <c r="AG102" s="69"/>
      <c r="AH102" s="69"/>
      <c r="AI102" s="69"/>
      <c r="AJ102" s="69"/>
      <c r="AK102" s="69"/>
      <c r="AL102" s="69"/>
    </row>
    <row r="103" spans="2:38" s="2" customFormat="1" x14ac:dyDescent="0.25">
      <c r="B103" s="12"/>
      <c r="D103" s="29"/>
      <c r="E103" s="27"/>
      <c r="M103" s="69"/>
      <c r="N103" s="69"/>
      <c r="O103" s="69"/>
      <c r="P103" s="69"/>
      <c r="Q103" s="69"/>
      <c r="R103" s="69"/>
      <c r="S103" s="69"/>
      <c r="T103" s="69"/>
      <c r="U103" s="69"/>
      <c r="V103" s="69"/>
      <c r="W103" s="69"/>
      <c r="X103" s="69"/>
      <c r="Y103" s="69"/>
      <c r="Z103" s="69"/>
      <c r="AA103" s="69"/>
      <c r="AB103" s="69"/>
      <c r="AC103" s="69"/>
      <c r="AD103" s="69"/>
      <c r="AE103" s="69"/>
      <c r="AF103" s="69"/>
      <c r="AG103" s="69"/>
      <c r="AH103" s="69"/>
      <c r="AI103" s="69"/>
      <c r="AJ103" s="69"/>
      <c r="AK103" s="69"/>
      <c r="AL103" s="69"/>
    </row>
    <row r="104" spans="2:38" s="2" customFormat="1" x14ac:dyDescent="0.25">
      <c r="B104" s="12"/>
      <c r="D104" s="29"/>
      <c r="E104" s="27"/>
      <c r="M104" s="69"/>
      <c r="N104" s="69"/>
      <c r="O104" s="69"/>
      <c r="P104" s="69"/>
      <c r="Q104" s="69"/>
      <c r="R104" s="69"/>
      <c r="S104" s="69"/>
      <c r="T104" s="69"/>
      <c r="U104" s="69"/>
      <c r="V104" s="69"/>
      <c r="W104" s="69"/>
      <c r="X104" s="69"/>
      <c r="Y104" s="69"/>
      <c r="Z104" s="69"/>
      <c r="AA104" s="69"/>
      <c r="AB104" s="69"/>
      <c r="AC104" s="69"/>
      <c r="AD104" s="69"/>
      <c r="AE104" s="69"/>
      <c r="AF104" s="69"/>
      <c r="AG104" s="69"/>
      <c r="AH104" s="69"/>
      <c r="AI104" s="69"/>
      <c r="AJ104" s="69"/>
      <c r="AK104" s="69"/>
      <c r="AL104" s="69"/>
    </row>
    <row r="105" spans="2:38" s="2" customFormat="1" x14ac:dyDescent="0.25">
      <c r="B105" s="12"/>
      <c r="D105" s="29"/>
      <c r="E105" s="27"/>
      <c r="M105" s="69"/>
      <c r="N105" s="69"/>
      <c r="O105" s="69"/>
      <c r="P105" s="69"/>
      <c r="Q105" s="69"/>
      <c r="R105" s="69"/>
      <c r="S105" s="69"/>
      <c r="T105" s="69"/>
      <c r="U105" s="69"/>
      <c r="V105" s="69"/>
      <c r="W105" s="69"/>
      <c r="X105" s="69"/>
      <c r="Y105" s="69"/>
      <c r="Z105" s="69"/>
      <c r="AA105" s="69"/>
      <c r="AB105" s="69"/>
      <c r="AC105" s="69"/>
      <c r="AD105" s="69"/>
      <c r="AE105" s="69"/>
      <c r="AF105" s="69"/>
      <c r="AG105" s="69"/>
      <c r="AH105" s="69"/>
      <c r="AI105" s="69"/>
      <c r="AJ105" s="69"/>
      <c r="AK105" s="69"/>
      <c r="AL105" s="69"/>
    </row>
    <row r="106" spans="2:38" s="2" customFormat="1" x14ac:dyDescent="0.25">
      <c r="B106" s="12"/>
      <c r="D106" s="29"/>
      <c r="E106" s="27"/>
      <c r="M106" s="69"/>
      <c r="N106" s="69"/>
      <c r="O106" s="69"/>
      <c r="P106" s="69"/>
      <c r="Q106" s="69"/>
      <c r="R106" s="69"/>
      <c r="S106" s="69"/>
      <c r="T106" s="69"/>
      <c r="U106" s="69"/>
      <c r="V106" s="69"/>
      <c r="W106" s="69"/>
      <c r="X106" s="69"/>
      <c r="Y106" s="69"/>
      <c r="Z106" s="69"/>
      <c r="AA106" s="69"/>
      <c r="AB106" s="69"/>
      <c r="AC106" s="69"/>
      <c r="AD106" s="69"/>
      <c r="AE106" s="69"/>
      <c r="AF106" s="69"/>
      <c r="AG106" s="69"/>
      <c r="AH106" s="69"/>
      <c r="AI106" s="69"/>
      <c r="AJ106" s="69"/>
      <c r="AK106" s="69"/>
      <c r="AL106" s="69"/>
    </row>
    <row r="107" spans="2:38" s="2" customFormat="1" x14ac:dyDescent="0.25">
      <c r="B107" s="12"/>
      <c r="D107" s="29"/>
      <c r="E107" s="27"/>
      <c r="M107" s="69"/>
      <c r="N107" s="69"/>
      <c r="O107" s="69"/>
      <c r="P107" s="69"/>
      <c r="Q107" s="69"/>
      <c r="R107" s="69"/>
      <c r="S107" s="69"/>
      <c r="T107" s="69"/>
      <c r="U107" s="69"/>
      <c r="V107" s="69"/>
      <c r="W107" s="69"/>
      <c r="X107" s="69"/>
      <c r="Y107" s="69"/>
      <c r="Z107" s="69"/>
      <c r="AA107" s="69"/>
      <c r="AB107" s="69"/>
      <c r="AC107" s="69"/>
      <c r="AD107" s="69"/>
      <c r="AE107" s="69"/>
      <c r="AF107" s="69"/>
      <c r="AG107" s="69"/>
      <c r="AH107" s="69"/>
      <c r="AI107" s="69"/>
      <c r="AJ107" s="69"/>
      <c r="AK107" s="69"/>
      <c r="AL107" s="69"/>
    </row>
    <row r="108" spans="2:38" s="2" customFormat="1" x14ac:dyDescent="0.25">
      <c r="B108" s="12"/>
      <c r="D108" s="29"/>
      <c r="E108" s="27"/>
      <c r="M108" s="69"/>
      <c r="N108" s="69"/>
      <c r="O108" s="69"/>
      <c r="P108" s="69"/>
      <c r="Q108" s="69"/>
      <c r="R108" s="69"/>
      <c r="S108" s="69"/>
      <c r="T108" s="69"/>
      <c r="U108" s="69"/>
      <c r="V108" s="69"/>
      <c r="W108" s="69"/>
      <c r="X108" s="69"/>
      <c r="Y108" s="69"/>
      <c r="Z108" s="69"/>
      <c r="AA108" s="69"/>
      <c r="AB108" s="69"/>
      <c r="AC108" s="69"/>
      <c r="AD108" s="69"/>
      <c r="AE108" s="69"/>
      <c r="AF108" s="69"/>
      <c r="AG108" s="69"/>
      <c r="AH108" s="69"/>
      <c r="AI108" s="69"/>
      <c r="AJ108" s="69"/>
      <c r="AK108" s="69"/>
      <c r="AL108" s="69"/>
    </row>
    <row r="109" spans="2:38" s="2" customFormat="1" x14ac:dyDescent="0.25">
      <c r="B109" s="12"/>
      <c r="D109" s="29"/>
      <c r="E109" s="27"/>
      <c r="M109" s="69"/>
      <c r="N109" s="69"/>
      <c r="O109" s="69"/>
      <c r="P109" s="69"/>
      <c r="Q109" s="69"/>
      <c r="R109" s="69"/>
      <c r="S109" s="69"/>
      <c r="T109" s="69"/>
      <c r="U109" s="69"/>
      <c r="V109" s="69"/>
      <c r="W109" s="69"/>
      <c r="X109" s="69"/>
      <c r="Y109" s="69"/>
      <c r="Z109" s="69"/>
      <c r="AA109" s="69"/>
      <c r="AB109" s="69"/>
      <c r="AC109" s="69"/>
      <c r="AD109" s="69"/>
      <c r="AE109" s="69"/>
      <c r="AF109" s="69"/>
      <c r="AG109" s="69"/>
      <c r="AH109" s="69"/>
      <c r="AI109" s="69"/>
      <c r="AJ109" s="69"/>
      <c r="AK109" s="69"/>
      <c r="AL109" s="69"/>
    </row>
    <row r="110" spans="2:38" s="2" customFormat="1" x14ac:dyDescent="0.25">
      <c r="B110" s="12"/>
      <c r="D110" s="29"/>
      <c r="E110" s="27"/>
      <c r="M110" s="69"/>
      <c r="N110" s="69"/>
      <c r="O110" s="69"/>
      <c r="P110" s="69"/>
      <c r="Q110" s="69"/>
      <c r="R110" s="69"/>
      <c r="S110" s="69"/>
      <c r="T110" s="69"/>
      <c r="U110" s="69"/>
      <c r="V110" s="69"/>
      <c r="W110" s="69"/>
      <c r="X110" s="69"/>
      <c r="Y110" s="69"/>
      <c r="Z110" s="69"/>
      <c r="AA110" s="69"/>
      <c r="AB110" s="69"/>
      <c r="AC110" s="69"/>
      <c r="AD110" s="69"/>
      <c r="AE110" s="69"/>
      <c r="AF110" s="69"/>
      <c r="AG110" s="69"/>
      <c r="AH110" s="69"/>
      <c r="AI110" s="69"/>
      <c r="AJ110" s="69"/>
      <c r="AK110" s="69"/>
      <c r="AL110" s="69"/>
    </row>
    <row r="111" spans="2:38" s="2" customFormat="1" x14ac:dyDescent="0.25">
      <c r="B111" s="12"/>
      <c r="D111" s="29"/>
      <c r="E111" s="27"/>
      <c r="M111" s="69"/>
      <c r="N111" s="69"/>
      <c r="O111" s="69"/>
      <c r="P111" s="69"/>
      <c r="Q111" s="69"/>
      <c r="R111" s="69"/>
      <c r="S111" s="69"/>
      <c r="T111" s="69"/>
      <c r="U111" s="69"/>
      <c r="V111" s="69"/>
      <c r="W111" s="69"/>
      <c r="X111" s="69"/>
      <c r="Y111" s="69"/>
      <c r="Z111" s="69"/>
      <c r="AA111" s="69"/>
      <c r="AB111" s="69"/>
      <c r="AC111" s="69"/>
      <c r="AD111" s="69"/>
      <c r="AE111" s="69"/>
      <c r="AF111" s="69"/>
      <c r="AG111" s="69"/>
      <c r="AH111" s="69"/>
      <c r="AI111" s="69"/>
      <c r="AJ111" s="69"/>
      <c r="AK111" s="69"/>
      <c r="AL111" s="69"/>
    </row>
    <row r="112" spans="2:38" s="2" customFormat="1" x14ac:dyDescent="0.25">
      <c r="B112" s="12"/>
      <c r="D112" s="29"/>
      <c r="E112" s="27"/>
      <c r="M112" s="69"/>
      <c r="N112" s="69"/>
      <c r="O112" s="69"/>
      <c r="P112" s="69"/>
      <c r="Q112" s="69"/>
      <c r="R112" s="69"/>
      <c r="S112" s="69"/>
      <c r="T112" s="69"/>
      <c r="U112" s="69"/>
      <c r="V112" s="69"/>
      <c r="W112" s="69"/>
      <c r="X112" s="69"/>
      <c r="Y112" s="69"/>
      <c r="Z112" s="69"/>
      <c r="AA112" s="69"/>
      <c r="AB112" s="69"/>
      <c r="AC112" s="69"/>
      <c r="AD112" s="69"/>
      <c r="AE112" s="69"/>
      <c r="AF112" s="69"/>
      <c r="AG112" s="69"/>
      <c r="AH112" s="69"/>
      <c r="AI112" s="69"/>
      <c r="AJ112" s="69"/>
      <c r="AK112" s="69"/>
      <c r="AL112" s="69"/>
    </row>
    <row r="113" spans="2:38" s="2" customFormat="1" x14ac:dyDescent="0.25">
      <c r="B113" s="12"/>
      <c r="D113" s="29"/>
      <c r="E113" s="27"/>
      <c r="M113" s="69"/>
      <c r="N113" s="69"/>
      <c r="O113" s="69"/>
      <c r="P113" s="69"/>
      <c r="Q113" s="69"/>
      <c r="R113" s="69"/>
      <c r="S113" s="69"/>
      <c r="T113" s="69"/>
      <c r="U113" s="69"/>
      <c r="V113" s="69"/>
      <c r="W113" s="69"/>
      <c r="X113" s="69"/>
      <c r="Y113" s="69"/>
      <c r="Z113" s="69"/>
      <c r="AA113" s="69"/>
      <c r="AB113" s="69"/>
      <c r="AC113" s="69"/>
      <c r="AD113" s="69"/>
      <c r="AE113" s="69"/>
      <c r="AF113" s="69"/>
      <c r="AG113" s="69"/>
      <c r="AH113" s="69"/>
      <c r="AI113" s="69"/>
      <c r="AJ113" s="69"/>
      <c r="AK113" s="69"/>
      <c r="AL113" s="69"/>
    </row>
    <row r="114" spans="2:38" s="2" customFormat="1" x14ac:dyDescent="0.25">
      <c r="B114" s="12"/>
      <c r="D114" s="29"/>
      <c r="E114" s="27"/>
      <c r="M114" s="69"/>
      <c r="N114" s="69"/>
      <c r="O114" s="69"/>
      <c r="P114" s="69"/>
      <c r="Q114" s="69"/>
      <c r="R114" s="69"/>
      <c r="S114" s="69"/>
      <c r="T114" s="69"/>
      <c r="U114" s="69"/>
      <c r="V114" s="69"/>
      <c r="W114" s="69"/>
      <c r="X114" s="69"/>
      <c r="Y114" s="69"/>
      <c r="Z114" s="69"/>
      <c r="AA114" s="69"/>
      <c r="AB114" s="69"/>
      <c r="AC114" s="69"/>
      <c r="AD114" s="69"/>
      <c r="AE114" s="69"/>
      <c r="AF114" s="69"/>
      <c r="AG114" s="69"/>
      <c r="AH114" s="69"/>
      <c r="AI114" s="69"/>
      <c r="AJ114" s="69"/>
      <c r="AK114" s="69"/>
      <c r="AL114" s="69"/>
    </row>
    <row r="115" spans="2:38" s="2" customFormat="1" x14ac:dyDescent="0.25">
      <c r="B115" s="12"/>
      <c r="D115" s="29"/>
      <c r="E115" s="27"/>
      <c r="M115" s="69"/>
      <c r="N115" s="69"/>
      <c r="O115" s="69"/>
      <c r="P115" s="69"/>
      <c r="Q115" s="69"/>
      <c r="R115" s="69"/>
      <c r="S115" s="69"/>
      <c r="T115" s="69"/>
      <c r="U115" s="69"/>
      <c r="V115" s="69"/>
      <c r="W115" s="69"/>
      <c r="X115" s="69"/>
      <c r="Y115" s="69"/>
      <c r="Z115" s="69"/>
      <c r="AA115" s="69"/>
      <c r="AB115" s="69"/>
      <c r="AC115" s="69"/>
      <c r="AD115" s="69"/>
      <c r="AE115" s="69"/>
      <c r="AF115" s="69"/>
      <c r="AG115" s="69"/>
      <c r="AH115" s="69"/>
      <c r="AI115" s="69"/>
      <c r="AJ115" s="69"/>
      <c r="AK115" s="69"/>
      <c r="AL115" s="69"/>
    </row>
    <row r="116" spans="2:38" s="2" customFormat="1" x14ac:dyDescent="0.25">
      <c r="B116" s="12"/>
      <c r="D116" s="29"/>
      <c r="E116" s="27"/>
      <c r="M116" s="69"/>
      <c r="N116" s="69"/>
      <c r="O116" s="69"/>
      <c r="P116" s="69"/>
      <c r="Q116" s="69"/>
      <c r="R116" s="69"/>
      <c r="S116" s="69"/>
      <c r="T116" s="69"/>
      <c r="U116" s="69"/>
      <c r="V116" s="69"/>
      <c r="W116" s="69"/>
      <c r="X116" s="69"/>
      <c r="Y116" s="69"/>
      <c r="Z116" s="69"/>
      <c r="AA116" s="69"/>
      <c r="AB116" s="69"/>
      <c r="AC116" s="69"/>
      <c r="AD116" s="69"/>
      <c r="AE116" s="69"/>
      <c r="AF116" s="69"/>
      <c r="AG116" s="69"/>
      <c r="AH116" s="69"/>
      <c r="AI116" s="69"/>
      <c r="AJ116" s="69"/>
      <c r="AK116" s="69"/>
      <c r="AL116" s="69"/>
    </row>
    <row r="117" spans="2:38" s="2" customFormat="1" x14ac:dyDescent="0.25">
      <c r="B117" s="12"/>
      <c r="D117" s="29"/>
      <c r="E117" s="27"/>
      <c r="M117" s="69"/>
      <c r="N117" s="69"/>
      <c r="O117" s="69"/>
      <c r="P117" s="69"/>
      <c r="Q117" s="69"/>
      <c r="R117" s="69"/>
      <c r="S117" s="69"/>
      <c r="T117" s="69"/>
      <c r="U117" s="69"/>
      <c r="V117" s="69"/>
      <c r="W117" s="69"/>
      <c r="X117" s="69"/>
      <c r="Y117" s="69"/>
      <c r="Z117" s="69"/>
      <c r="AA117" s="69"/>
      <c r="AB117" s="69"/>
      <c r="AC117" s="69"/>
      <c r="AD117" s="69"/>
      <c r="AE117" s="69"/>
      <c r="AF117" s="69"/>
      <c r="AG117" s="69"/>
      <c r="AH117" s="69"/>
      <c r="AI117" s="69"/>
      <c r="AJ117" s="69"/>
      <c r="AK117" s="69"/>
      <c r="AL117" s="69"/>
    </row>
    <row r="118" spans="2:38" s="2" customFormat="1" x14ac:dyDescent="0.25">
      <c r="B118" s="12"/>
      <c r="D118" s="29"/>
      <c r="E118" s="27"/>
      <c r="M118" s="69"/>
      <c r="N118" s="69"/>
      <c r="O118" s="69"/>
      <c r="P118" s="69"/>
      <c r="Q118" s="69"/>
      <c r="R118" s="69"/>
      <c r="S118" s="69"/>
      <c r="T118" s="69"/>
      <c r="U118" s="69"/>
      <c r="V118" s="69"/>
      <c r="W118" s="69"/>
      <c r="X118" s="69"/>
      <c r="Y118" s="69"/>
      <c r="Z118" s="69"/>
      <c r="AA118" s="69"/>
      <c r="AB118" s="69"/>
      <c r="AC118" s="69"/>
      <c r="AD118" s="69"/>
      <c r="AE118" s="69"/>
      <c r="AF118" s="69"/>
      <c r="AG118" s="69"/>
      <c r="AH118" s="69"/>
      <c r="AI118" s="69"/>
      <c r="AJ118" s="69"/>
      <c r="AK118" s="69"/>
      <c r="AL118" s="69"/>
    </row>
    <row r="119" spans="2:38" s="2" customFormat="1" x14ac:dyDescent="0.25">
      <c r="B119" s="12"/>
      <c r="D119" s="29"/>
      <c r="E119" s="27"/>
      <c r="M119" s="69"/>
      <c r="N119" s="69"/>
      <c r="O119" s="69"/>
      <c r="P119" s="69"/>
      <c r="Q119" s="69"/>
      <c r="R119" s="69"/>
      <c r="S119" s="69"/>
      <c r="T119" s="69"/>
      <c r="U119" s="69"/>
      <c r="V119" s="69"/>
      <c r="W119" s="69"/>
      <c r="X119" s="69"/>
      <c r="Y119" s="69"/>
      <c r="Z119" s="69"/>
      <c r="AA119" s="69"/>
      <c r="AB119" s="69"/>
      <c r="AC119" s="69"/>
      <c r="AD119" s="69"/>
      <c r="AE119" s="69"/>
      <c r="AF119" s="69"/>
      <c r="AG119" s="69"/>
      <c r="AH119" s="69"/>
      <c r="AI119" s="69"/>
      <c r="AJ119" s="69"/>
      <c r="AK119" s="69"/>
      <c r="AL119" s="69"/>
    </row>
    <row r="120" spans="2:38" s="2" customFormat="1" x14ac:dyDescent="0.25">
      <c r="B120" s="12"/>
      <c r="D120" s="29"/>
      <c r="E120" s="27"/>
      <c r="M120" s="69"/>
      <c r="N120" s="69"/>
      <c r="O120" s="69"/>
      <c r="P120" s="69"/>
      <c r="Q120" s="69"/>
      <c r="R120" s="69"/>
      <c r="S120" s="69"/>
      <c r="T120" s="69"/>
      <c r="U120" s="69"/>
      <c r="V120" s="69"/>
      <c r="W120" s="69"/>
      <c r="X120" s="69"/>
      <c r="Y120" s="69"/>
      <c r="Z120" s="69"/>
      <c r="AA120" s="69"/>
      <c r="AB120" s="69"/>
      <c r="AC120" s="69"/>
      <c r="AD120" s="69"/>
      <c r="AE120" s="69"/>
      <c r="AF120" s="69"/>
      <c r="AG120" s="69"/>
      <c r="AH120" s="69"/>
      <c r="AI120" s="69"/>
      <c r="AJ120" s="69"/>
      <c r="AK120" s="69"/>
      <c r="AL120" s="69"/>
    </row>
    <row r="121" spans="2:38" s="2" customFormat="1" x14ac:dyDescent="0.25">
      <c r="B121" s="12"/>
      <c r="D121" s="29"/>
      <c r="E121" s="27"/>
      <c r="M121" s="69"/>
      <c r="N121" s="69"/>
      <c r="O121" s="69"/>
      <c r="P121" s="69"/>
      <c r="Q121" s="69"/>
      <c r="R121" s="69"/>
      <c r="S121" s="69"/>
      <c r="T121" s="69"/>
      <c r="U121" s="69"/>
      <c r="V121" s="69"/>
      <c r="W121" s="69"/>
      <c r="X121" s="69"/>
      <c r="Y121" s="69"/>
      <c r="Z121" s="69"/>
      <c r="AA121" s="69"/>
      <c r="AB121" s="69"/>
      <c r="AC121" s="69"/>
      <c r="AD121" s="69"/>
      <c r="AE121" s="69"/>
      <c r="AF121" s="69"/>
      <c r="AG121" s="69"/>
      <c r="AH121" s="69"/>
      <c r="AI121" s="69"/>
      <c r="AJ121" s="69"/>
      <c r="AK121" s="69"/>
      <c r="AL121" s="69"/>
    </row>
    <row r="122" spans="2:38" s="2" customFormat="1" x14ac:dyDescent="0.25">
      <c r="B122" s="12"/>
      <c r="D122" s="29"/>
      <c r="E122" s="27"/>
      <c r="M122" s="69"/>
      <c r="N122" s="69"/>
      <c r="O122" s="69"/>
      <c r="P122" s="69"/>
      <c r="Q122" s="69"/>
      <c r="R122" s="69"/>
      <c r="S122" s="69"/>
      <c r="T122" s="69"/>
      <c r="U122" s="69"/>
      <c r="V122" s="69"/>
      <c r="W122" s="69"/>
      <c r="X122" s="69"/>
      <c r="Y122" s="69"/>
      <c r="Z122" s="69"/>
      <c r="AA122" s="69"/>
      <c r="AB122" s="69"/>
      <c r="AC122" s="69"/>
      <c r="AD122" s="69"/>
      <c r="AE122" s="69"/>
      <c r="AF122" s="69"/>
      <c r="AG122" s="69"/>
      <c r="AH122" s="69"/>
      <c r="AI122" s="69"/>
      <c r="AJ122" s="69"/>
      <c r="AK122" s="69"/>
      <c r="AL122" s="69"/>
    </row>
    <row r="123" spans="2:38" s="2" customFormat="1" x14ac:dyDescent="0.25">
      <c r="B123" s="12"/>
      <c r="D123" s="29"/>
      <c r="E123" s="27"/>
      <c r="M123" s="69"/>
      <c r="N123" s="69"/>
      <c r="O123" s="69"/>
      <c r="P123" s="69"/>
      <c r="Q123" s="69"/>
      <c r="R123" s="69"/>
      <c r="S123" s="69"/>
      <c r="T123" s="69"/>
      <c r="U123" s="69"/>
      <c r="V123" s="69"/>
      <c r="W123" s="69"/>
      <c r="X123" s="69"/>
      <c r="Y123" s="69"/>
      <c r="Z123" s="69"/>
      <c r="AA123" s="69"/>
      <c r="AB123" s="69"/>
      <c r="AC123" s="69"/>
      <c r="AD123" s="69"/>
      <c r="AE123" s="69"/>
      <c r="AF123" s="69"/>
      <c r="AG123" s="69"/>
      <c r="AH123" s="69"/>
      <c r="AI123" s="69"/>
      <c r="AJ123" s="69"/>
      <c r="AK123" s="69"/>
      <c r="AL123" s="69"/>
    </row>
    <row r="124" spans="2:38" s="2" customFormat="1" x14ac:dyDescent="0.25">
      <c r="B124" s="12"/>
      <c r="D124" s="29"/>
      <c r="E124" s="27"/>
      <c r="M124" s="69"/>
      <c r="N124" s="69"/>
      <c r="O124" s="69"/>
      <c r="P124" s="69"/>
      <c r="Q124" s="69"/>
      <c r="R124" s="69"/>
      <c r="S124" s="69"/>
      <c r="T124" s="69"/>
      <c r="U124" s="69"/>
      <c r="V124" s="69"/>
      <c r="W124" s="69"/>
      <c r="X124" s="69"/>
      <c r="Y124" s="69"/>
      <c r="Z124" s="69"/>
      <c r="AA124" s="69"/>
      <c r="AB124" s="69"/>
      <c r="AC124" s="69"/>
      <c r="AD124" s="69"/>
      <c r="AE124" s="69"/>
      <c r="AF124" s="69"/>
      <c r="AG124" s="69"/>
      <c r="AH124" s="69"/>
      <c r="AI124" s="69"/>
      <c r="AJ124" s="69"/>
      <c r="AK124" s="69"/>
      <c r="AL124" s="69"/>
    </row>
    <row r="125" spans="2:38" s="2" customFormat="1" x14ac:dyDescent="0.25">
      <c r="B125" s="12"/>
      <c r="D125" s="29"/>
      <c r="E125" s="27"/>
      <c r="M125" s="69"/>
      <c r="N125" s="69"/>
      <c r="O125" s="69"/>
      <c r="P125" s="69"/>
      <c r="Q125" s="69"/>
      <c r="R125" s="69"/>
      <c r="S125" s="69"/>
      <c r="T125" s="69"/>
      <c r="U125" s="69"/>
      <c r="V125" s="69"/>
      <c r="W125" s="69"/>
      <c r="X125" s="69"/>
      <c r="Y125" s="69"/>
      <c r="Z125" s="69"/>
      <c r="AA125" s="69"/>
      <c r="AB125" s="69"/>
      <c r="AC125" s="69"/>
      <c r="AD125" s="69"/>
      <c r="AE125" s="69"/>
      <c r="AF125" s="69"/>
      <c r="AG125" s="69"/>
      <c r="AH125" s="69"/>
      <c r="AI125" s="69"/>
      <c r="AJ125" s="69"/>
      <c r="AK125" s="69"/>
      <c r="AL125" s="69"/>
    </row>
    <row r="126" spans="2:38" s="2" customFormat="1" x14ac:dyDescent="0.25">
      <c r="B126" s="12"/>
      <c r="D126" s="29"/>
      <c r="E126" s="27"/>
      <c r="M126" s="69"/>
      <c r="N126" s="69"/>
      <c r="O126" s="69"/>
      <c r="P126" s="69"/>
      <c r="Q126" s="69"/>
      <c r="R126" s="69"/>
      <c r="S126" s="69"/>
      <c r="T126" s="69"/>
      <c r="U126" s="69"/>
      <c r="V126" s="69"/>
      <c r="W126" s="69"/>
      <c r="X126" s="69"/>
      <c r="Y126" s="69"/>
      <c r="Z126" s="69"/>
      <c r="AA126" s="69"/>
      <c r="AB126" s="69"/>
      <c r="AC126" s="69"/>
      <c r="AD126" s="69"/>
      <c r="AE126" s="69"/>
      <c r="AF126" s="69"/>
      <c r="AG126" s="69"/>
      <c r="AH126" s="69"/>
      <c r="AI126" s="69"/>
      <c r="AJ126" s="69"/>
      <c r="AK126" s="69"/>
      <c r="AL126" s="69"/>
    </row>
    <row r="127" spans="2:38" s="2" customFormat="1" x14ac:dyDescent="0.25">
      <c r="B127" s="12"/>
      <c r="D127" s="29"/>
      <c r="E127" s="27"/>
      <c r="M127" s="69"/>
      <c r="N127" s="69"/>
      <c r="O127" s="69"/>
      <c r="P127" s="69"/>
      <c r="Q127" s="69"/>
      <c r="R127" s="69"/>
      <c r="S127" s="69"/>
      <c r="T127" s="69"/>
      <c r="U127" s="69"/>
      <c r="V127" s="69"/>
      <c r="W127" s="69"/>
      <c r="X127" s="69"/>
      <c r="Y127" s="69"/>
      <c r="Z127" s="69"/>
      <c r="AA127" s="69"/>
      <c r="AB127" s="69"/>
      <c r="AC127" s="69"/>
      <c r="AD127" s="69"/>
      <c r="AE127" s="69"/>
      <c r="AF127" s="69"/>
      <c r="AG127" s="69"/>
      <c r="AH127" s="69"/>
      <c r="AI127" s="69"/>
      <c r="AJ127" s="69"/>
      <c r="AK127" s="69"/>
      <c r="AL127" s="69"/>
    </row>
    <row r="128" spans="2:38" s="2" customFormat="1" x14ac:dyDescent="0.25">
      <c r="B128" s="12"/>
      <c r="D128" s="29"/>
      <c r="E128" s="27"/>
      <c r="M128" s="69"/>
      <c r="N128" s="69"/>
      <c r="O128" s="69"/>
      <c r="P128" s="69"/>
      <c r="Q128" s="69"/>
      <c r="R128" s="69"/>
      <c r="S128" s="69"/>
      <c r="T128" s="69"/>
      <c r="U128" s="69"/>
      <c r="V128" s="69"/>
      <c r="W128" s="69"/>
      <c r="X128" s="69"/>
      <c r="Y128" s="69"/>
      <c r="Z128" s="69"/>
      <c r="AA128" s="69"/>
      <c r="AB128" s="69"/>
      <c r="AC128" s="69"/>
      <c r="AD128" s="69"/>
      <c r="AE128" s="69"/>
      <c r="AF128" s="69"/>
      <c r="AG128" s="69"/>
      <c r="AH128" s="69"/>
      <c r="AI128" s="69"/>
      <c r="AJ128" s="69"/>
      <c r="AK128" s="69"/>
      <c r="AL128" s="69"/>
    </row>
    <row r="129" spans="2:38" s="2" customFormat="1" x14ac:dyDescent="0.25">
      <c r="B129" s="12"/>
      <c r="D129" s="29"/>
      <c r="E129" s="27"/>
      <c r="M129" s="69"/>
      <c r="N129" s="69"/>
      <c r="O129" s="69"/>
      <c r="P129" s="69"/>
      <c r="Q129" s="69"/>
      <c r="R129" s="69"/>
      <c r="S129" s="69"/>
      <c r="T129" s="69"/>
      <c r="U129" s="69"/>
      <c r="V129" s="69"/>
      <c r="W129" s="69"/>
      <c r="X129" s="69"/>
      <c r="Y129" s="69"/>
      <c r="Z129" s="69"/>
      <c r="AA129" s="69"/>
      <c r="AB129" s="69"/>
      <c r="AC129" s="69"/>
      <c r="AD129" s="69"/>
      <c r="AE129" s="69"/>
      <c r="AF129" s="69"/>
      <c r="AG129" s="69"/>
      <c r="AH129" s="69"/>
      <c r="AI129" s="69"/>
      <c r="AJ129" s="69"/>
      <c r="AK129" s="69"/>
      <c r="AL129" s="69"/>
    </row>
    <row r="130" spans="2:38" s="2" customFormat="1" x14ac:dyDescent="0.25">
      <c r="B130" s="12"/>
      <c r="D130" s="29"/>
      <c r="E130" s="27"/>
      <c r="M130" s="69"/>
      <c r="N130" s="69"/>
      <c r="O130" s="69"/>
      <c r="P130" s="69"/>
      <c r="Q130" s="69"/>
      <c r="R130" s="69"/>
      <c r="S130" s="69"/>
      <c r="T130" s="69"/>
      <c r="U130" s="69"/>
      <c r="V130" s="69"/>
      <c r="W130" s="69"/>
      <c r="X130" s="69"/>
      <c r="Y130" s="69"/>
      <c r="Z130" s="69"/>
      <c r="AA130" s="69"/>
      <c r="AB130" s="69"/>
      <c r="AC130" s="69"/>
      <c r="AD130" s="69"/>
      <c r="AE130" s="69"/>
      <c r="AF130" s="69"/>
      <c r="AG130" s="69"/>
      <c r="AH130" s="69"/>
      <c r="AI130" s="69"/>
      <c r="AJ130" s="69"/>
      <c r="AK130" s="69"/>
      <c r="AL130" s="69"/>
    </row>
    <row r="131" spans="2:38" s="2" customFormat="1" x14ac:dyDescent="0.25">
      <c r="B131" s="12"/>
      <c r="D131" s="29"/>
      <c r="E131" s="27"/>
      <c r="M131" s="69"/>
      <c r="N131" s="69"/>
      <c r="O131" s="69"/>
      <c r="P131" s="69"/>
      <c r="Q131" s="69"/>
      <c r="R131" s="69"/>
      <c r="S131" s="69"/>
      <c r="T131" s="69"/>
      <c r="U131" s="69"/>
      <c r="V131" s="69"/>
      <c r="W131" s="69"/>
      <c r="X131" s="69"/>
      <c r="Y131" s="69"/>
      <c r="Z131" s="69"/>
      <c r="AA131" s="69"/>
      <c r="AB131" s="69"/>
      <c r="AC131" s="69"/>
      <c r="AD131" s="69"/>
      <c r="AE131" s="69"/>
      <c r="AF131" s="69"/>
      <c r="AG131" s="69"/>
      <c r="AH131" s="69"/>
      <c r="AI131" s="69"/>
      <c r="AJ131" s="69"/>
      <c r="AK131" s="69"/>
      <c r="AL131" s="69"/>
    </row>
    <row r="132" spans="2:38" s="2" customFormat="1" x14ac:dyDescent="0.25">
      <c r="B132" s="12"/>
      <c r="D132" s="29"/>
      <c r="E132" s="27"/>
      <c r="M132" s="69"/>
      <c r="N132" s="69"/>
      <c r="O132" s="69"/>
      <c r="P132" s="69"/>
      <c r="Q132" s="69"/>
      <c r="R132" s="69"/>
      <c r="S132" s="69"/>
      <c r="T132" s="69"/>
      <c r="U132" s="69"/>
      <c r="V132" s="69"/>
      <c r="W132" s="69"/>
      <c r="X132" s="69"/>
      <c r="Y132" s="69"/>
      <c r="Z132" s="69"/>
      <c r="AA132" s="69"/>
      <c r="AB132" s="69"/>
      <c r="AC132" s="69"/>
      <c r="AD132" s="69"/>
      <c r="AE132" s="69"/>
      <c r="AF132" s="69"/>
      <c r="AG132" s="69"/>
      <c r="AH132" s="69"/>
      <c r="AI132" s="69"/>
      <c r="AJ132" s="69"/>
      <c r="AK132" s="69"/>
      <c r="AL132" s="69"/>
    </row>
    <row r="133" spans="2:38" s="2" customFormat="1" x14ac:dyDescent="0.25">
      <c r="B133" s="12"/>
      <c r="D133" s="29"/>
      <c r="E133" s="27"/>
      <c r="M133" s="69"/>
      <c r="N133" s="69"/>
      <c r="O133" s="69"/>
      <c r="P133" s="69"/>
      <c r="Q133" s="69"/>
      <c r="R133" s="69"/>
      <c r="S133" s="69"/>
      <c r="T133" s="69"/>
      <c r="U133" s="69"/>
      <c r="V133" s="69"/>
      <c r="W133" s="69"/>
      <c r="X133" s="69"/>
      <c r="Y133" s="69"/>
      <c r="Z133" s="69"/>
      <c r="AA133" s="69"/>
      <c r="AB133" s="69"/>
      <c r="AC133" s="69"/>
      <c r="AD133" s="69"/>
      <c r="AE133" s="69"/>
      <c r="AF133" s="69"/>
      <c r="AG133" s="69"/>
      <c r="AH133" s="69"/>
      <c r="AI133" s="69"/>
      <c r="AJ133" s="69"/>
      <c r="AK133" s="69"/>
      <c r="AL133" s="69"/>
    </row>
    <row r="134" spans="2:38" s="2" customFormat="1" x14ac:dyDescent="0.25">
      <c r="B134" s="12"/>
      <c r="D134" s="29"/>
      <c r="E134" s="27"/>
      <c r="M134" s="69"/>
      <c r="N134" s="69"/>
      <c r="O134" s="69"/>
      <c r="P134" s="69"/>
      <c r="Q134" s="69"/>
      <c r="R134" s="69"/>
      <c r="S134" s="69"/>
      <c r="T134" s="69"/>
      <c r="U134" s="69"/>
      <c r="V134" s="69"/>
      <c r="W134" s="69"/>
      <c r="X134" s="69"/>
      <c r="Y134" s="69"/>
      <c r="Z134" s="69"/>
      <c r="AA134" s="69"/>
      <c r="AB134" s="69"/>
      <c r="AC134" s="69"/>
      <c r="AD134" s="69"/>
      <c r="AE134" s="69"/>
      <c r="AF134" s="69"/>
      <c r="AG134" s="69"/>
      <c r="AH134" s="69"/>
      <c r="AI134" s="69"/>
      <c r="AJ134" s="69"/>
      <c r="AK134" s="69"/>
      <c r="AL134" s="69"/>
    </row>
    <row r="135" spans="2:38" s="22" customFormat="1" x14ac:dyDescent="0.25">
      <c r="B135" s="23"/>
      <c r="D135" s="24"/>
      <c r="E135" s="25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2:38" s="22" customFormat="1" x14ac:dyDescent="0.25">
      <c r="B136" s="23"/>
      <c r="D136" s="24"/>
      <c r="E136" s="25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2:38" s="22" customFormat="1" x14ac:dyDescent="0.25">
      <c r="D137" s="24"/>
      <c r="E137" s="25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2:38" s="22" customFormat="1" x14ac:dyDescent="0.25">
      <c r="D138" s="24"/>
      <c r="E138" s="25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2:38" s="22" customFormat="1" x14ac:dyDescent="0.25">
      <c r="D139" s="24"/>
      <c r="E139" s="25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2:38" s="22" customFormat="1" x14ac:dyDescent="0.25">
      <c r="D140" s="24"/>
      <c r="E140" s="25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2:38" s="22" customFormat="1" x14ac:dyDescent="0.25">
      <c r="D141" s="24"/>
      <c r="E141" s="25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2:38" s="22" customFormat="1" x14ac:dyDescent="0.25">
      <c r="D142" s="24"/>
      <c r="E142" s="25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2:38" s="22" customFormat="1" x14ac:dyDescent="0.25">
      <c r="D143" s="24"/>
      <c r="E143" s="25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2:38" s="22" customFormat="1" x14ac:dyDescent="0.25">
      <c r="D144" s="24"/>
      <c r="E144" s="25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4:38" s="22" customFormat="1" x14ac:dyDescent="0.25">
      <c r="D145" s="24"/>
      <c r="E145" s="25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4:38" s="22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</row>
    <row r="147" spans="4:38" s="22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</row>
    <row r="148" spans="4:38" s="2" customFormat="1" x14ac:dyDescent="0.25">
      <c r="M148" s="69"/>
      <c r="N148" s="69"/>
      <c r="O148" s="69"/>
      <c r="P148" s="69"/>
      <c r="Q148" s="69"/>
      <c r="R148" s="69"/>
      <c r="S148" s="69"/>
      <c r="T148" s="69"/>
      <c r="U148" s="69"/>
      <c r="V148" s="69"/>
      <c r="W148" s="69"/>
      <c r="X148" s="69"/>
      <c r="Y148" s="69"/>
      <c r="Z148" s="69"/>
      <c r="AA148" s="69"/>
      <c r="AB148" s="69"/>
      <c r="AC148" s="69"/>
      <c r="AD148" s="69"/>
      <c r="AE148" s="69"/>
      <c r="AF148" s="69"/>
      <c r="AG148" s="69"/>
      <c r="AH148" s="69"/>
      <c r="AI148" s="69"/>
      <c r="AJ148" s="69"/>
      <c r="AK148" s="69"/>
      <c r="AL148" s="69"/>
    </row>
    <row r="149" spans="4:38" s="2" customFormat="1" x14ac:dyDescent="0.25">
      <c r="M149" s="69"/>
      <c r="N149" s="69"/>
      <c r="O149" s="69"/>
      <c r="P149" s="69"/>
      <c r="Q149" s="69"/>
      <c r="R149" s="69"/>
      <c r="S149" s="69"/>
      <c r="T149" s="69"/>
      <c r="U149" s="69"/>
      <c r="V149" s="69"/>
      <c r="W149" s="69"/>
      <c r="X149" s="69"/>
      <c r="Y149" s="69"/>
      <c r="Z149" s="69"/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</row>
    <row r="150" spans="4:38" s="2" customFormat="1" x14ac:dyDescent="0.25">
      <c r="M150" s="69"/>
      <c r="N150" s="69"/>
      <c r="O150" s="69"/>
      <c r="P150" s="69"/>
      <c r="Q150" s="69"/>
      <c r="R150" s="69"/>
      <c r="S150" s="69"/>
      <c r="T150" s="69"/>
      <c r="U150" s="69"/>
      <c r="V150" s="69"/>
      <c r="W150" s="69"/>
      <c r="X150" s="69"/>
      <c r="Y150" s="69"/>
      <c r="Z150" s="69"/>
      <c r="AA150" s="69"/>
      <c r="AB150" s="69"/>
      <c r="AC150" s="69"/>
      <c r="AD150" s="69"/>
      <c r="AE150" s="69"/>
      <c r="AF150" s="69"/>
      <c r="AG150" s="69"/>
      <c r="AH150" s="69"/>
      <c r="AI150" s="69"/>
      <c r="AJ150" s="69"/>
      <c r="AK150" s="69"/>
      <c r="AL150" s="69"/>
    </row>
    <row r="151" spans="4:38" s="2" customFormat="1" x14ac:dyDescent="0.25">
      <c r="M151" s="69"/>
      <c r="N151" s="69"/>
      <c r="O151" s="69"/>
      <c r="P151" s="69"/>
      <c r="Q151" s="69"/>
      <c r="R151" s="69"/>
      <c r="S151" s="69"/>
      <c r="T151" s="69"/>
      <c r="U151" s="69"/>
      <c r="V151" s="69"/>
      <c r="W151" s="69"/>
      <c r="X151" s="69"/>
      <c r="Y151" s="69"/>
      <c r="Z151" s="69"/>
      <c r="AA151" s="69"/>
      <c r="AB151" s="69"/>
      <c r="AC151" s="69"/>
      <c r="AD151" s="69"/>
      <c r="AE151" s="69"/>
      <c r="AF151" s="69"/>
      <c r="AG151" s="69"/>
      <c r="AH151" s="69"/>
      <c r="AI151" s="69"/>
      <c r="AJ151" s="69"/>
      <c r="AK151" s="69"/>
      <c r="AL151" s="69"/>
    </row>
    <row r="152" spans="4:38" s="4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4:38" s="4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4:38" s="4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4:38" s="4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4:38" s="4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4:38" s="4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4:38" s="4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4:38" s="4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4:38" s="4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3:38" s="4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3:38" s="4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3:38" s="4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ignoredErrors>
    <ignoredError sqref="C18:G18 C33:G33 C48:G48" formulaRange="1"/>
  </ignoredError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5.140625" style="70" customWidth="1"/>
    <col min="3" max="8" width="9.42578125" style="70" customWidth="1"/>
    <col min="9" max="9" width="12" style="70" customWidth="1"/>
    <col min="10" max="10" width="11.28515625" style="70" customWidth="1"/>
    <col min="11" max="11" width="11.42578125" style="70" customWidth="1"/>
    <col min="12" max="12" width="1.85546875" style="70" customWidth="1"/>
    <col min="13" max="13" width="11.42578125" style="69"/>
    <col min="14" max="14" width="11.42578125" style="69" hidden="1" customWidth="1"/>
    <col min="15" max="38" width="11.42578125" style="69"/>
    <col min="39" max="16384" width="11.42578125" style="70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20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20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20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20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20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20" s="69" customFormat="1" x14ac:dyDescent="0.25">
      <c r="A7" s="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164"/>
    </row>
    <row r="8" spans="1:20" s="69" customFormat="1" x14ac:dyDescent="0.25">
      <c r="A8" s="76"/>
      <c r="B8" s="131"/>
      <c r="C8" s="217" t="s">
        <v>101</v>
      </c>
      <c r="D8" s="217"/>
      <c r="E8" s="217"/>
      <c r="F8" s="217"/>
      <c r="G8" s="217"/>
      <c r="H8" s="217"/>
      <c r="I8" s="217"/>
      <c r="J8" s="217"/>
      <c r="K8" s="217"/>
      <c r="L8" s="164"/>
      <c r="O8" s="95"/>
    </row>
    <row r="9" spans="1:20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164"/>
    </row>
    <row r="10" spans="1:20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164"/>
    </row>
    <row r="11" spans="1:20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164"/>
      <c r="O11" s="92"/>
    </row>
    <row r="12" spans="1:20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164"/>
    </row>
    <row r="13" spans="1:20" s="69" customFormat="1" x14ac:dyDescent="0.25">
      <c r="A13" s="76"/>
      <c r="B13" s="174" t="s">
        <v>8</v>
      </c>
      <c r="C13" s="172">
        <v>75564</v>
      </c>
      <c r="D13" s="172">
        <v>168055</v>
      </c>
      <c r="E13" s="172">
        <v>31521</v>
      </c>
      <c r="F13" s="172">
        <v>66661</v>
      </c>
      <c r="G13" s="172">
        <v>108998</v>
      </c>
      <c r="H13" s="172">
        <v>64705</v>
      </c>
      <c r="I13" s="154">
        <f>+(H13/G13-1)*100</f>
        <v>-40.636525440833779</v>
      </c>
      <c r="J13" s="154">
        <f>+H13/G13*100</f>
        <v>59.363474559166221</v>
      </c>
      <c r="K13" s="154">
        <f>+(G13/F13-1)*100</f>
        <v>63.510898426366239</v>
      </c>
      <c r="L13" s="164"/>
      <c r="M13" s="99"/>
      <c r="N13" s="69">
        <v>1</v>
      </c>
      <c r="O13" s="79">
        <v>6979952</v>
      </c>
      <c r="P13" s="79">
        <v>5941344</v>
      </c>
      <c r="Q13" s="79">
        <v>5810996</v>
      </c>
      <c r="R13" s="79">
        <v>6498148</v>
      </c>
      <c r="S13" s="79">
        <v>6042462</v>
      </c>
      <c r="T13" s="79">
        <v>6916438</v>
      </c>
    </row>
    <row r="14" spans="1:20" s="69" customFormat="1" x14ac:dyDescent="0.25">
      <c r="A14" s="76"/>
      <c r="B14" s="174" t="s">
        <v>9</v>
      </c>
      <c r="C14" s="172">
        <v>95382</v>
      </c>
      <c r="D14" s="172">
        <v>85892</v>
      </c>
      <c r="E14" s="172">
        <v>149308</v>
      </c>
      <c r="F14" s="172">
        <v>89550</v>
      </c>
      <c r="G14" s="172">
        <v>113016</v>
      </c>
      <c r="H14" s="172">
        <v>96630</v>
      </c>
      <c r="I14" s="154">
        <f>+(H14/G14-1)*100</f>
        <v>-14.498832023784248</v>
      </c>
      <c r="J14" s="154">
        <f>+H14/G14*100</f>
        <v>85.501167976215754</v>
      </c>
      <c r="K14" s="154">
        <f>+(G14/F14-1)*100</f>
        <v>26.204355108877731</v>
      </c>
      <c r="L14" s="164"/>
      <c r="M14" s="99"/>
      <c r="O14" s="79"/>
      <c r="P14" s="79"/>
      <c r="Q14" s="79"/>
      <c r="R14" s="79"/>
      <c r="S14" s="79"/>
      <c r="T14" s="79"/>
    </row>
    <row r="15" spans="1:20" s="69" customFormat="1" x14ac:dyDescent="0.25">
      <c r="A15" s="76"/>
      <c r="B15" s="174" t="s">
        <v>10</v>
      </c>
      <c r="C15" s="172">
        <v>120311</v>
      </c>
      <c r="D15" s="172">
        <v>65661</v>
      </c>
      <c r="E15" s="172">
        <v>152458</v>
      </c>
      <c r="F15" s="172">
        <v>64915</v>
      </c>
      <c r="G15" s="172">
        <v>233693</v>
      </c>
      <c r="H15" s="151">
        <v>76269</v>
      </c>
      <c r="I15" s="161">
        <f>+(H15/G15-1)*100</f>
        <v>-67.363592405420775</v>
      </c>
      <c r="J15" s="161">
        <f>+H15/G15*100</f>
        <v>32.636407594579211</v>
      </c>
      <c r="K15" s="161">
        <f>+(G15/F15-1)*100</f>
        <v>259.99845952399289</v>
      </c>
      <c r="L15" s="164"/>
      <c r="M15" s="99"/>
      <c r="O15" s="79"/>
      <c r="P15" s="79"/>
      <c r="Q15" s="79"/>
      <c r="R15" s="79"/>
      <c r="S15" s="79"/>
      <c r="T15" s="79"/>
    </row>
    <row r="16" spans="1:20" s="69" customFormat="1" x14ac:dyDescent="0.25">
      <c r="A16" s="76"/>
      <c r="B16" s="174" t="s">
        <v>11</v>
      </c>
      <c r="C16" s="172">
        <v>89396</v>
      </c>
      <c r="D16" s="172">
        <v>128953</v>
      </c>
      <c r="E16" s="172">
        <v>108325</v>
      </c>
      <c r="F16" s="172">
        <v>119746</v>
      </c>
      <c r="G16" s="172">
        <v>81090</v>
      </c>
      <c r="H16" s="172"/>
      <c r="I16" s="172"/>
      <c r="J16" s="172"/>
      <c r="K16" s="172"/>
      <c r="L16" s="164"/>
      <c r="M16" s="99"/>
      <c r="O16" s="79"/>
      <c r="P16" s="79"/>
      <c r="Q16" s="79"/>
      <c r="R16" s="79"/>
      <c r="S16" s="79"/>
      <c r="T16" s="79"/>
    </row>
    <row r="17" spans="1:38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164"/>
    </row>
    <row r="18" spans="1:38" s="69" customFormat="1" x14ac:dyDescent="0.25">
      <c r="A18" s="76"/>
      <c r="B18" s="147" t="s">
        <v>4</v>
      </c>
      <c r="C18" s="183">
        <f>+SUM(C13:C15)</f>
        <v>291257</v>
      </c>
      <c r="D18" s="183">
        <f t="shared" ref="D18:G18" si="0">+SUM(D13:D15)</f>
        <v>319608</v>
      </c>
      <c r="E18" s="183">
        <f t="shared" si="0"/>
        <v>333287</v>
      </c>
      <c r="F18" s="183">
        <f t="shared" si="0"/>
        <v>221126</v>
      </c>
      <c r="G18" s="183">
        <f t="shared" si="0"/>
        <v>455707</v>
      </c>
      <c r="H18" s="151">
        <f>+SUM(H13:H15)</f>
        <v>237604</v>
      </c>
      <c r="I18" s="184">
        <f>+(H18/G18-1)*100</f>
        <v>-47.860357642081432</v>
      </c>
      <c r="J18" s="161">
        <f>+H18/G18*100</f>
        <v>52.139642357918568</v>
      </c>
      <c r="K18" s="161">
        <f>+(G18/F18-1)*100</f>
        <v>106.08476615142499</v>
      </c>
      <c r="L18" s="164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</row>
    <row r="19" spans="1:38" s="69" customFormat="1" ht="18.75" customHeight="1" x14ac:dyDescent="0.25">
      <c r="A19" s="76"/>
      <c r="B19" s="147" t="s">
        <v>3</v>
      </c>
      <c r="C19" s="185"/>
      <c r="D19" s="152">
        <f>+(D18/C18-1)*100</f>
        <v>9.7340149764640884</v>
      </c>
      <c r="E19" s="152">
        <f t="shared" ref="E19" si="1">+(E18/D18-1)*100</f>
        <v>4.2799304147580708</v>
      </c>
      <c r="F19" s="152">
        <f t="shared" ref="F19" si="2">+(F18/E18-1)*100</f>
        <v>-33.652977763909185</v>
      </c>
      <c r="G19" s="152">
        <f t="shared" ref="G19" si="3">+(G18/F18-1)*100</f>
        <v>106.08476615142499</v>
      </c>
      <c r="H19" s="161">
        <f t="shared" ref="H19" si="4">+(H18/G18-1)*100</f>
        <v>-47.860357642081432</v>
      </c>
      <c r="I19" s="162"/>
      <c r="J19" s="162"/>
      <c r="K19" s="162"/>
      <c r="L19" s="164"/>
    </row>
    <row r="20" spans="1:38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164"/>
    </row>
    <row r="21" spans="1:38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164"/>
      <c r="M21" s="100"/>
    </row>
    <row r="22" spans="1:38" s="69" customFormat="1" x14ac:dyDescent="0.25">
      <c r="A22" s="76"/>
      <c r="B22" s="131"/>
      <c r="C22" s="216" t="s">
        <v>74</v>
      </c>
      <c r="D22" s="216"/>
      <c r="E22" s="216"/>
      <c r="F22" s="216"/>
      <c r="G22" s="216"/>
      <c r="H22" s="216"/>
      <c r="I22" s="216"/>
      <c r="J22" s="216"/>
      <c r="K22" s="216"/>
      <c r="L22" s="164"/>
    </row>
    <row r="23" spans="1:38" s="69" customFormat="1" x14ac:dyDescent="0.25">
      <c r="A23" s="76"/>
      <c r="B23" s="131"/>
      <c r="C23" s="217" t="s">
        <v>77</v>
      </c>
      <c r="D23" s="217"/>
      <c r="E23" s="217"/>
      <c r="F23" s="217"/>
      <c r="G23" s="217"/>
      <c r="H23" s="217"/>
      <c r="I23" s="217"/>
      <c r="J23" s="217"/>
      <c r="K23" s="217"/>
      <c r="L23" s="164"/>
      <c r="O23" s="95"/>
    </row>
    <row r="24" spans="1:38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164"/>
    </row>
    <row r="25" spans="1:38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164"/>
    </row>
    <row r="26" spans="1:38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164"/>
      <c r="O26" s="92"/>
    </row>
    <row r="27" spans="1:38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164"/>
    </row>
    <row r="28" spans="1:38" s="69" customFormat="1" x14ac:dyDescent="0.25">
      <c r="A28" s="76"/>
      <c r="B28" s="174" t="s">
        <v>8</v>
      </c>
      <c r="C28" s="172">
        <v>23094</v>
      </c>
      <c r="D28" s="172">
        <v>89968</v>
      </c>
      <c r="E28" s="172">
        <v>23646</v>
      </c>
      <c r="F28" s="172">
        <v>47408</v>
      </c>
      <c r="G28" s="172">
        <v>87208</v>
      </c>
      <c r="H28" s="172">
        <v>49072</v>
      </c>
      <c r="I28" s="154">
        <f>+(H28/G28-1)*100</f>
        <v>-43.729933033666633</v>
      </c>
      <c r="J28" s="154">
        <f>+H28/G28*100</f>
        <v>56.270066966333367</v>
      </c>
      <c r="K28" s="154">
        <f>+(G28/F28-1)*100</f>
        <v>83.952075599055021</v>
      </c>
      <c r="L28" s="164"/>
      <c r="M28" s="99"/>
      <c r="N28" s="69">
        <v>1</v>
      </c>
      <c r="O28" s="79">
        <v>6979952</v>
      </c>
      <c r="P28" s="79">
        <v>5941344</v>
      </c>
      <c r="Q28" s="79">
        <v>5810996</v>
      </c>
      <c r="R28" s="79">
        <v>6498148</v>
      </c>
      <c r="S28" s="79">
        <v>6042462</v>
      </c>
      <c r="T28" s="79">
        <v>6916438</v>
      </c>
    </row>
    <row r="29" spans="1:38" s="69" customFormat="1" x14ac:dyDescent="0.25">
      <c r="A29" s="76"/>
      <c r="B29" s="174" t="s">
        <v>9</v>
      </c>
      <c r="C29" s="172">
        <v>74658</v>
      </c>
      <c r="D29" s="172">
        <v>42499</v>
      </c>
      <c r="E29" s="172">
        <v>89803</v>
      </c>
      <c r="F29" s="172">
        <v>48090</v>
      </c>
      <c r="G29" s="172">
        <v>42770</v>
      </c>
      <c r="H29" s="172">
        <v>44865</v>
      </c>
      <c r="I29" s="154">
        <f>+(H29/G29-1)*100</f>
        <v>4.8982931961655263</v>
      </c>
      <c r="J29" s="154">
        <f>+H29/G29*100</f>
        <v>104.89829319616553</v>
      </c>
      <c r="K29" s="154">
        <f>+(G29/F29-1)*100</f>
        <v>-11.062590975254727</v>
      </c>
      <c r="L29" s="164"/>
      <c r="M29" s="99"/>
      <c r="O29" s="79"/>
      <c r="P29" s="79"/>
      <c r="Q29" s="79"/>
      <c r="R29" s="79"/>
      <c r="S29" s="79"/>
      <c r="T29" s="79"/>
    </row>
    <row r="30" spans="1:38" s="69" customFormat="1" x14ac:dyDescent="0.25">
      <c r="A30" s="76"/>
      <c r="B30" s="174" t="s">
        <v>10</v>
      </c>
      <c r="C30" s="172">
        <v>73487</v>
      </c>
      <c r="D30" s="172">
        <v>22846</v>
      </c>
      <c r="E30" s="172">
        <v>100060</v>
      </c>
      <c r="F30" s="172">
        <v>55694</v>
      </c>
      <c r="G30" s="172">
        <v>143189</v>
      </c>
      <c r="H30" s="151">
        <v>57988</v>
      </c>
      <c r="I30" s="161">
        <f>+(H30/G30-1)*100</f>
        <v>-59.502475748835451</v>
      </c>
      <c r="J30" s="161">
        <f>+H30/G30*100</f>
        <v>40.497524251164549</v>
      </c>
      <c r="K30" s="161">
        <f>+(G30/F30-1)*100</f>
        <v>157.0995080259992</v>
      </c>
      <c r="L30" s="164"/>
      <c r="M30" s="99"/>
      <c r="O30" s="79"/>
      <c r="P30" s="79"/>
      <c r="Q30" s="79"/>
      <c r="R30" s="79"/>
      <c r="S30" s="79"/>
      <c r="T30" s="79"/>
    </row>
    <row r="31" spans="1:38" s="69" customFormat="1" x14ac:dyDescent="0.25">
      <c r="A31" s="76"/>
      <c r="B31" s="174" t="s">
        <v>11</v>
      </c>
      <c r="C31" s="172">
        <v>57299</v>
      </c>
      <c r="D31" s="172">
        <v>69006</v>
      </c>
      <c r="E31" s="172">
        <v>62874</v>
      </c>
      <c r="F31" s="172">
        <v>32279</v>
      </c>
      <c r="G31" s="172">
        <v>70105</v>
      </c>
      <c r="H31" s="172"/>
      <c r="I31" s="172"/>
      <c r="J31" s="172"/>
      <c r="K31" s="172"/>
      <c r="L31" s="164"/>
      <c r="M31" s="99"/>
      <c r="O31" s="79"/>
      <c r="P31" s="79"/>
      <c r="Q31" s="79"/>
      <c r="R31" s="79"/>
      <c r="S31" s="79"/>
      <c r="T31" s="79"/>
    </row>
    <row r="32" spans="1:38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164"/>
    </row>
    <row r="33" spans="1:38" s="69" customFormat="1" x14ac:dyDescent="0.25">
      <c r="A33" s="76"/>
      <c r="B33" s="147" t="s">
        <v>4</v>
      </c>
      <c r="C33" s="183">
        <f>+SUM(C28:C30)</f>
        <v>171239</v>
      </c>
      <c r="D33" s="183">
        <f t="shared" ref="D33:G33" si="5">+SUM(D28:D30)</f>
        <v>155313</v>
      </c>
      <c r="E33" s="183">
        <f t="shared" si="5"/>
        <v>213509</v>
      </c>
      <c r="F33" s="183">
        <f t="shared" si="5"/>
        <v>151192</v>
      </c>
      <c r="G33" s="183">
        <f t="shared" si="5"/>
        <v>273167</v>
      </c>
      <c r="H33" s="151">
        <f>+SUM(H28:H30)</f>
        <v>151925</v>
      </c>
      <c r="I33" s="184">
        <f>+(H33/G33-1)*100</f>
        <v>-44.383838457793225</v>
      </c>
      <c r="J33" s="161">
        <f>+H33/G33*100</f>
        <v>55.616161542206775</v>
      </c>
      <c r="K33" s="161">
        <f>+(G33/F33-1)*100</f>
        <v>80.675564844700773</v>
      </c>
      <c r="L33" s="164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</row>
    <row r="34" spans="1:38" s="69" customFormat="1" ht="18.75" customHeight="1" x14ac:dyDescent="0.25">
      <c r="A34" s="76"/>
      <c r="B34" s="147" t="s">
        <v>3</v>
      </c>
      <c r="C34" s="185"/>
      <c r="D34" s="152">
        <f>+(D33/C33-1)*100</f>
        <v>-9.3004514158573688</v>
      </c>
      <c r="E34" s="152">
        <f t="shared" ref="E34" si="6">+(E33/D33-1)*100</f>
        <v>37.470140941196163</v>
      </c>
      <c r="F34" s="152">
        <f t="shared" ref="F34" si="7">+(F33/E33-1)*100</f>
        <v>-29.18706003025634</v>
      </c>
      <c r="G34" s="152">
        <f t="shared" ref="G34" si="8">+(G33/F33-1)*100</f>
        <v>80.675564844700773</v>
      </c>
      <c r="H34" s="161">
        <f t="shared" ref="H34" si="9">+(H33/G33-1)*100</f>
        <v>-44.383838457793225</v>
      </c>
      <c r="I34" s="162"/>
      <c r="J34" s="162"/>
      <c r="K34" s="162"/>
      <c r="L34" s="164"/>
    </row>
    <row r="35" spans="1:38" s="43" customFormat="1" x14ac:dyDescent="0.25">
      <c r="A35" s="44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169"/>
      <c r="M35" s="58" t="s">
        <v>6</v>
      </c>
      <c r="N35" s="40"/>
      <c r="O35" s="40"/>
      <c r="P35" s="40"/>
      <c r="Q35" s="40"/>
      <c r="R35" s="41"/>
      <c r="S35" s="41"/>
      <c r="T35" s="41"/>
      <c r="U35" s="41"/>
      <c r="V35" s="42"/>
      <c r="W35" s="42"/>
      <c r="X35" s="50"/>
      <c r="Y35" s="50"/>
      <c r="Z35" s="50"/>
      <c r="AA35" s="50"/>
    </row>
    <row r="36" spans="1:38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169"/>
      <c r="M36" s="58"/>
      <c r="N36" s="40"/>
      <c r="O36" s="40"/>
      <c r="P36" s="40"/>
      <c r="Q36" s="40"/>
      <c r="R36" s="41"/>
      <c r="S36" s="41"/>
      <c r="T36" s="41"/>
      <c r="U36" s="41"/>
      <c r="V36" s="42"/>
      <c r="W36" s="42"/>
      <c r="X36" s="50"/>
      <c r="Y36" s="50"/>
      <c r="Z36" s="50"/>
      <c r="AA36" s="50"/>
    </row>
    <row r="37" spans="1:38" s="69" customFormat="1" x14ac:dyDescent="0.25">
      <c r="A37" s="76"/>
      <c r="B37" s="131"/>
      <c r="C37" s="216" t="s">
        <v>74</v>
      </c>
      <c r="D37" s="216"/>
      <c r="E37" s="216"/>
      <c r="F37" s="216"/>
      <c r="G37" s="216"/>
      <c r="H37" s="216"/>
      <c r="I37" s="216"/>
      <c r="J37" s="216"/>
      <c r="K37" s="216"/>
      <c r="L37" s="164"/>
    </row>
    <row r="38" spans="1:38" s="69" customFormat="1" x14ac:dyDescent="0.25">
      <c r="A38" s="76"/>
      <c r="B38" s="131"/>
      <c r="C38" s="217" t="s">
        <v>85</v>
      </c>
      <c r="D38" s="217"/>
      <c r="E38" s="217"/>
      <c r="F38" s="217"/>
      <c r="G38" s="217"/>
      <c r="H38" s="217"/>
      <c r="I38" s="217"/>
      <c r="J38" s="217"/>
      <c r="K38" s="217"/>
      <c r="L38" s="164"/>
      <c r="O38" s="95"/>
    </row>
    <row r="39" spans="1:38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164"/>
    </row>
    <row r="40" spans="1:38" s="69" customFormat="1" ht="19.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164"/>
    </row>
    <row r="41" spans="1:38" s="69" customFormat="1" ht="19.5" customHeigh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164"/>
      <c r="O41" s="92"/>
    </row>
    <row r="42" spans="1:38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164"/>
    </row>
    <row r="43" spans="1:38" s="69" customFormat="1" x14ac:dyDescent="0.25">
      <c r="A43" s="76"/>
      <c r="B43" s="174" t="s">
        <v>8</v>
      </c>
      <c r="C43" s="172">
        <v>52470</v>
      </c>
      <c r="D43" s="172">
        <v>78087</v>
      </c>
      <c r="E43" s="172">
        <v>7875</v>
      </c>
      <c r="F43" s="172">
        <v>19253</v>
      </c>
      <c r="G43" s="172">
        <v>21790</v>
      </c>
      <c r="H43" s="172">
        <v>15633</v>
      </c>
      <c r="I43" s="154">
        <f>+(H43/G43-1)*100</f>
        <v>-28.256080770995872</v>
      </c>
      <c r="J43" s="154">
        <f>+H43/G43*100</f>
        <v>71.743919229004121</v>
      </c>
      <c r="K43" s="154">
        <f>+(G43/F43-1)*100</f>
        <v>13.177167194722905</v>
      </c>
      <c r="L43" s="164"/>
      <c r="M43" s="99"/>
      <c r="N43" s="69">
        <v>1</v>
      </c>
      <c r="O43" s="79">
        <v>6979952</v>
      </c>
      <c r="P43" s="79">
        <v>5941344</v>
      </c>
      <c r="Q43" s="79">
        <v>5810996</v>
      </c>
      <c r="R43" s="79">
        <v>6498148</v>
      </c>
      <c r="S43" s="79">
        <v>6042462</v>
      </c>
      <c r="T43" s="79">
        <v>6916438</v>
      </c>
    </row>
    <row r="44" spans="1:38" s="69" customFormat="1" x14ac:dyDescent="0.25">
      <c r="A44" s="76"/>
      <c r="B44" s="174" t="s">
        <v>9</v>
      </c>
      <c r="C44" s="172">
        <v>20724</v>
      </c>
      <c r="D44" s="172">
        <v>43393</v>
      </c>
      <c r="E44" s="172">
        <v>59505</v>
      </c>
      <c r="F44" s="172">
        <v>41460</v>
      </c>
      <c r="G44" s="172">
        <v>70246</v>
      </c>
      <c r="H44" s="172">
        <v>51765</v>
      </c>
      <c r="I44" s="154">
        <f>+(H44/G44-1)*100</f>
        <v>-26.308971329328358</v>
      </c>
      <c r="J44" s="154">
        <f>+H44/G44*100</f>
        <v>73.691028670671642</v>
      </c>
      <c r="K44" s="154">
        <f>+(G44/F44-1)*100</f>
        <v>69.430776652194879</v>
      </c>
      <c r="L44" s="164"/>
      <c r="M44" s="99"/>
      <c r="O44" s="79"/>
      <c r="P44" s="79"/>
      <c r="Q44" s="79"/>
      <c r="R44" s="79"/>
      <c r="S44" s="79"/>
      <c r="T44" s="79"/>
    </row>
    <row r="45" spans="1:38" s="69" customFormat="1" x14ac:dyDescent="0.25">
      <c r="A45" s="76"/>
      <c r="B45" s="174" t="s">
        <v>10</v>
      </c>
      <c r="C45" s="172">
        <v>46824</v>
      </c>
      <c r="D45" s="172">
        <v>42815</v>
      </c>
      <c r="E45" s="172">
        <v>52398</v>
      </c>
      <c r="F45" s="172">
        <v>9221</v>
      </c>
      <c r="G45" s="172">
        <v>90504</v>
      </c>
      <c r="H45" s="151">
        <v>18281</v>
      </c>
      <c r="I45" s="161">
        <f>+(H45/G45-1)*100</f>
        <v>-79.800892778219747</v>
      </c>
      <c r="J45" s="161">
        <f>+H45/G45*100</f>
        <v>20.199107221780253</v>
      </c>
      <c r="K45" s="161">
        <f>+(G45/F45-1)*100</f>
        <v>881.49875284676295</v>
      </c>
      <c r="L45" s="164"/>
      <c r="M45" s="99"/>
      <c r="O45" s="79"/>
      <c r="P45" s="79"/>
      <c r="Q45" s="79"/>
      <c r="R45" s="79"/>
      <c r="S45" s="79"/>
      <c r="T45" s="79"/>
    </row>
    <row r="46" spans="1:38" s="69" customFormat="1" x14ac:dyDescent="0.25">
      <c r="A46" s="76"/>
      <c r="B46" s="174" t="s">
        <v>11</v>
      </c>
      <c r="C46" s="172">
        <v>32097</v>
      </c>
      <c r="D46" s="172">
        <v>59947</v>
      </c>
      <c r="E46" s="172">
        <v>45451</v>
      </c>
      <c r="F46" s="172">
        <v>87467</v>
      </c>
      <c r="G46" s="172">
        <v>10985</v>
      </c>
      <c r="H46" s="172"/>
      <c r="I46" s="172"/>
      <c r="J46" s="172"/>
      <c r="K46" s="172"/>
      <c r="L46" s="164"/>
      <c r="M46" s="99"/>
      <c r="O46" s="79"/>
      <c r="P46" s="79"/>
      <c r="Q46" s="79"/>
      <c r="R46" s="79"/>
      <c r="S46" s="79"/>
      <c r="T46" s="79"/>
    </row>
    <row r="47" spans="1:38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164"/>
    </row>
    <row r="48" spans="1:38" s="69" customFormat="1" x14ac:dyDescent="0.25">
      <c r="A48" s="76"/>
      <c r="B48" s="147" t="s">
        <v>4</v>
      </c>
      <c r="C48" s="183">
        <f>+SUM(C43:C45)</f>
        <v>120018</v>
      </c>
      <c r="D48" s="183">
        <f t="shared" ref="D48:G48" si="10">+SUM(D43:D45)</f>
        <v>164295</v>
      </c>
      <c r="E48" s="183">
        <f t="shared" si="10"/>
        <v>119778</v>
      </c>
      <c r="F48" s="183">
        <f t="shared" si="10"/>
        <v>69934</v>
      </c>
      <c r="G48" s="183">
        <f t="shared" si="10"/>
        <v>182540</v>
      </c>
      <c r="H48" s="151">
        <f>+SUM(H43:H45)</f>
        <v>85679</v>
      </c>
      <c r="I48" s="184">
        <f>+(H48/G48-1)*100</f>
        <v>-53.062890325408127</v>
      </c>
      <c r="J48" s="161">
        <f>+H48/G48*100</f>
        <v>46.937109674591873</v>
      </c>
      <c r="K48" s="161">
        <f>+(G48/F48-1)*100</f>
        <v>161.01753081476821</v>
      </c>
      <c r="L48" s="164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</row>
    <row r="49" spans="1:27" s="69" customFormat="1" ht="18.75" customHeight="1" x14ac:dyDescent="0.25">
      <c r="A49" s="76"/>
      <c r="B49" s="147" t="s">
        <v>3</v>
      </c>
      <c r="C49" s="185"/>
      <c r="D49" s="152">
        <f>+(D48/C48-1)*100</f>
        <v>36.891966205069252</v>
      </c>
      <c r="E49" s="152">
        <f t="shared" ref="E49:H49" si="11">+(E48/D48-1)*100</f>
        <v>-27.095772847621657</v>
      </c>
      <c r="F49" s="152">
        <f t="shared" si="11"/>
        <v>-41.613651922723705</v>
      </c>
      <c r="G49" s="152">
        <f t="shared" si="11"/>
        <v>161.01753081476821</v>
      </c>
      <c r="H49" s="161">
        <f t="shared" si="11"/>
        <v>-53.062890325408127</v>
      </c>
      <c r="I49" s="162"/>
      <c r="J49" s="162"/>
      <c r="K49" s="162"/>
      <c r="L49" s="164"/>
    </row>
    <row r="50" spans="1:27" s="43" customFormat="1" x14ac:dyDescent="0.25">
      <c r="A50" s="44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169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169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170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7" s="40" customFormat="1" x14ac:dyDescent="0.25">
      <c r="A54" s="59"/>
      <c r="B54" s="49" t="s">
        <v>44</v>
      </c>
      <c r="C54" s="49" t="s">
        <v>44</v>
      </c>
      <c r="D54" s="49" t="s">
        <v>45</v>
      </c>
      <c r="E54" s="49" t="s">
        <v>46</v>
      </c>
      <c r="F54" s="49" t="s">
        <v>47</v>
      </c>
      <c r="G54" s="49" t="s">
        <v>48</v>
      </c>
      <c r="H54" s="40" t="s">
        <v>49</v>
      </c>
      <c r="I54" s="40" t="s">
        <v>50</v>
      </c>
      <c r="J54" s="40" t="s">
        <v>51</v>
      </c>
      <c r="K54" s="40" t="s">
        <v>52</v>
      </c>
      <c r="L54" s="40" t="s">
        <v>53</v>
      </c>
      <c r="M54" s="40" t="s">
        <v>54</v>
      </c>
      <c r="N54" s="40" t="s">
        <v>55</v>
      </c>
      <c r="O54" s="40" t="s">
        <v>56</v>
      </c>
      <c r="P54" s="40" t="s">
        <v>57</v>
      </c>
      <c r="Q54" s="40" t="s">
        <v>58</v>
      </c>
      <c r="R54" s="40" t="s">
        <v>59</v>
      </c>
      <c r="S54" s="40" t="s">
        <v>60</v>
      </c>
      <c r="T54" s="40" t="s">
        <v>61</v>
      </c>
    </row>
    <row r="55" spans="1:27" s="40" customFormat="1" x14ac:dyDescent="0.25">
      <c r="B55" s="49">
        <v>173844</v>
      </c>
      <c r="C55" s="49">
        <v>87108</v>
      </c>
      <c r="D55" s="49">
        <v>3845</v>
      </c>
      <c r="E55" s="49">
        <v>1137</v>
      </c>
      <c r="F55" s="49">
        <v>216</v>
      </c>
      <c r="G55" s="49">
        <v>1296</v>
      </c>
      <c r="H55" s="40">
        <v>756</v>
      </c>
      <c r="I55" s="40">
        <v>11301</v>
      </c>
      <c r="J55" s="40">
        <v>20207</v>
      </c>
      <c r="K55" s="40">
        <v>44691</v>
      </c>
      <c r="L55" s="40">
        <v>141795</v>
      </c>
      <c r="M55" s="40">
        <v>13932</v>
      </c>
      <c r="N55" s="40">
        <v>2320</v>
      </c>
      <c r="O55" s="40">
        <v>128</v>
      </c>
      <c r="P55" s="40">
        <v>1669</v>
      </c>
      <c r="Q55" s="40">
        <v>3658</v>
      </c>
      <c r="R55" s="40">
        <v>0</v>
      </c>
      <c r="S55" s="40">
        <v>161</v>
      </c>
      <c r="T55" s="40">
        <v>14305</v>
      </c>
    </row>
    <row r="56" spans="1:27" s="40" customFormat="1" x14ac:dyDescent="0.25"/>
    <row r="57" spans="1:27" s="40" customFormat="1" x14ac:dyDescent="0.25"/>
    <row r="58" spans="1:27" s="40" customFormat="1" x14ac:dyDescent="0.25">
      <c r="C58" s="49"/>
      <c r="D58" s="49"/>
      <c r="E58" s="49"/>
      <c r="F58" s="49"/>
      <c r="G58" s="49"/>
      <c r="H58" s="49"/>
    </row>
    <row r="59" spans="1:27" s="41" customFormat="1" x14ac:dyDescent="0.25">
      <c r="C59" s="56"/>
      <c r="D59" s="56"/>
      <c r="E59" s="56"/>
      <c r="F59" s="56"/>
      <c r="G59" s="56"/>
      <c r="H59" s="56"/>
    </row>
    <row r="60" spans="1:27" s="69" customFormat="1" x14ac:dyDescent="0.25">
      <c r="B60" s="94">
        <v>7389400</v>
      </c>
      <c r="C60" s="98" t="s">
        <v>12</v>
      </c>
      <c r="D60" s="97">
        <v>6805.8512499999997</v>
      </c>
    </row>
    <row r="61" spans="1:27" s="69" customFormat="1" x14ac:dyDescent="0.25">
      <c r="B61" s="94">
        <v>7405125</v>
      </c>
      <c r="C61" s="98" t="s">
        <v>13</v>
      </c>
      <c r="D61" s="97">
        <v>7093.1805000000004</v>
      </c>
    </row>
    <row r="62" spans="1:27" s="69" customFormat="1" x14ac:dyDescent="0.25">
      <c r="B62" s="94">
        <v>7299121</v>
      </c>
      <c r="C62" s="98" t="s">
        <v>14</v>
      </c>
      <c r="D62" s="97">
        <v>7273.4759999999997</v>
      </c>
    </row>
    <row r="63" spans="1:27" s="69" customFormat="1" x14ac:dyDescent="0.25">
      <c r="B63" s="94">
        <v>6832984</v>
      </c>
      <c r="C63" s="98" t="s">
        <v>15</v>
      </c>
      <c r="D63" s="97">
        <v>7231.6575000000003</v>
      </c>
    </row>
    <row r="64" spans="1:27" s="69" customFormat="1" x14ac:dyDescent="0.25">
      <c r="B64" s="94">
        <v>6979952</v>
      </c>
      <c r="C64" s="98" t="s">
        <v>16</v>
      </c>
      <c r="D64" s="97">
        <v>7129.2955000000002</v>
      </c>
    </row>
    <row r="65" spans="2:5" s="69" customFormat="1" x14ac:dyDescent="0.25">
      <c r="B65" s="94">
        <v>6279817</v>
      </c>
      <c r="C65" s="98" t="s">
        <v>17</v>
      </c>
      <c r="D65" s="97">
        <v>6847.9684999999999</v>
      </c>
    </row>
    <row r="66" spans="2:5" s="69" customFormat="1" x14ac:dyDescent="0.25">
      <c r="B66" s="94">
        <v>6093961</v>
      </c>
      <c r="C66" s="98" t="s">
        <v>18</v>
      </c>
      <c r="D66" s="97">
        <v>6546.6785</v>
      </c>
    </row>
    <row r="67" spans="2:5" s="69" customFormat="1" x14ac:dyDescent="0.25">
      <c r="B67" s="94">
        <v>5469988</v>
      </c>
      <c r="C67" s="98" t="s">
        <v>19</v>
      </c>
      <c r="D67" s="97">
        <v>6205.9295000000002</v>
      </c>
      <c r="E67" s="91"/>
    </row>
    <row r="68" spans="2:5" s="69" customFormat="1" x14ac:dyDescent="0.25">
      <c r="B68" s="94">
        <v>5941344</v>
      </c>
      <c r="C68" s="98" t="s">
        <v>20</v>
      </c>
      <c r="D68" s="97">
        <v>5946.2775000000001</v>
      </c>
      <c r="E68" s="91"/>
    </row>
    <row r="69" spans="2:5" s="69" customFormat="1" x14ac:dyDescent="0.25">
      <c r="B69" s="94">
        <v>6145529</v>
      </c>
      <c r="C69" s="98" t="s">
        <v>21</v>
      </c>
      <c r="D69" s="97">
        <v>5912.7055</v>
      </c>
      <c r="E69" s="91"/>
    </row>
    <row r="70" spans="2:5" s="69" customFormat="1" x14ac:dyDescent="0.25">
      <c r="B70" s="94">
        <v>6209547</v>
      </c>
      <c r="C70" s="98" t="s">
        <v>22</v>
      </c>
      <c r="D70" s="97">
        <v>5941.6019999999999</v>
      </c>
      <c r="E70" s="91"/>
    </row>
    <row r="71" spans="2:5" s="69" customFormat="1" x14ac:dyDescent="0.25">
      <c r="B71" s="94">
        <v>5987990</v>
      </c>
      <c r="C71" s="98" t="s">
        <v>23</v>
      </c>
      <c r="D71" s="97">
        <v>6071.1025</v>
      </c>
      <c r="E71" s="91"/>
    </row>
    <row r="72" spans="2:5" s="69" customFormat="1" x14ac:dyDescent="0.25">
      <c r="B72" s="94">
        <v>5810996</v>
      </c>
      <c r="C72" s="98" t="s">
        <v>24</v>
      </c>
      <c r="D72" s="97">
        <v>6038.5155000000004</v>
      </c>
      <c r="E72" s="91"/>
    </row>
    <row r="73" spans="2:5" s="69" customFormat="1" x14ac:dyDescent="0.25">
      <c r="B73" s="94">
        <v>6231878</v>
      </c>
      <c r="C73" s="98" t="s">
        <v>25</v>
      </c>
      <c r="D73" s="97">
        <v>6060.10275</v>
      </c>
      <c r="E73" s="91"/>
    </row>
    <row r="74" spans="2:5" s="69" customFormat="1" x14ac:dyDescent="0.25">
      <c r="B74" s="94">
        <v>6449419</v>
      </c>
      <c r="C74" s="98" t="s">
        <v>26</v>
      </c>
      <c r="D74" s="97">
        <v>6120.0707499999999</v>
      </c>
      <c r="E74" s="91"/>
    </row>
    <row r="75" spans="2:5" s="69" customFormat="1" x14ac:dyDescent="0.25">
      <c r="B75" s="94">
        <v>6199402</v>
      </c>
      <c r="C75" s="98" t="s">
        <v>27</v>
      </c>
      <c r="D75" s="97">
        <v>6172.9237499999999</v>
      </c>
      <c r="E75" s="91"/>
    </row>
    <row r="76" spans="2:5" s="69" customFormat="1" x14ac:dyDescent="0.25">
      <c r="B76" s="94">
        <v>6498148</v>
      </c>
      <c r="C76" s="98" t="s">
        <v>28</v>
      </c>
      <c r="D76" s="97">
        <v>6344.7117500000004</v>
      </c>
      <c r="E76" s="91"/>
    </row>
    <row r="77" spans="2:5" s="69" customFormat="1" x14ac:dyDescent="0.25">
      <c r="B77" s="94">
        <v>6281878</v>
      </c>
      <c r="C77" s="98" t="s">
        <v>29</v>
      </c>
      <c r="D77" s="97">
        <v>6357.2117500000004</v>
      </c>
      <c r="E77" s="91"/>
    </row>
    <row r="78" spans="2:5" s="69" customFormat="1" x14ac:dyDescent="0.25">
      <c r="B78" s="94">
        <v>6351873</v>
      </c>
      <c r="C78" s="98" t="s">
        <v>30</v>
      </c>
      <c r="D78" s="97">
        <v>6332.8252499999999</v>
      </c>
      <c r="E78" s="91"/>
    </row>
    <row r="79" spans="2:5" s="69" customFormat="1" x14ac:dyDescent="0.25">
      <c r="B79" s="94">
        <v>6348056</v>
      </c>
      <c r="C79" s="98" t="s">
        <v>33</v>
      </c>
      <c r="D79" s="97">
        <v>6369.9887500000004</v>
      </c>
      <c r="E79" s="91"/>
    </row>
    <row r="80" spans="2:5" s="69" customFormat="1" x14ac:dyDescent="0.25">
      <c r="B80" s="94">
        <v>6042462</v>
      </c>
      <c r="C80" s="98" t="s">
        <v>35</v>
      </c>
      <c r="D80" s="97">
        <v>6256.0672500000001</v>
      </c>
      <c r="E80" s="91"/>
    </row>
    <row r="81" spans="2:5" s="69" customFormat="1" x14ac:dyDescent="0.25">
      <c r="B81" s="94">
        <v>6095116</v>
      </c>
      <c r="C81" s="98" t="s">
        <v>37</v>
      </c>
      <c r="D81" s="97">
        <v>6209.3767500000004</v>
      </c>
      <c r="E81" s="91"/>
    </row>
    <row r="82" spans="2:5" s="69" customFormat="1" x14ac:dyDescent="0.25">
      <c r="B82" s="94">
        <v>6413962</v>
      </c>
      <c r="C82" s="98" t="s">
        <v>38</v>
      </c>
      <c r="D82" s="97">
        <v>6224.8990000000003</v>
      </c>
      <c r="E82" s="91"/>
    </row>
    <row r="83" spans="2:5" s="69" customFormat="1" x14ac:dyDescent="0.25">
      <c r="B83" s="94">
        <v>6196253</v>
      </c>
      <c r="C83" s="98" t="s">
        <v>39</v>
      </c>
      <c r="D83" s="97">
        <v>6186.9482500000004</v>
      </c>
      <c r="E83" s="91"/>
    </row>
    <row r="84" spans="2:5" s="69" customFormat="1" x14ac:dyDescent="0.25">
      <c r="B84" s="94">
        <v>6916438</v>
      </c>
      <c r="C84" s="98" t="s">
        <v>42</v>
      </c>
      <c r="D84" s="97">
        <v>6405.4422500000001</v>
      </c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8" s="69" customFormat="1" x14ac:dyDescent="0.25">
      <c r="B129" s="79"/>
      <c r="D129" s="93"/>
      <c r="E129" s="91"/>
    </row>
    <row r="130" spans="2:38" s="69" customFormat="1" x14ac:dyDescent="0.25">
      <c r="B130" s="79"/>
      <c r="D130" s="93"/>
      <c r="E130" s="91"/>
    </row>
    <row r="131" spans="2:38" s="69" customFormat="1" x14ac:dyDescent="0.25">
      <c r="B131" s="79"/>
      <c r="D131" s="93"/>
      <c r="E131" s="91"/>
    </row>
    <row r="132" spans="2:38" s="69" customFormat="1" x14ac:dyDescent="0.25">
      <c r="B132" s="79"/>
      <c r="D132" s="93"/>
      <c r="E132" s="91"/>
    </row>
    <row r="133" spans="2:38" s="69" customFormat="1" x14ac:dyDescent="0.25">
      <c r="B133" s="79"/>
      <c r="D133" s="93"/>
      <c r="E133" s="91"/>
    </row>
    <row r="134" spans="2:38" s="69" customFormat="1" x14ac:dyDescent="0.25">
      <c r="B134" s="79"/>
      <c r="D134" s="93"/>
      <c r="E134" s="91"/>
    </row>
    <row r="135" spans="2:38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2:38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2:38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2:38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2:38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2:38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2:38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2:38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2:38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2:38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4:38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4:38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</row>
    <row r="147" spans="4:38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</row>
    <row r="148" spans="4:38" s="69" customFormat="1" x14ac:dyDescent="0.25"/>
    <row r="149" spans="4:38" s="69" customFormat="1" x14ac:dyDescent="0.25"/>
    <row r="150" spans="4:38" s="69" customFormat="1" x14ac:dyDescent="0.25"/>
    <row r="151" spans="4:38" s="69" customFormat="1" x14ac:dyDescent="0.25"/>
    <row r="152" spans="4:38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4:38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4:38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4:38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4:38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4:38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4:38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4:38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4:38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3:38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3:38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3:38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17</oddFooter>
  </headerFooter>
  <ignoredErrors>
    <ignoredError sqref="C18:G18 C33:G33 C48:G48" formulaRange="1"/>
  </ignoredError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9" width="11.85546875" style="70" customWidth="1"/>
    <col min="10" max="10" width="11.5703125" style="70" customWidth="1"/>
    <col min="11" max="11" width="11.7109375" style="70" customWidth="1"/>
    <col min="12" max="12" width="1.85546875" style="70" customWidth="1"/>
    <col min="13" max="13" width="11.42578125" style="69"/>
    <col min="14" max="14" width="11.42578125" style="69" hidden="1" customWidth="1"/>
    <col min="15" max="38" width="11.42578125" style="69"/>
    <col min="39" max="16384" width="11.42578125" style="70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20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20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20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20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20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20" s="69" customFormat="1" x14ac:dyDescent="0.25">
      <c r="A7" s="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20" s="69" customFormat="1" x14ac:dyDescent="0.25">
      <c r="A8" s="76"/>
      <c r="B8" s="131"/>
      <c r="C8" s="217" t="s">
        <v>88</v>
      </c>
      <c r="D8" s="217"/>
      <c r="E8" s="217"/>
      <c r="F8" s="217"/>
      <c r="G8" s="217"/>
      <c r="H8" s="217"/>
      <c r="I8" s="217"/>
      <c r="J8" s="217"/>
      <c r="K8" s="217"/>
      <c r="L8" s="78"/>
      <c r="O8" s="95"/>
    </row>
    <row r="9" spans="1:20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20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20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  <c r="O11" s="92"/>
    </row>
    <row r="12" spans="1:20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20" s="69" customFormat="1" x14ac:dyDescent="0.25">
      <c r="A13" s="76"/>
      <c r="B13" s="174" t="s">
        <v>8</v>
      </c>
      <c r="C13" s="172">
        <v>30118</v>
      </c>
      <c r="D13" s="172">
        <v>5080</v>
      </c>
      <c r="E13" s="172">
        <v>96</v>
      </c>
      <c r="F13" s="172">
        <v>114689</v>
      </c>
      <c r="G13" s="172">
        <v>3845</v>
      </c>
      <c r="H13" s="172">
        <v>13897</v>
      </c>
      <c r="I13" s="154">
        <f>+(H13/G13-1)*100</f>
        <v>261.43042912873864</v>
      </c>
      <c r="J13" s="154">
        <f>+H13/G13*100</f>
        <v>361.43042912873864</v>
      </c>
      <c r="K13" s="154">
        <f>+(G13/F13-1)*100</f>
        <v>-96.647455292137877</v>
      </c>
      <c r="L13" s="78"/>
      <c r="M13" s="99"/>
      <c r="N13" s="69">
        <v>1</v>
      </c>
      <c r="O13" s="79">
        <v>6979952</v>
      </c>
      <c r="P13" s="79">
        <v>5941344</v>
      </c>
      <c r="Q13" s="79">
        <v>5810996</v>
      </c>
      <c r="R13" s="79">
        <v>6498148</v>
      </c>
      <c r="S13" s="79">
        <v>6042462</v>
      </c>
      <c r="T13" s="79">
        <v>6916438</v>
      </c>
    </row>
    <row r="14" spans="1:20" s="69" customFormat="1" x14ac:dyDescent="0.25">
      <c r="A14" s="76"/>
      <c r="B14" s="174" t="s">
        <v>9</v>
      </c>
      <c r="C14" s="172">
        <v>559</v>
      </c>
      <c r="D14" s="172">
        <v>30875</v>
      </c>
      <c r="E14" s="172">
        <v>6333</v>
      </c>
      <c r="F14" s="172">
        <v>39874</v>
      </c>
      <c r="G14" s="172">
        <v>12839</v>
      </c>
      <c r="H14" s="172">
        <v>17789</v>
      </c>
      <c r="I14" s="154">
        <f>+(H14/G14-1)*100</f>
        <v>38.554404548640854</v>
      </c>
      <c r="J14" s="154">
        <f>+H14/G14*100</f>
        <v>138.55440454864086</v>
      </c>
      <c r="K14" s="154">
        <f>+(G14/F14-1)*100</f>
        <v>-67.801073381150616</v>
      </c>
      <c r="L14" s="78"/>
      <c r="M14" s="99"/>
      <c r="O14" s="79"/>
      <c r="P14" s="79"/>
      <c r="Q14" s="79"/>
      <c r="R14" s="79"/>
      <c r="S14" s="79"/>
      <c r="T14" s="79"/>
    </row>
    <row r="15" spans="1:20" s="69" customFormat="1" x14ac:dyDescent="0.25">
      <c r="A15" s="76"/>
      <c r="B15" s="174" t="s">
        <v>10</v>
      </c>
      <c r="C15" s="172">
        <v>0</v>
      </c>
      <c r="D15" s="172">
        <v>8311</v>
      </c>
      <c r="E15" s="172">
        <v>812</v>
      </c>
      <c r="F15" s="172">
        <v>0</v>
      </c>
      <c r="G15" s="172">
        <v>7396</v>
      </c>
      <c r="H15" s="151">
        <v>552</v>
      </c>
      <c r="I15" s="161">
        <f>+(H15/G15-1)*100</f>
        <v>-92.536506219578158</v>
      </c>
      <c r="J15" s="161">
        <f>+H15/G15*100</f>
        <v>7.4634937804218495</v>
      </c>
      <c r="K15" s="161"/>
      <c r="L15" s="78"/>
      <c r="M15" s="99"/>
      <c r="O15" s="79"/>
      <c r="P15" s="79"/>
      <c r="Q15" s="79"/>
      <c r="R15" s="79"/>
      <c r="S15" s="79"/>
      <c r="T15" s="79"/>
    </row>
    <row r="16" spans="1:20" s="69" customFormat="1" x14ac:dyDescent="0.25">
      <c r="A16" s="76"/>
      <c r="B16" s="174" t="s">
        <v>11</v>
      </c>
      <c r="C16" s="172">
        <v>14067</v>
      </c>
      <c r="D16" s="172">
        <v>12760</v>
      </c>
      <c r="E16" s="172">
        <v>32016</v>
      </c>
      <c r="F16" s="172">
        <v>0</v>
      </c>
      <c r="G16" s="172">
        <v>1227</v>
      </c>
      <c r="H16" s="172"/>
      <c r="I16" s="172"/>
      <c r="J16" s="172"/>
      <c r="K16" s="172"/>
      <c r="L16" s="78"/>
      <c r="M16" s="99"/>
      <c r="O16" s="79"/>
      <c r="P16" s="79"/>
      <c r="Q16" s="79"/>
      <c r="R16" s="79"/>
      <c r="S16" s="79"/>
      <c r="T16" s="79"/>
    </row>
    <row r="17" spans="1:38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8" s="69" customFormat="1" x14ac:dyDescent="0.25">
      <c r="A18" s="76"/>
      <c r="B18" s="147" t="s">
        <v>4</v>
      </c>
      <c r="C18" s="150">
        <f>+SUM(C13:C15)</f>
        <v>30677</v>
      </c>
      <c r="D18" s="150">
        <f t="shared" ref="D18:G18" si="0">+SUM(D13:D15)</f>
        <v>44266</v>
      </c>
      <c r="E18" s="150">
        <f t="shared" si="0"/>
        <v>7241</v>
      </c>
      <c r="F18" s="150">
        <f t="shared" si="0"/>
        <v>154563</v>
      </c>
      <c r="G18" s="150">
        <f t="shared" si="0"/>
        <v>24080</v>
      </c>
      <c r="H18" s="151">
        <f>+SUM(H13:H15)</f>
        <v>32238</v>
      </c>
      <c r="I18" s="184">
        <f>+(H18/G18-1)*100</f>
        <v>33.878737541528238</v>
      </c>
      <c r="J18" s="161">
        <f>+H18/G18*100</f>
        <v>133.87873754152824</v>
      </c>
      <c r="K18" s="161">
        <f>+(G18/F18-1)*100</f>
        <v>-84.420592250409214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</row>
    <row r="19" spans="1:38" s="69" customFormat="1" ht="18.75" customHeight="1" x14ac:dyDescent="0.25">
      <c r="A19" s="76"/>
      <c r="B19" s="147" t="s">
        <v>3</v>
      </c>
      <c r="C19" s="182"/>
      <c r="D19" s="152">
        <f>+(D18/C18-1)*100</f>
        <v>44.297030348469548</v>
      </c>
      <c r="E19" s="152">
        <f t="shared" ref="E19:H19" si="1">+(E18/D18-1)*100</f>
        <v>-83.642072922784976</v>
      </c>
      <c r="F19" s="152">
        <f t="shared" si="1"/>
        <v>2034.5532385029692</v>
      </c>
      <c r="G19" s="152">
        <f t="shared" si="1"/>
        <v>-84.420592250409214</v>
      </c>
      <c r="H19" s="161">
        <f t="shared" si="1"/>
        <v>33.878737541528238</v>
      </c>
      <c r="I19" s="162"/>
      <c r="J19" s="162"/>
      <c r="K19" s="162"/>
      <c r="L19" s="78"/>
    </row>
    <row r="20" spans="1:38" s="69" customFormat="1" ht="12" customHeight="1" x14ac:dyDescent="0.25">
      <c r="A20" s="76"/>
      <c r="B20" s="146"/>
      <c r="C20" s="175"/>
      <c r="D20" s="175"/>
      <c r="E20" s="175"/>
      <c r="F20" s="175"/>
      <c r="G20" s="175"/>
      <c r="H20" s="157"/>
      <c r="I20" s="158"/>
      <c r="J20" s="158"/>
      <c r="K20" s="158"/>
      <c r="L20" s="78"/>
    </row>
    <row r="21" spans="1:38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8" s="69" customFormat="1" x14ac:dyDescent="0.25">
      <c r="A22" s="76"/>
      <c r="B22" s="131"/>
      <c r="C22" s="216" t="s">
        <v>74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8" s="69" customFormat="1" x14ac:dyDescent="0.25">
      <c r="A23" s="76"/>
      <c r="B23" s="131"/>
      <c r="C23" s="217" t="s">
        <v>89</v>
      </c>
      <c r="D23" s="217"/>
      <c r="E23" s="217"/>
      <c r="F23" s="217"/>
      <c r="G23" s="217"/>
      <c r="H23" s="217"/>
      <c r="I23" s="217"/>
      <c r="J23" s="217"/>
      <c r="K23" s="217"/>
      <c r="L23" s="78"/>
      <c r="O23" s="95"/>
    </row>
    <row r="24" spans="1:38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8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8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  <c r="O26" s="92"/>
    </row>
    <row r="27" spans="1:38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8" s="69" customFormat="1" x14ac:dyDescent="0.25">
      <c r="A28" s="76"/>
      <c r="B28" s="174" t="s">
        <v>8</v>
      </c>
      <c r="C28" s="172">
        <v>20695</v>
      </c>
      <c r="D28" s="172">
        <v>314</v>
      </c>
      <c r="E28" s="172">
        <v>96</v>
      </c>
      <c r="F28" s="172">
        <v>42644</v>
      </c>
      <c r="G28" s="172">
        <v>3845</v>
      </c>
      <c r="H28" s="172">
        <v>242</v>
      </c>
      <c r="I28" s="154">
        <f>+(H28/G28-1)*100</f>
        <v>-93.706111833550068</v>
      </c>
      <c r="J28" s="154">
        <f>+H28/G28*100</f>
        <v>6.2938881664499347</v>
      </c>
      <c r="K28" s="154">
        <f>+(G28/F28-1)*100</f>
        <v>-90.983491229715781</v>
      </c>
      <c r="L28" s="78"/>
      <c r="M28" s="99"/>
      <c r="N28" s="69">
        <v>1</v>
      </c>
      <c r="O28" s="79">
        <v>6979952</v>
      </c>
      <c r="P28" s="79">
        <v>5941344</v>
      </c>
      <c r="Q28" s="79">
        <v>5810996</v>
      </c>
      <c r="R28" s="79">
        <v>6498148</v>
      </c>
      <c r="S28" s="79">
        <v>6042462</v>
      </c>
      <c r="T28" s="79">
        <v>6916438</v>
      </c>
    </row>
    <row r="29" spans="1:38" s="69" customFormat="1" x14ac:dyDescent="0.25">
      <c r="A29" s="76"/>
      <c r="B29" s="174" t="s">
        <v>9</v>
      </c>
      <c r="C29" s="172">
        <v>18</v>
      </c>
      <c r="D29" s="172">
        <v>0</v>
      </c>
      <c r="E29" s="172">
        <v>3386</v>
      </c>
      <c r="F29" s="172">
        <v>39196</v>
      </c>
      <c r="G29" s="172">
        <v>6507</v>
      </c>
      <c r="H29" s="172">
        <v>13257</v>
      </c>
      <c r="I29" s="154">
        <f>+(H29/G29-1)*100</f>
        <v>103.73443983402488</v>
      </c>
      <c r="J29" s="154">
        <f>+H29/G29*100</f>
        <v>203.7344398340249</v>
      </c>
      <c r="K29" s="154">
        <f>+(G29/F29-1)*100</f>
        <v>-83.398816205735287</v>
      </c>
      <c r="L29" s="78"/>
      <c r="M29" s="99"/>
      <c r="O29" s="79"/>
      <c r="P29" s="79"/>
      <c r="Q29" s="79"/>
      <c r="R29" s="79"/>
      <c r="S29" s="79"/>
      <c r="T29" s="79"/>
    </row>
    <row r="30" spans="1:38" s="69" customFormat="1" x14ac:dyDescent="0.25">
      <c r="A30" s="76"/>
      <c r="B30" s="174" t="s">
        <v>10</v>
      </c>
      <c r="C30" s="172">
        <v>0</v>
      </c>
      <c r="D30" s="172">
        <v>7530</v>
      </c>
      <c r="E30" s="172">
        <v>358</v>
      </c>
      <c r="F30" s="172">
        <v>0</v>
      </c>
      <c r="G30" s="172">
        <v>493</v>
      </c>
      <c r="H30" s="151">
        <v>356</v>
      </c>
      <c r="I30" s="161">
        <f>+(H30/G30-1)*100</f>
        <v>-27.789046653144013</v>
      </c>
      <c r="J30" s="161">
        <f>+H30/G30*100</f>
        <v>72.210953346855987</v>
      </c>
      <c r="K30" s="161"/>
      <c r="L30" s="78"/>
      <c r="M30" s="99"/>
      <c r="O30" s="79"/>
      <c r="P30" s="79"/>
      <c r="Q30" s="79"/>
      <c r="R30" s="79"/>
      <c r="S30" s="79"/>
      <c r="T30" s="79"/>
    </row>
    <row r="31" spans="1:38" s="69" customFormat="1" x14ac:dyDescent="0.25">
      <c r="A31" s="76"/>
      <c r="B31" s="174" t="s">
        <v>11</v>
      </c>
      <c r="C31" s="172">
        <v>216</v>
      </c>
      <c r="D31" s="172">
        <v>367</v>
      </c>
      <c r="E31" s="172">
        <v>20974</v>
      </c>
      <c r="F31" s="172">
        <v>0</v>
      </c>
      <c r="G31" s="172">
        <v>387</v>
      </c>
      <c r="H31" s="172"/>
      <c r="I31" s="172"/>
      <c r="J31" s="172"/>
      <c r="K31" s="172"/>
      <c r="L31" s="78"/>
      <c r="M31" s="99"/>
      <c r="O31" s="79"/>
      <c r="P31" s="79"/>
      <c r="Q31" s="79"/>
      <c r="R31" s="79"/>
      <c r="S31" s="79"/>
      <c r="T31" s="79"/>
    </row>
    <row r="32" spans="1:38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8" s="69" customFormat="1" x14ac:dyDescent="0.25">
      <c r="A33" s="76"/>
      <c r="B33" s="147" t="s">
        <v>4</v>
      </c>
      <c r="C33" s="150">
        <f>+SUM(C28:C30)</f>
        <v>20713</v>
      </c>
      <c r="D33" s="150">
        <f t="shared" ref="D33:G33" si="2">+SUM(D28:D30)</f>
        <v>7844</v>
      </c>
      <c r="E33" s="150">
        <f t="shared" si="2"/>
        <v>3840</v>
      </c>
      <c r="F33" s="150">
        <f t="shared" si="2"/>
        <v>81840</v>
      </c>
      <c r="G33" s="150">
        <f t="shared" si="2"/>
        <v>10845</v>
      </c>
      <c r="H33" s="151">
        <f>+SUM(H28:H30)</f>
        <v>13855</v>
      </c>
      <c r="I33" s="184">
        <f>+(H33/G33-1)*100</f>
        <v>27.754725680036874</v>
      </c>
      <c r="J33" s="161">
        <f>+H33/G33*100</f>
        <v>127.75472568003687</v>
      </c>
      <c r="K33" s="161">
        <f>+(G33/F33-1)*100</f>
        <v>-86.748533724340177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</row>
    <row r="34" spans="1:38" s="69" customFormat="1" ht="18.75" customHeight="1" x14ac:dyDescent="0.25">
      <c r="A34" s="76"/>
      <c r="B34" s="147" t="s">
        <v>3</v>
      </c>
      <c r="C34" s="182"/>
      <c r="D34" s="152">
        <f>+(D33/C33-1)*100</f>
        <v>-62.130063245304882</v>
      </c>
      <c r="E34" s="152">
        <f t="shared" ref="E34" si="3">+(E33/D33-1)*100</f>
        <v>-51.045385007649159</v>
      </c>
      <c r="F34" s="152">
        <f t="shared" ref="F34" si="4">+(F33/E33-1)*100</f>
        <v>2031.25</v>
      </c>
      <c r="G34" s="152">
        <f t="shared" ref="G34" si="5">+(G33/F33-1)*100</f>
        <v>-86.748533724340177</v>
      </c>
      <c r="H34" s="161">
        <f t="shared" ref="H34" si="6">+(H33/G33-1)*100</f>
        <v>27.754725680036874</v>
      </c>
      <c r="I34" s="162"/>
      <c r="J34" s="162"/>
      <c r="K34" s="162"/>
      <c r="L34" s="78"/>
    </row>
    <row r="35" spans="1:38" s="43" customFormat="1" x14ac:dyDescent="0.25">
      <c r="A35" s="44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63"/>
      <c r="M35" s="58" t="s">
        <v>6</v>
      </c>
      <c r="N35" s="40"/>
      <c r="O35" s="40"/>
      <c r="P35" s="40"/>
      <c r="Q35" s="40"/>
      <c r="R35" s="41"/>
      <c r="S35" s="41"/>
      <c r="T35" s="41"/>
      <c r="U35" s="41"/>
      <c r="V35" s="42"/>
      <c r="W35" s="42"/>
      <c r="X35" s="50"/>
      <c r="Y35" s="50"/>
      <c r="Z35" s="50"/>
      <c r="AA35" s="50"/>
    </row>
    <row r="36" spans="1:38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0"/>
      <c r="P36" s="40"/>
      <c r="Q36" s="40"/>
      <c r="R36" s="41"/>
      <c r="S36" s="41"/>
      <c r="T36" s="41"/>
      <c r="U36" s="41"/>
      <c r="V36" s="42"/>
      <c r="W36" s="42"/>
      <c r="X36" s="50"/>
      <c r="Y36" s="50"/>
      <c r="Z36" s="50"/>
      <c r="AA36" s="50"/>
    </row>
    <row r="37" spans="1:38" s="69" customFormat="1" x14ac:dyDescent="0.25">
      <c r="A37" s="76"/>
      <c r="B37" s="131"/>
      <c r="C37" s="216" t="s">
        <v>74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8" s="69" customFormat="1" x14ac:dyDescent="0.25">
      <c r="A38" s="76"/>
      <c r="B38" s="131"/>
      <c r="C38" s="217" t="s">
        <v>90</v>
      </c>
      <c r="D38" s="217"/>
      <c r="E38" s="217"/>
      <c r="F38" s="217"/>
      <c r="G38" s="217"/>
      <c r="H38" s="217"/>
      <c r="I38" s="217"/>
      <c r="J38" s="217"/>
      <c r="K38" s="217"/>
      <c r="L38" s="78"/>
      <c r="O38" s="95"/>
    </row>
    <row r="39" spans="1:38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8" s="69" customFormat="1" ht="15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8" s="69" customForma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  <c r="O41" s="92"/>
    </row>
    <row r="42" spans="1:38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8" s="69" customFormat="1" x14ac:dyDescent="0.25">
      <c r="A43" s="76"/>
      <c r="B43" s="174" t="s">
        <v>8</v>
      </c>
      <c r="C43" s="172">
        <v>9423</v>
      </c>
      <c r="D43" s="172">
        <v>4766</v>
      </c>
      <c r="E43" s="172">
        <v>0</v>
      </c>
      <c r="F43" s="172">
        <v>72045</v>
      </c>
      <c r="G43" s="172">
        <v>0</v>
      </c>
      <c r="H43" s="172">
        <v>13655</v>
      </c>
      <c r="I43" s="154"/>
      <c r="J43" s="154"/>
      <c r="K43" s="154">
        <f>+(G43/F43-1)*100</f>
        <v>-100</v>
      </c>
      <c r="L43" s="78"/>
      <c r="M43" s="99"/>
      <c r="N43" s="69">
        <v>1</v>
      </c>
      <c r="O43" s="79">
        <v>6979952</v>
      </c>
      <c r="P43" s="79">
        <v>5941344</v>
      </c>
      <c r="Q43" s="79">
        <v>5810996</v>
      </c>
      <c r="R43" s="79">
        <v>6498148</v>
      </c>
      <c r="S43" s="79">
        <v>6042462</v>
      </c>
      <c r="T43" s="79">
        <v>6916438</v>
      </c>
    </row>
    <row r="44" spans="1:38" s="69" customFormat="1" x14ac:dyDescent="0.25">
      <c r="A44" s="76"/>
      <c r="B44" s="174" t="s">
        <v>9</v>
      </c>
      <c r="C44" s="172">
        <v>541</v>
      </c>
      <c r="D44" s="172">
        <v>30875</v>
      </c>
      <c r="E44" s="172">
        <v>2947</v>
      </c>
      <c r="F44" s="172">
        <v>678</v>
      </c>
      <c r="G44" s="172">
        <v>6332</v>
      </c>
      <c r="H44" s="172">
        <v>4532</v>
      </c>
      <c r="I44" s="154">
        <f>+(H44/G44-1)*100</f>
        <v>-28.427037271004419</v>
      </c>
      <c r="J44" s="154">
        <f>+H44/G44*100</f>
        <v>71.572962728995577</v>
      </c>
      <c r="K44" s="154">
        <f>+(G44/F44-1)*100</f>
        <v>833.92330383480817</v>
      </c>
      <c r="L44" s="78"/>
      <c r="M44" s="99"/>
      <c r="O44" s="79"/>
      <c r="P44" s="79"/>
      <c r="Q44" s="79"/>
      <c r="R44" s="79"/>
      <c r="S44" s="79"/>
      <c r="T44" s="79"/>
    </row>
    <row r="45" spans="1:38" s="69" customFormat="1" x14ac:dyDescent="0.25">
      <c r="A45" s="76"/>
      <c r="B45" s="174" t="s">
        <v>10</v>
      </c>
      <c r="C45" s="172">
        <v>0</v>
      </c>
      <c r="D45" s="172">
        <v>781</v>
      </c>
      <c r="E45" s="172">
        <v>454</v>
      </c>
      <c r="F45" s="172">
        <v>0</v>
      </c>
      <c r="G45" s="172">
        <v>6903</v>
      </c>
      <c r="H45" s="151">
        <v>196</v>
      </c>
      <c r="I45" s="161">
        <f>+(H45/G45-1)*100</f>
        <v>-97.160654787773424</v>
      </c>
      <c r="J45" s="161">
        <f>+H45/G45*100</f>
        <v>2.8393452122265685</v>
      </c>
      <c r="K45" s="161"/>
      <c r="L45" s="78"/>
      <c r="M45" s="99"/>
      <c r="O45" s="79"/>
      <c r="P45" s="79"/>
      <c r="Q45" s="79"/>
      <c r="R45" s="79"/>
      <c r="S45" s="79"/>
      <c r="T45" s="79"/>
    </row>
    <row r="46" spans="1:38" s="69" customFormat="1" x14ac:dyDescent="0.25">
      <c r="A46" s="76"/>
      <c r="B46" s="174" t="s">
        <v>11</v>
      </c>
      <c r="C46" s="172">
        <v>13851</v>
      </c>
      <c r="D46" s="172">
        <v>12393</v>
      </c>
      <c r="E46" s="172">
        <v>11042</v>
      </c>
      <c r="F46" s="172">
        <v>0</v>
      </c>
      <c r="G46" s="172">
        <v>840</v>
      </c>
      <c r="H46" s="172"/>
      <c r="I46" s="172"/>
      <c r="J46" s="172"/>
      <c r="K46" s="172"/>
      <c r="L46" s="78"/>
      <c r="M46" s="99"/>
      <c r="O46" s="79"/>
      <c r="P46" s="79"/>
      <c r="Q46" s="79"/>
      <c r="R46" s="79"/>
      <c r="S46" s="79"/>
      <c r="T46" s="79"/>
    </row>
    <row r="47" spans="1:38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8" s="69" customFormat="1" x14ac:dyDescent="0.25">
      <c r="A48" s="76"/>
      <c r="B48" s="147" t="s">
        <v>4</v>
      </c>
      <c r="C48" s="150">
        <f>+SUM(C43:C45)</f>
        <v>9964</v>
      </c>
      <c r="D48" s="150">
        <f t="shared" ref="D48:G48" si="7">+SUM(D43:D45)</f>
        <v>36422</v>
      </c>
      <c r="E48" s="150">
        <f t="shared" si="7"/>
        <v>3401</v>
      </c>
      <c r="F48" s="150">
        <f t="shared" si="7"/>
        <v>72723</v>
      </c>
      <c r="G48" s="150">
        <f t="shared" si="7"/>
        <v>13235</v>
      </c>
      <c r="H48" s="151">
        <f>+SUM(H43:H45)</f>
        <v>18383</v>
      </c>
      <c r="I48" s="184">
        <f>+(H48/G48-1)*100</f>
        <v>38.896864374763872</v>
      </c>
      <c r="J48" s="161">
        <f>+H48/G48*100</f>
        <v>138.89686437476388</v>
      </c>
      <c r="K48" s="161">
        <f>+(G48/F48-1)*100</f>
        <v>-81.800805797340587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</row>
    <row r="49" spans="1:27" s="69" customFormat="1" ht="18.75" customHeight="1" x14ac:dyDescent="0.25">
      <c r="A49" s="76"/>
      <c r="B49" s="147" t="s">
        <v>3</v>
      </c>
      <c r="C49" s="182"/>
      <c r="D49" s="152">
        <f>+(D48/C48-1)*100</f>
        <v>265.53592934564432</v>
      </c>
      <c r="E49" s="152">
        <f t="shared" ref="E49" si="8">+(E48/D48-1)*100</f>
        <v>-90.662237109439346</v>
      </c>
      <c r="F49" s="152">
        <f t="shared" ref="F49" si="9">+(F48/E48-1)*100</f>
        <v>2038.2828579829461</v>
      </c>
      <c r="G49" s="152">
        <f t="shared" ref="G49" si="10">+(G48/F48-1)*100</f>
        <v>-81.800805797340587</v>
      </c>
      <c r="H49" s="161">
        <f t="shared" ref="H49" si="11">+(H48/G48-1)*100</f>
        <v>38.896864374763872</v>
      </c>
      <c r="I49" s="162"/>
      <c r="J49" s="162"/>
      <c r="K49" s="162"/>
      <c r="L49" s="78"/>
    </row>
    <row r="50" spans="1:27" s="43" customFormat="1" x14ac:dyDescent="0.25">
      <c r="A50" s="44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7" s="40" customFormat="1" x14ac:dyDescent="0.25">
      <c r="A54" s="59"/>
      <c r="B54" s="49" t="s">
        <v>45</v>
      </c>
      <c r="C54" s="49" t="s">
        <v>45</v>
      </c>
      <c r="D54" s="49" t="s">
        <v>45</v>
      </c>
      <c r="E54" s="49" t="s">
        <v>46</v>
      </c>
      <c r="F54" s="49" t="s">
        <v>47</v>
      </c>
      <c r="G54" s="49" t="s">
        <v>48</v>
      </c>
      <c r="H54" s="40" t="s">
        <v>49</v>
      </c>
      <c r="I54" s="40" t="s">
        <v>50</v>
      </c>
      <c r="J54" s="40" t="s">
        <v>51</v>
      </c>
      <c r="K54" s="40" t="s">
        <v>52</v>
      </c>
      <c r="L54" s="40" t="s">
        <v>53</v>
      </c>
      <c r="M54" s="40" t="s">
        <v>54</v>
      </c>
      <c r="N54" s="40" t="s">
        <v>55</v>
      </c>
      <c r="O54" s="40" t="s">
        <v>56</v>
      </c>
      <c r="P54" s="40" t="s">
        <v>57</v>
      </c>
      <c r="Q54" s="40" t="s">
        <v>58</v>
      </c>
      <c r="R54" s="40" t="s">
        <v>59</v>
      </c>
      <c r="S54" s="40" t="s">
        <v>60</v>
      </c>
      <c r="T54" s="40" t="s">
        <v>61</v>
      </c>
    </row>
    <row r="55" spans="1:27" s="40" customFormat="1" x14ac:dyDescent="0.25">
      <c r="B55" s="49">
        <v>173844</v>
      </c>
      <c r="C55" s="49">
        <v>87108</v>
      </c>
      <c r="D55" s="49">
        <v>3845</v>
      </c>
      <c r="E55" s="49">
        <v>1137</v>
      </c>
      <c r="F55" s="49">
        <v>216</v>
      </c>
      <c r="G55" s="49">
        <v>1296</v>
      </c>
      <c r="H55" s="40">
        <v>756</v>
      </c>
      <c r="I55" s="40">
        <v>11301</v>
      </c>
      <c r="J55" s="40">
        <v>20207</v>
      </c>
      <c r="K55" s="40">
        <v>44691</v>
      </c>
      <c r="L55" s="40">
        <v>141795</v>
      </c>
      <c r="M55" s="40">
        <v>13932</v>
      </c>
      <c r="N55" s="40">
        <v>2320</v>
      </c>
      <c r="O55" s="40">
        <v>128</v>
      </c>
      <c r="P55" s="40">
        <v>1669</v>
      </c>
      <c r="Q55" s="40">
        <v>3658</v>
      </c>
      <c r="R55" s="40">
        <v>0</v>
      </c>
      <c r="S55" s="40">
        <v>161</v>
      </c>
      <c r="T55" s="40">
        <v>14305</v>
      </c>
    </row>
    <row r="56" spans="1:27" s="40" customFormat="1" x14ac:dyDescent="0.25"/>
    <row r="57" spans="1:27" s="40" customFormat="1" x14ac:dyDescent="0.25"/>
    <row r="58" spans="1:27" s="40" customFormat="1" x14ac:dyDescent="0.25">
      <c r="C58" s="49"/>
      <c r="D58" s="49"/>
      <c r="E58" s="49"/>
      <c r="F58" s="49"/>
      <c r="G58" s="49"/>
      <c r="H58" s="49"/>
    </row>
    <row r="59" spans="1:27" s="41" customFormat="1" x14ac:dyDescent="0.25">
      <c r="C59" s="56"/>
      <c r="D59" s="56"/>
      <c r="E59" s="56"/>
      <c r="F59" s="56"/>
      <c r="G59" s="56"/>
      <c r="H59" s="56"/>
    </row>
    <row r="60" spans="1:27" s="69" customFormat="1" x14ac:dyDescent="0.25">
      <c r="B60" s="94">
        <v>7389400</v>
      </c>
      <c r="C60" s="98" t="s">
        <v>12</v>
      </c>
      <c r="D60" s="97">
        <v>6805.8512499999997</v>
      </c>
    </row>
    <row r="61" spans="1:27" s="69" customFormat="1" x14ac:dyDescent="0.25">
      <c r="B61" s="94">
        <v>7405125</v>
      </c>
      <c r="C61" s="98" t="s">
        <v>13</v>
      </c>
      <c r="D61" s="97">
        <v>7093.1805000000004</v>
      </c>
    </row>
    <row r="62" spans="1:27" s="69" customFormat="1" x14ac:dyDescent="0.25">
      <c r="B62" s="94">
        <v>7299121</v>
      </c>
      <c r="C62" s="98" t="s">
        <v>14</v>
      </c>
      <c r="D62" s="97">
        <v>7273.4759999999997</v>
      </c>
    </row>
    <row r="63" spans="1:27" s="69" customFormat="1" x14ac:dyDescent="0.25">
      <c r="B63" s="94">
        <v>6832984</v>
      </c>
      <c r="C63" s="98" t="s">
        <v>15</v>
      </c>
      <c r="D63" s="97">
        <v>7231.6575000000003</v>
      </c>
    </row>
    <row r="64" spans="1:27" s="69" customFormat="1" x14ac:dyDescent="0.25">
      <c r="B64" s="94">
        <v>6979952</v>
      </c>
      <c r="C64" s="98" t="s">
        <v>16</v>
      </c>
      <c r="D64" s="97">
        <v>7129.2955000000002</v>
      </c>
    </row>
    <row r="65" spans="2:5" s="69" customFormat="1" x14ac:dyDescent="0.25">
      <c r="B65" s="94">
        <v>6279817</v>
      </c>
      <c r="C65" s="98" t="s">
        <v>17</v>
      </c>
      <c r="D65" s="97">
        <v>6847.9684999999999</v>
      </c>
    </row>
    <row r="66" spans="2:5" s="69" customFormat="1" x14ac:dyDescent="0.25">
      <c r="B66" s="94">
        <v>6093961</v>
      </c>
      <c r="C66" s="98" t="s">
        <v>18</v>
      </c>
      <c r="D66" s="97">
        <v>6546.6785</v>
      </c>
    </row>
    <row r="67" spans="2:5" s="69" customFormat="1" x14ac:dyDescent="0.25">
      <c r="B67" s="94">
        <v>5469988</v>
      </c>
      <c r="C67" s="98" t="s">
        <v>19</v>
      </c>
      <c r="D67" s="97">
        <v>6205.9295000000002</v>
      </c>
      <c r="E67" s="91"/>
    </row>
    <row r="68" spans="2:5" s="69" customFormat="1" x14ac:dyDescent="0.25">
      <c r="B68" s="94">
        <v>5941344</v>
      </c>
      <c r="C68" s="98" t="s">
        <v>20</v>
      </c>
      <c r="D68" s="97">
        <v>5946.2775000000001</v>
      </c>
      <c r="E68" s="91"/>
    </row>
    <row r="69" spans="2:5" s="69" customFormat="1" x14ac:dyDescent="0.25">
      <c r="B69" s="94">
        <v>6145529</v>
      </c>
      <c r="C69" s="98" t="s">
        <v>21</v>
      </c>
      <c r="D69" s="97">
        <v>5912.7055</v>
      </c>
      <c r="E69" s="91"/>
    </row>
    <row r="70" spans="2:5" s="69" customFormat="1" x14ac:dyDescent="0.25">
      <c r="B70" s="94">
        <v>6209547</v>
      </c>
      <c r="C70" s="98" t="s">
        <v>22</v>
      </c>
      <c r="D70" s="97">
        <v>5941.6019999999999</v>
      </c>
      <c r="E70" s="91"/>
    </row>
    <row r="71" spans="2:5" s="69" customFormat="1" x14ac:dyDescent="0.25">
      <c r="B71" s="94">
        <v>5987990</v>
      </c>
      <c r="C71" s="98" t="s">
        <v>23</v>
      </c>
      <c r="D71" s="97">
        <v>6071.1025</v>
      </c>
      <c r="E71" s="91"/>
    </row>
    <row r="72" spans="2:5" s="69" customFormat="1" x14ac:dyDescent="0.25">
      <c r="B72" s="94">
        <v>5810996</v>
      </c>
      <c r="C72" s="98" t="s">
        <v>24</v>
      </c>
      <c r="D72" s="97">
        <v>6038.5155000000004</v>
      </c>
      <c r="E72" s="91"/>
    </row>
    <row r="73" spans="2:5" s="69" customFormat="1" x14ac:dyDescent="0.25">
      <c r="B73" s="94">
        <v>6231878</v>
      </c>
      <c r="C73" s="98" t="s">
        <v>25</v>
      </c>
      <c r="D73" s="97">
        <v>6060.10275</v>
      </c>
      <c r="E73" s="91"/>
    </row>
    <row r="74" spans="2:5" s="69" customFormat="1" x14ac:dyDescent="0.25">
      <c r="B74" s="94">
        <v>6449419</v>
      </c>
      <c r="C74" s="98" t="s">
        <v>26</v>
      </c>
      <c r="D74" s="97">
        <v>6120.0707499999999</v>
      </c>
      <c r="E74" s="91"/>
    </row>
    <row r="75" spans="2:5" s="69" customFormat="1" x14ac:dyDescent="0.25">
      <c r="B75" s="94">
        <v>6199402</v>
      </c>
      <c r="C75" s="98" t="s">
        <v>27</v>
      </c>
      <c r="D75" s="97">
        <v>6172.9237499999999</v>
      </c>
      <c r="E75" s="91"/>
    </row>
    <row r="76" spans="2:5" s="69" customFormat="1" x14ac:dyDescent="0.25">
      <c r="B76" s="94">
        <v>6498148</v>
      </c>
      <c r="C76" s="98" t="s">
        <v>28</v>
      </c>
      <c r="D76" s="97">
        <v>6344.7117500000004</v>
      </c>
      <c r="E76" s="91"/>
    </row>
    <row r="77" spans="2:5" s="69" customFormat="1" x14ac:dyDescent="0.25">
      <c r="B77" s="94">
        <v>6281878</v>
      </c>
      <c r="C77" s="98" t="s">
        <v>29</v>
      </c>
      <c r="D77" s="97">
        <v>6357.2117500000004</v>
      </c>
      <c r="E77" s="91"/>
    </row>
    <row r="78" spans="2:5" s="69" customFormat="1" x14ac:dyDescent="0.25">
      <c r="B78" s="94">
        <v>6351873</v>
      </c>
      <c r="C78" s="98" t="s">
        <v>30</v>
      </c>
      <c r="D78" s="97">
        <v>6332.8252499999999</v>
      </c>
      <c r="E78" s="91"/>
    </row>
    <row r="79" spans="2:5" s="69" customFormat="1" x14ac:dyDescent="0.25">
      <c r="B79" s="94">
        <v>6348056</v>
      </c>
      <c r="C79" s="98" t="s">
        <v>33</v>
      </c>
      <c r="D79" s="97">
        <v>6369.9887500000004</v>
      </c>
      <c r="E79" s="91"/>
    </row>
    <row r="80" spans="2:5" s="69" customFormat="1" x14ac:dyDescent="0.25">
      <c r="B80" s="94">
        <v>6042462</v>
      </c>
      <c r="C80" s="98" t="s">
        <v>35</v>
      </c>
      <c r="D80" s="97">
        <v>6256.0672500000001</v>
      </c>
      <c r="E80" s="91"/>
    </row>
    <row r="81" spans="2:5" s="69" customFormat="1" x14ac:dyDescent="0.25">
      <c r="B81" s="94">
        <v>6095116</v>
      </c>
      <c r="C81" s="98" t="s">
        <v>37</v>
      </c>
      <c r="D81" s="97">
        <v>6209.3767500000004</v>
      </c>
      <c r="E81" s="91"/>
    </row>
    <row r="82" spans="2:5" s="69" customFormat="1" x14ac:dyDescent="0.25">
      <c r="B82" s="94">
        <v>6413962</v>
      </c>
      <c r="C82" s="98" t="s">
        <v>38</v>
      </c>
      <c r="D82" s="97">
        <v>6224.8990000000003</v>
      </c>
      <c r="E82" s="91"/>
    </row>
    <row r="83" spans="2:5" s="69" customFormat="1" x14ac:dyDescent="0.25">
      <c r="B83" s="94">
        <v>6196253</v>
      </c>
      <c r="C83" s="98" t="s">
        <v>39</v>
      </c>
      <c r="D83" s="97">
        <v>6186.9482500000004</v>
      </c>
      <c r="E83" s="91"/>
    </row>
    <row r="84" spans="2:5" s="69" customFormat="1" x14ac:dyDescent="0.25">
      <c r="B84" s="94">
        <v>6916438</v>
      </c>
      <c r="C84" s="98" t="s">
        <v>42</v>
      </c>
      <c r="D84" s="97">
        <v>6405.4422500000001</v>
      </c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8" s="69" customFormat="1" x14ac:dyDescent="0.25">
      <c r="B129" s="79"/>
      <c r="D129" s="93"/>
      <c r="E129" s="91"/>
    </row>
    <row r="130" spans="2:38" s="69" customFormat="1" x14ac:dyDescent="0.25">
      <c r="B130" s="79"/>
      <c r="D130" s="93"/>
      <c r="E130" s="91"/>
    </row>
    <row r="131" spans="2:38" s="69" customFormat="1" x14ac:dyDescent="0.25">
      <c r="B131" s="79"/>
      <c r="D131" s="93"/>
      <c r="E131" s="91"/>
    </row>
    <row r="132" spans="2:38" s="69" customFormat="1" x14ac:dyDescent="0.25">
      <c r="B132" s="79"/>
      <c r="D132" s="93"/>
      <c r="E132" s="91"/>
    </row>
    <row r="133" spans="2:38" s="69" customFormat="1" x14ac:dyDescent="0.25">
      <c r="B133" s="79"/>
      <c r="D133" s="93"/>
      <c r="E133" s="91"/>
    </row>
    <row r="134" spans="2:38" s="69" customFormat="1" x14ac:dyDescent="0.25">
      <c r="B134" s="79"/>
      <c r="D134" s="93"/>
      <c r="E134" s="91"/>
    </row>
    <row r="135" spans="2:38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2:38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2:38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2:38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2:38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2:38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2:38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2:38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2:38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2:38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4:38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4:38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</row>
    <row r="147" spans="4:38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</row>
    <row r="148" spans="4:38" s="69" customFormat="1" x14ac:dyDescent="0.25"/>
    <row r="149" spans="4:38" s="69" customFormat="1" x14ac:dyDescent="0.25"/>
    <row r="150" spans="4:38" s="69" customFormat="1" x14ac:dyDescent="0.25"/>
    <row r="151" spans="4:38" s="69" customFormat="1" x14ac:dyDescent="0.25"/>
    <row r="152" spans="4:38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4:38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4:38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4:38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4:38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4:38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4:38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4:38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4:38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3:38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3:38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3:38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18</oddFooter>
  </headerFooter>
  <ignoredErrors>
    <ignoredError sqref="I33 C48:G48 C33:G33 C18:G18" formulaRange="1"/>
  </ignoredErrors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SheetLayoutView="100" workbookViewId="0"/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9" width="11.85546875" style="70" customWidth="1"/>
    <col min="10" max="10" width="11.7109375" style="70" customWidth="1"/>
    <col min="11" max="11" width="11.5703125" style="70" customWidth="1"/>
    <col min="12" max="12" width="1.85546875" style="70" customWidth="1"/>
    <col min="13" max="13" width="11.42578125" style="69"/>
    <col min="14" max="14" width="11.42578125" style="69" hidden="1" customWidth="1"/>
    <col min="15" max="38" width="11.42578125" style="69"/>
    <col min="39" max="16384" width="11.42578125" style="70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20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20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20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20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20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20" s="69" customFormat="1" x14ac:dyDescent="0.25">
      <c r="A7" s="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20" s="69" customFormat="1" x14ac:dyDescent="0.25">
      <c r="A8" s="76"/>
      <c r="B8" s="131"/>
      <c r="C8" s="217" t="s">
        <v>91</v>
      </c>
      <c r="D8" s="217"/>
      <c r="E8" s="217"/>
      <c r="F8" s="217"/>
      <c r="G8" s="217"/>
      <c r="H8" s="217"/>
      <c r="I8" s="217"/>
      <c r="J8" s="217"/>
      <c r="K8" s="217"/>
      <c r="L8" s="78"/>
      <c r="O8" s="95"/>
    </row>
    <row r="9" spans="1:20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20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20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  <c r="O11" s="92"/>
    </row>
    <row r="12" spans="1:20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20" s="69" customFormat="1" x14ac:dyDescent="0.25">
      <c r="A13" s="76"/>
      <c r="B13" s="174" t="s">
        <v>8</v>
      </c>
      <c r="C13" s="172">
        <v>8325</v>
      </c>
      <c r="D13" s="172">
        <v>10153</v>
      </c>
      <c r="E13" s="172">
        <v>5266</v>
      </c>
      <c r="F13" s="172">
        <v>8610</v>
      </c>
      <c r="G13" s="172">
        <v>9043</v>
      </c>
      <c r="H13" s="172">
        <v>7636</v>
      </c>
      <c r="I13" s="154">
        <f>+(H13/G13-1)*100</f>
        <v>-15.558995908437467</v>
      </c>
      <c r="J13" s="154">
        <f>+H13/G13*100</f>
        <v>84.441004091562533</v>
      </c>
      <c r="K13" s="154">
        <f>+(G13/F13-1)*100</f>
        <v>5.0290360046457705</v>
      </c>
      <c r="L13" s="78"/>
      <c r="M13" s="99"/>
      <c r="N13" s="69">
        <v>1</v>
      </c>
      <c r="O13" s="79">
        <v>6979952</v>
      </c>
      <c r="P13" s="79">
        <v>5941344</v>
      </c>
      <c r="Q13" s="79">
        <v>5810996</v>
      </c>
      <c r="R13" s="79">
        <v>6498148</v>
      </c>
      <c r="S13" s="79">
        <v>6042462</v>
      </c>
      <c r="T13" s="79">
        <v>6916438</v>
      </c>
    </row>
    <row r="14" spans="1:20" s="69" customFormat="1" x14ac:dyDescent="0.25">
      <c r="A14" s="76"/>
      <c r="B14" s="174" t="s">
        <v>9</v>
      </c>
      <c r="C14" s="172">
        <v>30618</v>
      </c>
      <c r="D14" s="172">
        <v>17375</v>
      </c>
      <c r="E14" s="172">
        <v>21537</v>
      </c>
      <c r="F14" s="172">
        <v>6925</v>
      </c>
      <c r="G14" s="172">
        <v>19491</v>
      </c>
      <c r="H14" s="172">
        <v>12065</v>
      </c>
      <c r="I14" s="154">
        <f>+(H14/G14-1)*100</f>
        <v>-38.099635729310968</v>
      </c>
      <c r="J14" s="154">
        <f>+H14/G14*100</f>
        <v>61.900364270689032</v>
      </c>
      <c r="K14" s="154">
        <f>+(G14/F14-1)*100</f>
        <v>181.45848375451266</v>
      </c>
      <c r="L14" s="78"/>
      <c r="M14" s="99"/>
      <c r="O14" s="79"/>
      <c r="P14" s="79"/>
      <c r="Q14" s="79"/>
      <c r="R14" s="79"/>
      <c r="S14" s="79"/>
      <c r="T14" s="79"/>
    </row>
    <row r="15" spans="1:20" s="69" customFormat="1" x14ac:dyDescent="0.25">
      <c r="A15" s="76"/>
      <c r="B15" s="174" t="s">
        <v>10</v>
      </c>
      <c r="C15" s="172">
        <v>16235</v>
      </c>
      <c r="D15" s="172">
        <v>17429</v>
      </c>
      <c r="E15" s="172">
        <v>7864</v>
      </c>
      <c r="F15" s="172">
        <v>35603</v>
      </c>
      <c r="G15" s="172">
        <v>10312</v>
      </c>
      <c r="H15" s="151">
        <v>2178</v>
      </c>
      <c r="I15" s="161">
        <f>+(H15/G15-1)*100</f>
        <v>-78.878975950349101</v>
      </c>
      <c r="J15" s="161">
        <f>+H15/G15*100</f>
        <v>21.121024049650892</v>
      </c>
      <c r="K15" s="161">
        <f>+(G15/F15-1)*100</f>
        <v>-71.03614863915962</v>
      </c>
      <c r="L15" s="78"/>
      <c r="M15" s="99"/>
      <c r="O15" s="79"/>
      <c r="P15" s="79"/>
      <c r="Q15" s="79"/>
      <c r="R15" s="79"/>
      <c r="S15" s="79"/>
      <c r="T15" s="79"/>
    </row>
    <row r="16" spans="1:20" s="69" customFormat="1" x14ac:dyDescent="0.25">
      <c r="A16" s="76"/>
      <c r="B16" s="174" t="s">
        <v>11</v>
      </c>
      <c r="C16" s="172">
        <v>7028</v>
      </c>
      <c r="D16" s="172">
        <v>27061</v>
      </c>
      <c r="E16" s="172">
        <v>2049</v>
      </c>
      <c r="F16" s="172">
        <v>9085</v>
      </c>
      <c r="G16" s="172">
        <v>19071</v>
      </c>
      <c r="H16" s="172"/>
      <c r="I16" s="172"/>
      <c r="J16" s="172"/>
      <c r="K16" s="172"/>
      <c r="L16" s="78"/>
      <c r="M16" s="99"/>
      <c r="O16" s="79"/>
      <c r="P16" s="79"/>
      <c r="Q16" s="79"/>
      <c r="R16" s="79"/>
      <c r="S16" s="79"/>
      <c r="T16" s="79"/>
    </row>
    <row r="17" spans="1:38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8" s="69" customFormat="1" x14ac:dyDescent="0.25">
      <c r="A18" s="76"/>
      <c r="B18" s="147" t="s">
        <v>4</v>
      </c>
      <c r="C18" s="186">
        <f>+SUM(C13:C15)</f>
        <v>55178</v>
      </c>
      <c r="D18" s="186">
        <f t="shared" ref="D18:G18" si="0">+SUM(D13:D15)</f>
        <v>44957</v>
      </c>
      <c r="E18" s="186">
        <f t="shared" si="0"/>
        <v>34667</v>
      </c>
      <c r="F18" s="186">
        <f t="shared" si="0"/>
        <v>51138</v>
      </c>
      <c r="G18" s="186">
        <f t="shared" si="0"/>
        <v>38846</v>
      </c>
      <c r="H18" s="151">
        <f>+SUM(H13:H15)</f>
        <v>21879</v>
      </c>
      <c r="I18" s="184">
        <f>+(H18/G18-1)*100</f>
        <v>-43.677598723163257</v>
      </c>
      <c r="J18" s="161">
        <f>+H18/G18*100</f>
        <v>56.322401276836743</v>
      </c>
      <c r="K18" s="161">
        <f>+(G18/F18-1)*100</f>
        <v>-24.036919707458249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</row>
    <row r="19" spans="1:38" s="69" customFormat="1" ht="18.75" customHeight="1" x14ac:dyDescent="0.25">
      <c r="A19" s="76"/>
      <c r="B19" s="147" t="s">
        <v>3</v>
      </c>
      <c r="C19" s="182"/>
      <c r="D19" s="187">
        <f>+(D18/C18-1)*100</f>
        <v>-18.523686976693611</v>
      </c>
      <c r="E19" s="152">
        <f t="shared" ref="E19:H19" si="1">+(E18/D18-1)*100</f>
        <v>-22.888537936250199</v>
      </c>
      <c r="F19" s="152">
        <f t="shared" si="1"/>
        <v>47.512043153431229</v>
      </c>
      <c r="G19" s="152">
        <f t="shared" si="1"/>
        <v>-24.036919707458249</v>
      </c>
      <c r="H19" s="161">
        <f t="shared" si="1"/>
        <v>-43.677598723163257</v>
      </c>
      <c r="I19" s="162"/>
      <c r="J19" s="162"/>
      <c r="K19" s="162"/>
      <c r="L19" s="78"/>
    </row>
    <row r="20" spans="1:38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8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8" s="69" customFormat="1" x14ac:dyDescent="0.25">
      <c r="A22" s="76"/>
      <c r="B22" s="131"/>
      <c r="C22" s="216" t="s">
        <v>74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8" s="69" customFormat="1" x14ac:dyDescent="0.25">
      <c r="A23" s="76"/>
      <c r="B23" s="131"/>
      <c r="C23" s="217" t="s">
        <v>92</v>
      </c>
      <c r="D23" s="217"/>
      <c r="E23" s="217"/>
      <c r="F23" s="217"/>
      <c r="G23" s="217"/>
      <c r="H23" s="217"/>
      <c r="I23" s="217"/>
      <c r="J23" s="217"/>
      <c r="K23" s="217"/>
      <c r="L23" s="78"/>
      <c r="O23" s="95"/>
    </row>
    <row r="24" spans="1:38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8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8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  <c r="O26" s="92"/>
    </row>
    <row r="27" spans="1:38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8" s="69" customFormat="1" x14ac:dyDescent="0.25">
      <c r="A28" s="76"/>
      <c r="B28" s="174" t="s">
        <v>8</v>
      </c>
      <c r="C28" s="172">
        <v>6754</v>
      </c>
      <c r="D28" s="172">
        <v>7435</v>
      </c>
      <c r="E28" s="172">
        <v>4722</v>
      </c>
      <c r="F28" s="172">
        <v>8502</v>
      </c>
      <c r="G28" s="172">
        <v>5246</v>
      </c>
      <c r="H28" s="172">
        <v>6185</v>
      </c>
      <c r="I28" s="154">
        <f>+(H28/G28-1)*100</f>
        <v>17.899351887152125</v>
      </c>
      <c r="J28" s="154">
        <f>+H28/G28*100</f>
        <v>117.89935188715212</v>
      </c>
      <c r="K28" s="154">
        <f>+(G28/F28-1)*100</f>
        <v>-38.296871324394253</v>
      </c>
      <c r="L28" s="78"/>
      <c r="M28" s="99"/>
      <c r="N28" s="69">
        <v>1</v>
      </c>
      <c r="O28" s="79">
        <v>6979952</v>
      </c>
      <c r="P28" s="79">
        <v>5941344</v>
      </c>
      <c r="Q28" s="79">
        <v>5810996</v>
      </c>
      <c r="R28" s="79">
        <v>6498148</v>
      </c>
      <c r="S28" s="79">
        <v>6042462</v>
      </c>
      <c r="T28" s="79">
        <v>6916438</v>
      </c>
    </row>
    <row r="29" spans="1:38" s="69" customFormat="1" x14ac:dyDescent="0.25">
      <c r="A29" s="76"/>
      <c r="B29" s="174" t="s">
        <v>9</v>
      </c>
      <c r="C29" s="172">
        <v>15698</v>
      </c>
      <c r="D29" s="172">
        <v>9138</v>
      </c>
      <c r="E29" s="172">
        <v>20127</v>
      </c>
      <c r="F29" s="172">
        <v>6925</v>
      </c>
      <c r="G29" s="172">
        <v>15181</v>
      </c>
      <c r="H29" s="172">
        <v>11320</v>
      </c>
      <c r="I29" s="154">
        <f>+(H29/G29-1)*100</f>
        <v>-25.433107173440483</v>
      </c>
      <c r="J29" s="154">
        <f>+H29/G29*100</f>
        <v>74.56689282655951</v>
      </c>
      <c r="K29" s="154">
        <f>+(G29/F29-1)*100</f>
        <v>119.22021660649817</v>
      </c>
      <c r="L29" s="78"/>
      <c r="M29" s="99"/>
      <c r="O29" s="79"/>
      <c r="P29" s="79"/>
      <c r="Q29" s="79"/>
      <c r="R29" s="79"/>
      <c r="S29" s="79"/>
      <c r="T29" s="79"/>
    </row>
    <row r="30" spans="1:38" s="69" customFormat="1" x14ac:dyDescent="0.25">
      <c r="A30" s="76"/>
      <c r="B30" s="174" t="s">
        <v>10</v>
      </c>
      <c r="C30" s="172">
        <v>13205</v>
      </c>
      <c r="D30" s="172">
        <v>10844</v>
      </c>
      <c r="E30" s="172">
        <v>7864</v>
      </c>
      <c r="F30" s="172">
        <v>35242</v>
      </c>
      <c r="G30" s="172">
        <v>9592</v>
      </c>
      <c r="H30" s="151">
        <v>2178</v>
      </c>
      <c r="I30" s="161">
        <f>+(H30/G30-1)*100</f>
        <v>-77.293577981651367</v>
      </c>
      <c r="J30" s="161">
        <f>+H30/G30*100</f>
        <v>22.706422018348622</v>
      </c>
      <c r="K30" s="161">
        <f>+(G30/F30-1)*100</f>
        <v>-72.782475455422514</v>
      </c>
      <c r="L30" s="78"/>
      <c r="M30" s="99"/>
      <c r="O30" s="79"/>
      <c r="P30" s="79"/>
      <c r="Q30" s="79"/>
      <c r="R30" s="79"/>
      <c r="S30" s="79"/>
      <c r="T30" s="79"/>
    </row>
    <row r="31" spans="1:38" s="69" customFormat="1" x14ac:dyDescent="0.25">
      <c r="A31" s="76"/>
      <c r="B31" s="174" t="s">
        <v>11</v>
      </c>
      <c r="C31" s="172">
        <v>6006</v>
      </c>
      <c r="D31" s="172">
        <v>26037</v>
      </c>
      <c r="E31" s="172">
        <v>1914</v>
      </c>
      <c r="F31" s="172">
        <v>8757</v>
      </c>
      <c r="G31" s="172">
        <v>17787</v>
      </c>
      <c r="H31" s="172"/>
      <c r="I31" s="172"/>
      <c r="J31" s="172"/>
      <c r="K31" s="172"/>
      <c r="L31" s="78"/>
      <c r="M31" s="99"/>
      <c r="O31" s="79"/>
      <c r="P31" s="79"/>
      <c r="Q31" s="79"/>
      <c r="R31" s="79"/>
      <c r="S31" s="79"/>
      <c r="T31" s="79"/>
    </row>
    <row r="32" spans="1:38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8" s="69" customFormat="1" x14ac:dyDescent="0.25">
      <c r="A33" s="76"/>
      <c r="B33" s="147" t="s">
        <v>4</v>
      </c>
      <c r="C33" s="186">
        <f>+SUM(C28:C30)</f>
        <v>35657</v>
      </c>
      <c r="D33" s="186">
        <f t="shared" ref="D33:G33" si="2">+SUM(D28:D30)</f>
        <v>27417</v>
      </c>
      <c r="E33" s="186">
        <f t="shared" si="2"/>
        <v>32713</v>
      </c>
      <c r="F33" s="186">
        <f t="shared" si="2"/>
        <v>50669</v>
      </c>
      <c r="G33" s="186">
        <f t="shared" si="2"/>
        <v>30019</v>
      </c>
      <c r="H33" s="151">
        <f>+SUM(H28:H30)</f>
        <v>19683</v>
      </c>
      <c r="I33" s="184">
        <f>+(H33/G33-1)*100</f>
        <v>-34.431526699756823</v>
      </c>
      <c r="J33" s="161">
        <f>+H33/G33*100</f>
        <v>65.568473300243184</v>
      </c>
      <c r="K33" s="161">
        <f>+(G33/F33-1)*100</f>
        <v>-40.754702086088145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</row>
    <row r="34" spans="1:38" s="69" customFormat="1" ht="18.75" customHeight="1" x14ac:dyDescent="0.25">
      <c r="A34" s="76"/>
      <c r="B34" s="147" t="s">
        <v>3</v>
      </c>
      <c r="C34" s="182"/>
      <c r="D34" s="187">
        <f>+(D33/C33-1)*100</f>
        <v>-23.109066943377176</v>
      </c>
      <c r="E34" s="152">
        <f t="shared" ref="E34" si="3">+(E33/D33-1)*100</f>
        <v>19.316482474377207</v>
      </c>
      <c r="F34" s="152">
        <f t="shared" ref="F34" si="4">+(F33/E33-1)*100</f>
        <v>54.889493473542636</v>
      </c>
      <c r="G34" s="152">
        <f t="shared" ref="G34" si="5">+(G33/F33-1)*100</f>
        <v>-40.754702086088145</v>
      </c>
      <c r="H34" s="161">
        <f t="shared" ref="H34" si="6">+(H33/G33-1)*100</f>
        <v>-34.431526699756823</v>
      </c>
      <c r="I34" s="162"/>
      <c r="J34" s="162"/>
      <c r="K34" s="162"/>
      <c r="L34" s="78"/>
    </row>
    <row r="35" spans="1:38" s="43" customFormat="1" x14ac:dyDescent="0.25">
      <c r="A35" s="44"/>
      <c r="B35" s="171"/>
      <c r="C35" s="188"/>
      <c r="D35" s="188"/>
      <c r="E35" s="188"/>
      <c r="F35" s="189"/>
      <c r="G35" s="189"/>
      <c r="H35" s="189"/>
      <c r="I35" s="190"/>
      <c r="J35" s="190"/>
      <c r="K35" s="171"/>
      <c r="L35" s="63"/>
      <c r="M35" s="58" t="s">
        <v>6</v>
      </c>
      <c r="N35" s="40"/>
      <c r="O35" s="40"/>
      <c r="P35" s="40"/>
      <c r="Q35" s="40"/>
      <c r="R35" s="41"/>
      <c r="S35" s="41"/>
      <c r="T35" s="41"/>
      <c r="U35" s="41"/>
      <c r="V35" s="42"/>
      <c r="W35" s="42"/>
      <c r="X35" s="50"/>
      <c r="Y35" s="50"/>
      <c r="Z35" s="50"/>
      <c r="AA35" s="50"/>
    </row>
    <row r="36" spans="1:38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0"/>
      <c r="P36" s="40"/>
      <c r="Q36" s="40"/>
      <c r="R36" s="41"/>
      <c r="S36" s="41"/>
      <c r="T36" s="41"/>
      <c r="U36" s="41"/>
      <c r="V36" s="42"/>
      <c r="W36" s="42"/>
      <c r="X36" s="50"/>
      <c r="Y36" s="50"/>
      <c r="Z36" s="50"/>
      <c r="AA36" s="50"/>
    </row>
    <row r="37" spans="1:38" s="69" customFormat="1" x14ac:dyDescent="0.25">
      <c r="A37" s="76"/>
      <c r="B37" s="131"/>
      <c r="C37" s="216" t="s">
        <v>74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8" s="69" customFormat="1" x14ac:dyDescent="0.25">
      <c r="A38" s="76"/>
      <c r="B38" s="131"/>
      <c r="C38" s="217" t="s">
        <v>93</v>
      </c>
      <c r="D38" s="217"/>
      <c r="E38" s="217"/>
      <c r="F38" s="217"/>
      <c r="G38" s="217"/>
      <c r="H38" s="217"/>
      <c r="I38" s="217"/>
      <c r="J38" s="217"/>
      <c r="K38" s="217"/>
      <c r="L38" s="78"/>
      <c r="O38" s="95"/>
    </row>
    <row r="39" spans="1:38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8" s="69" customFormat="1" ht="15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8" s="69" customForma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  <c r="O41" s="92"/>
    </row>
    <row r="42" spans="1:38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8" s="69" customFormat="1" x14ac:dyDescent="0.25">
      <c r="A43" s="76"/>
      <c r="B43" s="174" t="s">
        <v>8</v>
      </c>
      <c r="C43" s="172">
        <v>1571</v>
      </c>
      <c r="D43" s="172">
        <v>2718</v>
      </c>
      <c r="E43" s="172">
        <v>544</v>
      </c>
      <c r="F43" s="172">
        <v>108</v>
      </c>
      <c r="G43" s="172">
        <v>3797</v>
      </c>
      <c r="H43" s="172">
        <v>1451</v>
      </c>
      <c r="I43" s="154">
        <f>+(H43/G43-1)*100</f>
        <v>-61.785620226494608</v>
      </c>
      <c r="J43" s="154">
        <f>+H43/G43*100</f>
        <v>38.214379773505399</v>
      </c>
      <c r="K43" s="154">
        <f>+(G43/F43-1)*100</f>
        <v>3415.7407407407404</v>
      </c>
      <c r="L43" s="78"/>
      <c r="M43" s="99"/>
      <c r="N43" s="69">
        <v>1</v>
      </c>
      <c r="O43" s="79">
        <v>6979952</v>
      </c>
      <c r="P43" s="79">
        <v>5941344</v>
      </c>
      <c r="Q43" s="79">
        <v>5810996</v>
      </c>
      <c r="R43" s="79">
        <v>6498148</v>
      </c>
      <c r="S43" s="79">
        <v>6042462</v>
      </c>
      <c r="T43" s="79">
        <v>6916438</v>
      </c>
    </row>
    <row r="44" spans="1:38" s="69" customFormat="1" x14ac:dyDescent="0.25">
      <c r="A44" s="76"/>
      <c r="B44" s="174" t="s">
        <v>9</v>
      </c>
      <c r="C44" s="172">
        <v>14920</v>
      </c>
      <c r="D44" s="172">
        <v>8237</v>
      </c>
      <c r="E44" s="172">
        <v>1410</v>
      </c>
      <c r="F44" s="172">
        <v>0</v>
      </c>
      <c r="G44" s="172">
        <v>4310</v>
      </c>
      <c r="H44" s="172">
        <v>745</v>
      </c>
      <c r="I44" s="154">
        <f>+(H44/G44-1)*100</f>
        <v>-82.714617169373554</v>
      </c>
      <c r="J44" s="154">
        <f>+H44/G44*100</f>
        <v>17.28538283062645</v>
      </c>
      <c r="K44" s="154"/>
      <c r="L44" s="78"/>
      <c r="M44" s="99"/>
      <c r="O44" s="79"/>
      <c r="P44" s="79"/>
      <c r="Q44" s="79"/>
      <c r="R44" s="79"/>
      <c r="S44" s="79"/>
      <c r="T44" s="79"/>
    </row>
    <row r="45" spans="1:38" s="69" customFormat="1" x14ac:dyDescent="0.25">
      <c r="A45" s="76"/>
      <c r="B45" s="174" t="s">
        <v>10</v>
      </c>
      <c r="C45" s="172">
        <v>3030</v>
      </c>
      <c r="D45" s="172">
        <v>6585</v>
      </c>
      <c r="E45" s="172">
        <v>0</v>
      </c>
      <c r="F45" s="172">
        <v>361</v>
      </c>
      <c r="G45" s="172">
        <v>720</v>
      </c>
      <c r="H45" s="151">
        <v>0</v>
      </c>
      <c r="I45" s="161"/>
      <c r="J45" s="161">
        <f>+H45/G45*100</f>
        <v>0</v>
      </c>
      <c r="K45" s="161">
        <f>+(G45/F45-1)*100</f>
        <v>99.445983379501385</v>
      </c>
      <c r="L45" s="78"/>
      <c r="M45" s="99"/>
      <c r="O45" s="79"/>
      <c r="P45" s="79"/>
      <c r="Q45" s="79"/>
      <c r="R45" s="79"/>
      <c r="S45" s="79"/>
      <c r="T45" s="79"/>
    </row>
    <row r="46" spans="1:38" s="69" customFormat="1" x14ac:dyDescent="0.25">
      <c r="A46" s="76"/>
      <c r="B46" s="174" t="s">
        <v>11</v>
      </c>
      <c r="C46" s="172">
        <v>1022</v>
      </c>
      <c r="D46" s="172">
        <v>1024</v>
      </c>
      <c r="E46" s="172">
        <v>135</v>
      </c>
      <c r="F46" s="172">
        <v>328</v>
      </c>
      <c r="G46" s="172">
        <v>1284</v>
      </c>
      <c r="H46" s="172"/>
      <c r="I46" s="172"/>
      <c r="J46" s="172"/>
      <c r="K46" s="172"/>
      <c r="L46" s="78"/>
      <c r="M46" s="99"/>
      <c r="O46" s="79"/>
      <c r="P46" s="79"/>
      <c r="Q46" s="79"/>
      <c r="R46" s="79"/>
      <c r="S46" s="79"/>
      <c r="T46" s="79"/>
    </row>
    <row r="47" spans="1:38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8" s="69" customFormat="1" x14ac:dyDescent="0.25">
      <c r="A48" s="76"/>
      <c r="B48" s="147" t="s">
        <v>4</v>
      </c>
      <c r="C48" s="186">
        <f>+SUM(C43:C45)</f>
        <v>19521</v>
      </c>
      <c r="D48" s="186">
        <f t="shared" ref="D48:G48" si="7">+SUM(D43:D45)</f>
        <v>17540</v>
      </c>
      <c r="E48" s="186">
        <f t="shared" si="7"/>
        <v>1954</v>
      </c>
      <c r="F48" s="186">
        <f t="shared" si="7"/>
        <v>469</v>
      </c>
      <c r="G48" s="186">
        <f t="shared" si="7"/>
        <v>8827</v>
      </c>
      <c r="H48" s="151">
        <f>+SUM(H43:H45)</f>
        <v>2196</v>
      </c>
      <c r="I48" s="184">
        <f>+(H48/G48-1)*100</f>
        <v>-75.121785431063785</v>
      </c>
      <c r="J48" s="161">
        <f>+H48/G48*100</f>
        <v>24.878214568936219</v>
      </c>
      <c r="K48" s="161">
        <f>+(G48/F48-1)*100</f>
        <v>1782.0895522388059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</row>
    <row r="49" spans="1:27" s="69" customFormat="1" ht="18.75" customHeight="1" x14ac:dyDescent="0.25">
      <c r="A49" s="76"/>
      <c r="B49" s="147" t="s">
        <v>3</v>
      </c>
      <c r="C49" s="182"/>
      <c r="D49" s="187">
        <f>+(D48/C48-1)*100</f>
        <v>-10.148045694380414</v>
      </c>
      <c r="E49" s="152">
        <f t="shared" ref="E49" si="8">+(E48/D48-1)*100</f>
        <v>-88.859749144811857</v>
      </c>
      <c r="F49" s="152">
        <f t="shared" ref="F49" si="9">+(F48/E48-1)*100</f>
        <v>-75.997952917093144</v>
      </c>
      <c r="G49" s="152">
        <f t="shared" ref="G49" si="10">+(G48/F48-1)*100</f>
        <v>1782.0895522388059</v>
      </c>
      <c r="H49" s="161">
        <f t="shared" ref="H49" si="11">+(H48/G48-1)*100</f>
        <v>-75.121785431063785</v>
      </c>
      <c r="I49" s="162"/>
      <c r="J49" s="162"/>
      <c r="K49" s="162"/>
      <c r="L49" s="78"/>
    </row>
    <row r="50" spans="1:27" s="43" customFormat="1" x14ac:dyDescent="0.25">
      <c r="A50" s="44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7" s="40" customFormat="1" x14ac:dyDescent="0.25">
      <c r="A54" s="59"/>
      <c r="B54" s="49" t="s">
        <v>46</v>
      </c>
      <c r="C54" s="49" t="s">
        <v>46</v>
      </c>
      <c r="D54" s="49" t="s">
        <v>46</v>
      </c>
      <c r="E54" s="49" t="s">
        <v>46</v>
      </c>
      <c r="F54" s="49" t="s">
        <v>47</v>
      </c>
      <c r="G54" s="49" t="s">
        <v>48</v>
      </c>
      <c r="H54" s="40" t="s">
        <v>49</v>
      </c>
      <c r="I54" s="40" t="s">
        <v>50</v>
      </c>
      <c r="J54" s="40" t="s">
        <v>51</v>
      </c>
      <c r="K54" s="40" t="s">
        <v>52</v>
      </c>
      <c r="L54" s="40" t="s">
        <v>53</v>
      </c>
      <c r="M54" s="40" t="s">
        <v>54</v>
      </c>
      <c r="N54" s="40" t="s">
        <v>55</v>
      </c>
      <c r="O54" s="40" t="s">
        <v>56</v>
      </c>
      <c r="P54" s="40" t="s">
        <v>57</v>
      </c>
      <c r="Q54" s="40" t="s">
        <v>58</v>
      </c>
      <c r="R54" s="40" t="s">
        <v>59</v>
      </c>
      <c r="S54" s="40" t="s">
        <v>60</v>
      </c>
      <c r="T54" s="40" t="s">
        <v>61</v>
      </c>
    </row>
    <row r="55" spans="1:27" s="40" customFormat="1" x14ac:dyDescent="0.25">
      <c r="B55" s="49">
        <v>173844</v>
      </c>
      <c r="C55" s="49">
        <v>87108</v>
      </c>
      <c r="D55" s="49">
        <v>3845</v>
      </c>
      <c r="E55" s="49">
        <v>1137</v>
      </c>
      <c r="F55" s="49">
        <v>216</v>
      </c>
      <c r="G55" s="49">
        <v>1296</v>
      </c>
      <c r="H55" s="40">
        <v>756</v>
      </c>
      <c r="I55" s="40">
        <v>11301</v>
      </c>
      <c r="J55" s="40">
        <v>20207</v>
      </c>
      <c r="K55" s="40">
        <v>44691</v>
      </c>
      <c r="L55" s="40">
        <v>141795</v>
      </c>
      <c r="M55" s="40">
        <v>13932</v>
      </c>
      <c r="N55" s="40">
        <v>2320</v>
      </c>
      <c r="O55" s="40">
        <v>128</v>
      </c>
      <c r="P55" s="40">
        <v>1669</v>
      </c>
      <c r="Q55" s="40">
        <v>3658</v>
      </c>
      <c r="R55" s="40">
        <v>0</v>
      </c>
      <c r="S55" s="40">
        <v>161</v>
      </c>
      <c r="T55" s="40">
        <v>14305</v>
      </c>
    </row>
    <row r="56" spans="1:27" s="40" customFormat="1" x14ac:dyDescent="0.25"/>
    <row r="57" spans="1:27" s="40" customFormat="1" x14ac:dyDescent="0.25"/>
    <row r="58" spans="1:27" s="40" customFormat="1" x14ac:dyDescent="0.25">
      <c r="C58" s="49"/>
      <c r="D58" s="49"/>
      <c r="E58" s="49"/>
      <c r="F58" s="49"/>
      <c r="G58" s="49"/>
      <c r="H58" s="49"/>
    </row>
    <row r="59" spans="1:27" s="41" customFormat="1" x14ac:dyDescent="0.25">
      <c r="C59" s="56"/>
      <c r="D59" s="56"/>
      <c r="E59" s="56"/>
      <c r="F59" s="56"/>
      <c r="G59" s="56"/>
      <c r="H59" s="56"/>
    </row>
    <row r="60" spans="1:27" s="69" customFormat="1" x14ac:dyDescent="0.25">
      <c r="B60" s="94">
        <v>7389400</v>
      </c>
      <c r="C60" s="98" t="s">
        <v>12</v>
      </c>
      <c r="D60" s="97">
        <v>6805.8512499999997</v>
      </c>
    </row>
    <row r="61" spans="1:27" s="69" customFormat="1" x14ac:dyDescent="0.25">
      <c r="B61" s="94">
        <v>7405125</v>
      </c>
      <c r="C61" s="98" t="s">
        <v>13</v>
      </c>
      <c r="D61" s="97">
        <v>7093.1805000000004</v>
      </c>
    </row>
    <row r="62" spans="1:27" s="69" customFormat="1" x14ac:dyDescent="0.25">
      <c r="B62" s="94">
        <v>7299121</v>
      </c>
      <c r="C62" s="98" t="s">
        <v>14</v>
      </c>
      <c r="D62" s="97">
        <v>7273.4759999999997</v>
      </c>
    </row>
    <row r="63" spans="1:27" s="69" customFormat="1" x14ac:dyDescent="0.25">
      <c r="B63" s="94">
        <v>6832984</v>
      </c>
      <c r="C63" s="98" t="s">
        <v>15</v>
      </c>
      <c r="D63" s="97">
        <v>7231.6575000000003</v>
      </c>
    </row>
    <row r="64" spans="1:27" s="69" customFormat="1" x14ac:dyDescent="0.25">
      <c r="B64" s="94">
        <v>6979952</v>
      </c>
      <c r="C64" s="98" t="s">
        <v>16</v>
      </c>
      <c r="D64" s="97">
        <v>7129.2955000000002</v>
      </c>
    </row>
    <row r="65" spans="2:5" s="69" customFormat="1" x14ac:dyDescent="0.25">
      <c r="B65" s="94">
        <v>6279817</v>
      </c>
      <c r="C65" s="98" t="s">
        <v>17</v>
      </c>
      <c r="D65" s="97">
        <v>6847.9684999999999</v>
      </c>
    </row>
    <row r="66" spans="2:5" s="69" customFormat="1" x14ac:dyDescent="0.25">
      <c r="B66" s="94">
        <v>6093961</v>
      </c>
      <c r="C66" s="98" t="s">
        <v>18</v>
      </c>
      <c r="D66" s="97">
        <v>6546.6785</v>
      </c>
    </row>
    <row r="67" spans="2:5" s="69" customFormat="1" x14ac:dyDescent="0.25">
      <c r="B67" s="94">
        <v>5469988</v>
      </c>
      <c r="C67" s="98" t="s">
        <v>19</v>
      </c>
      <c r="D67" s="97">
        <v>6205.9295000000002</v>
      </c>
      <c r="E67" s="91"/>
    </row>
    <row r="68" spans="2:5" s="69" customFormat="1" x14ac:dyDescent="0.25">
      <c r="B68" s="94">
        <v>5941344</v>
      </c>
      <c r="C68" s="98" t="s">
        <v>20</v>
      </c>
      <c r="D68" s="97">
        <v>5946.2775000000001</v>
      </c>
      <c r="E68" s="91"/>
    </row>
    <row r="69" spans="2:5" s="69" customFormat="1" x14ac:dyDescent="0.25">
      <c r="B69" s="94">
        <v>6145529</v>
      </c>
      <c r="C69" s="98" t="s">
        <v>21</v>
      </c>
      <c r="D69" s="97">
        <v>5912.7055</v>
      </c>
      <c r="E69" s="91"/>
    </row>
    <row r="70" spans="2:5" s="69" customFormat="1" x14ac:dyDescent="0.25">
      <c r="B70" s="94">
        <v>6209547</v>
      </c>
      <c r="C70" s="98" t="s">
        <v>22</v>
      </c>
      <c r="D70" s="97">
        <v>5941.6019999999999</v>
      </c>
      <c r="E70" s="91"/>
    </row>
    <row r="71" spans="2:5" s="69" customFormat="1" x14ac:dyDescent="0.25">
      <c r="B71" s="94">
        <v>5987990</v>
      </c>
      <c r="C71" s="98" t="s">
        <v>23</v>
      </c>
      <c r="D71" s="97">
        <v>6071.1025</v>
      </c>
      <c r="E71" s="91"/>
    </row>
    <row r="72" spans="2:5" s="69" customFormat="1" x14ac:dyDescent="0.25">
      <c r="B72" s="94">
        <v>5810996</v>
      </c>
      <c r="C72" s="98" t="s">
        <v>24</v>
      </c>
      <c r="D72" s="97">
        <v>6038.5155000000004</v>
      </c>
      <c r="E72" s="91"/>
    </row>
    <row r="73" spans="2:5" s="69" customFormat="1" x14ac:dyDescent="0.25">
      <c r="B73" s="94">
        <v>6231878</v>
      </c>
      <c r="C73" s="98" t="s">
        <v>25</v>
      </c>
      <c r="D73" s="97">
        <v>6060.10275</v>
      </c>
      <c r="E73" s="91"/>
    </row>
    <row r="74" spans="2:5" s="69" customFormat="1" x14ac:dyDescent="0.25">
      <c r="B74" s="94">
        <v>6449419</v>
      </c>
      <c r="C74" s="98" t="s">
        <v>26</v>
      </c>
      <c r="D74" s="97">
        <v>6120.0707499999999</v>
      </c>
      <c r="E74" s="91"/>
    </row>
    <row r="75" spans="2:5" s="69" customFormat="1" x14ac:dyDescent="0.25">
      <c r="B75" s="94">
        <v>6199402</v>
      </c>
      <c r="C75" s="98" t="s">
        <v>27</v>
      </c>
      <c r="D75" s="97">
        <v>6172.9237499999999</v>
      </c>
      <c r="E75" s="91"/>
    </row>
    <row r="76" spans="2:5" s="69" customFormat="1" x14ac:dyDescent="0.25">
      <c r="B76" s="94">
        <v>6498148</v>
      </c>
      <c r="C76" s="98" t="s">
        <v>28</v>
      </c>
      <c r="D76" s="97">
        <v>6344.7117500000004</v>
      </c>
      <c r="E76" s="91"/>
    </row>
    <row r="77" spans="2:5" s="69" customFormat="1" x14ac:dyDescent="0.25">
      <c r="B77" s="94">
        <v>6281878</v>
      </c>
      <c r="C77" s="98" t="s">
        <v>29</v>
      </c>
      <c r="D77" s="97">
        <v>6357.2117500000004</v>
      </c>
      <c r="E77" s="91"/>
    </row>
    <row r="78" spans="2:5" s="69" customFormat="1" x14ac:dyDescent="0.25">
      <c r="B78" s="94">
        <v>6351873</v>
      </c>
      <c r="C78" s="98" t="s">
        <v>30</v>
      </c>
      <c r="D78" s="97">
        <v>6332.8252499999999</v>
      </c>
      <c r="E78" s="91"/>
    </row>
    <row r="79" spans="2:5" s="69" customFormat="1" x14ac:dyDescent="0.25">
      <c r="B79" s="94">
        <v>6348056</v>
      </c>
      <c r="C79" s="98" t="s">
        <v>33</v>
      </c>
      <c r="D79" s="97">
        <v>6369.9887500000004</v>
      </c>
      <c r="E79" s="91"/>
    </row>
    <row r="80" spans="2:5" s="69" customFormat="1" x14ac:dyDescent="0.25">
      <c r="B80" s="94">
        <v>6042462</v>
      </c>
      <c r="C80" s="98" t="s">
        <v>35</v>
      </c>
      <c r="D80" s="97">
        <v>6256.0672500000001</v>
      </c>
      <c r="E80" s="91"/>
    </row>
    <row r="81" spans="2:5" s="69" customFormat="1" x14ac:dyDescent="0.25">
      <c r="B81" s="94">
        <v>6095116</v>
      </c>
      <c r="C81" s="98" t="s">
        <v>37</v>
      </c>
      <c r="D81" s="97">
        <v>6209.3767500000004</v>
      </c>
      <c r="E81" s="91"/>
    </row>
    <row r="82" spans="2:5" s="69" customFormat="1" x14ac:dyDescent="0.25">
      <c r="B82" s="94">
        <v>6413962</v>
      </c>
      <c r="C82" s="98" t="s">
        <v>38</v>
      </c>
      <c r="D82" s="97">
        <v>6224.8990000000003</v>
      </c>
      <c r="E82" s="91"/>
    </row>
    <row r="83" spans="2:5" s="69" customFormat="1" x14ac:dyDescent="0.25">
      <c r="B83" s="94">
        <v>6196253</v>
      </c>
      <c r="C83" s="98" t="s">
        <v>39</v>
      </c>
      <c r="D83" s="97">
        <v>6186.9482500000004</v>
      </c>
      <c r="E83" s="91"/>
    </row>
    <row r="84" spans="2:5" s="69" customFormat="1" x14ac:dyDescent="0.25">
      <c r="B84" s="94">
        <v>6916438</v>
      </c>
      <c r="C84" s="98" t="s">
        <v>42</v>
      </c>
      <c r="D84" s="97">
        <v>6405.4422500000001</v>
      </c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8" s="69" customFormat="1" x14ac:dyDescent="0.25">
      <c r="B129" s="79"/>
      <c r="D129" s="93"/>
      <c r="E129" s="91"/>
    </row>
    <row r="130" spans="2:38" s="69" customFormat="1" x14ac:dyDescent="0.25">
      <c r="B130" s="79"/>
      <c r="D130" s="93"/>
      <c r="E130" s="91"/>
    </row>
    <row r="131" spans="2:38" s="69" customFormat="1" x14ac:dyDescent="0.25">
      <c r="B131" s="79"/>
      <c r="D131" s="93"/>
      <c r="E131" s="91"/>
    </row>
    <row r="132" spans="2:38" s="69" customFormat="1" x14ac:dyDescent="0.25">
      <c r="B132" s="79"/>
      <c r="D132" s="93"/>
      <c r="E132" s="91"/>
    </row>
    <row r="133" spans="2:38" s="69" customFormat="1" x14ac:dyDescent="0.25">
      <c r="B133" s="79"/>
      <c r="D133" s="93"/>
      <c r="E133" s="91"/>
    </row>
    <row r="134" spans="2:38" s="69" customFormat="1" x14ac:dyDescent="0.25">
      <c r="B134" s="79"/>
      <c r="D134" s="93"/>
      <c r="E134" s="91"/>
    </row>
    <row r="135" spans="2:38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2:38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2:38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2:38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2:38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2:38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2:38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2:38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2:38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2:38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4:38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4:38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</row>
    <row r="147" spans="4:38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</row>
    <row r="148" spans="4:38" s="69" customFormat="1" x14ac:dyDescent="0.25"/>
    <row r="149" spans="4:38" s="69" customFormat="1" x14ac:dyDescent="0.25"/>
    <row r="150" spans="4:38" s="69" customFormat="1" x14ac:dyDescent="0.25"/>
    <row r="151" spans="4:38" s="69" customFormat="1" x14ac:dyDescent="0.25"/>
    <row r="152" spans="4:38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4:38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4:38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4:38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4:38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4:38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4:38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4:38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4:38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3:38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3:38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3:38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19</oddFooter>
  </headerFooter>
  <ignoredErrors>
    <ignoredError sqref="C48:G48 C33:G33 C18:G18" formulaRange="1"/>
  </ignoredError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SheetLayoutView="100" workbookViewId="0"/>
  </sheetViews>
  <sheetFormatPr baseColWidth="10" defaultColWidth="11.42578125" defaultRowHeight="15.75" x14ac:dyDescent="0.25"/>
  <cols>
    <col min="1" max="1" width="1.85546875" style="70" customWidth="1"/>
    <col min="2" max="2" width="15.140625" style="70" customWidth="1"/>
    <col min="3" max="8" width="9.42578125" style="70" customWidth="1"/>
    <col min="9" max="9" width="11.85546875" style="70" customWidth="1"/>
    <col min="10" max="10" width="12" style="70" customWidth="1"/>
    <col min="11" max="11" width="12.28515625" style="70" customWidth="1"/>
    <col min="12" max="12" width="1.85546875" style="70" customWidth="1"/>
    <col min="13" max="13" width="11.42578125" style="69"/>
    <col min="14" max="14" width="11.42578125" style="69" hidden="1" customWidth="1"/>
    <col min="15" max="38" width="11.42578125" style="69"/>
    <col min="39" max="16384" width="11.42578125" style="70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20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20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20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20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20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20" s="69" customFormat="1" x14ac:dyDescent="0.25">
      <c r="A7" s="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20" s="69" customFormat="1" x14ac:dyDescent="0.25">
      <c r="A8" s="76"/>
      <c r="B8" s="131"/>
      <c r="C8" s="217" t="s">
        <v>94</v>
      </c>
      <c r="D8" s="217"/>
      <c r="E8" s="217"/>
      <c r="F8" s="217"/>
      <c r="G8" s="217"/>
      <c r="H8" s="217"/>
      <c r="I8" s="217"/>
      <c r="J8" s="217"/>
      <c r="K8" s="217"/>
      <c r="L8" s="78"/>
      <c r="O8" s="95"/>
    </row>
    <row r="9" spans="1:20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20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20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  <c r="O11" s="92"/>
    </row>
    <row r="12" spans="1:20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20" s="69" customFormat="1" x14ac:dyDescent="0.25">
      <c r="A13" s="76"/>
      <c r="B13" s="174" t="s">
        <v>8</v>
      </c>
      <c r="C13" s="172">
        <v>24126</v>
      </c>
      <c r="D13" s="172">
        <v>7995</v>
      </c>
      <c r="E13" s="172">
        <v>14824</v>
      </c>
      <c r="F13" s="172">
        <v>17533</v>
      </c>
      <c r="G13" s="172">
        <v>24504</v>
      </c>
      <c r="H13" s="172">
        <v>15321</v>
      </c>
      <c r="I13" s="154">
        <f>+(H13/G13-1)*100</f>
        <v>-37.475514201762984</v>
      </c>
      <c r="J13" s="154">
        <f>+H13/G13*100</f>
        <v>62.524485798237016</v>
      </c>
      <c r="K13" s="154">
        <f>+(G13/F13-1)*100</f>
        <v>39.759311013517376</v>
      </c>
      <c r="L13" s="78"/>
      <c r="M13" s="99"/>
      <c r="N13" s="69">
        <v>1</v>
      </c>
      <c r="O13" s="79">
        <v>6979952</v>
      </c>
      <c r="P13" s="79">
        <v>5941344</v>
      </c>
      <c r="Q13" s="79">
        <v>5810996</v>
      </c>
      <c r="R13" s="79">
        <v>6498148</v>
      </c>
      <c r="S13" s="79">
        <v>6042462</v>
      </c>
      <c r="T13" s="79">
        <v>6916438</v>
      </c>
    </row>
    <row r="14" spans="1:20" s="69" customFormat="1" x14ac:dyDescent="0.25">
      <c r="A14" s="76"/>
      <c r="B14" s="174" t="s">
        <v>9</v>
      </c>
      <c r="C14" s="172">
        <v>1024</v>
      </c>
      <c r="D14" s="172">
        <v>46845</v>
      </c>
      <c r="E14" s="172">
        <v>88904</v>
      </c>
      <c r="F14" s="172">
        <v>26298</v>
      </c>
      <c r="G14" s="172">
        <v>47958</v>
      </c>
      <c r="H14" s="172">
        <v>26228</v>
      </c>
      <c r="I14" s="154">
        <f>+(H14/G14-1)*100</f>
        <v>-45.310480003336252</v>
      </c>
      <c r="J14" s="154">
        <f>+H14/G14*100</f>
        <v>54.689519996663748</v>
      </c>
      <c r="K14" s="154">
        <f>+(G14/F14-1)*100</f>
        <v>82.36367784622405</v>
      </c>
      <c r="L14" s="78"/>
      <c r="M14" s="99"/>
      <c r="O14" s="79"/>
      <c r="P14" s="79"/>
      <c r="Q14" s="79"/>
      <c r="R14" s="79"/>
      <c r="S14" s="79"/>
      <c r="T14" s="79"/>
    </row>
    <row r="15" spans="1:20" s="69" customFormat="1" x14ac:dyDescent="0.25">
      <c r="A15" s="76"/>
      <c r="B15" s="174" t="s">
        <v>10</v>
      </c>
      <c r="C15" s="172">
        <v>10051</v>
      </c>
      <c r="D15" s="172">
        <v>25675</v>
      </c>
      <c r="E15" s="172">
        <v>17483</v>
      </c>
      <c r="F15" s="172">
        <v>8952</v>
      </c>
      <c r="G15" s="172">
        <v>41364</v>
      </c>
      <c r="H15" s="151">
        <v>38526</v>
      </c>
      <c r="I15" s="161">
        <f>+(H15/G15-1)*100</f>
        <v>-6.8610385842761801</v>
      </c>
      <c r="J15" s="161">
        <f>+H15/G15*100</f>
        <v>93.138961415723827</v>
      </c>
      <c r="K15" s="161">
        <f>+(G15/F15-1)*100</f>
        <v>362.06434316353892</v>
      </c>
      <c r="L15" s="78"/>
      <c r="M15" s="99"/>
      <c r="O15" s="79"/>
      <c r="P15" s="79"/>
      <c r="Q15" s="79"/>
      <c r="R15" s="79"/>
      <c r="S15" s="79"/>
      <c r="T15" s="79"/>
    </row>
    <row r="16" spans="1:20" s="69" customFormat="1" x14ac:dyDescent="0.25">
      <c r="A16" s="76"/>
      <c r="B16" s="174" t="s">
        <v>11</v>
      </c>
      <c r="C16" s="172">
        <v>6207</v>
      </c>
      <c r="D16" s="172">
        <v>12226</v>
      </c>
      <c r="E16" s="172">
        <v>58539</v>
      </c>
      <c r="F16" s="172">
        <v>44727</v>
      </c>
      <c r="G16" s="172">
        <v>20235</v>
      </c>
      <c r="H16" s="172"/>
      <c r="I16" s="172"/>
      <c r="J16" s="172"/>
      <c r="K16" s="172"/>
      <c r="L16" s="78"/>
      <c r="M16" s="99"/>
      <c r="O16" s="79"/>
      <c r="P16" s="79"/>
      <c r="Q16" s="79"/>
      <c r="R16" s="79"/>
      <c r="S16" s="79"/>
      <c r="T16" s="79"/>
    </row>
    <row r="17" spans="1:38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8" s="69" customFormat="1" x14ac:dyDescent="0.25">
      <c r="A18" s="76"/>
      <c r="B18" s="147" t="s">
        <v>4</v>
      </c>
      <c r="C18" s="186">
        <f>+SUM(C13:C15)</f>
        <v>35201</v>
      </c>
      <c r="D18" s="186">
        <f t="shared" ref="D18:G18" si="0">+SUM(D13:D15)</f>
        <v>80515</v>
      </c>
      <c r="E18" s="186">
        <f t="shared" si="0"/>
        <v>121211</v>
      </c>
      <c r="F18" s="186">
        <f t="shared" si="0"/>
        <v>52783</v>
      </c>
      <c r="G18" s="186">
        <f t="shared" si="0"/>
        <v>113826</v>
      </c>
      <c r="H18" s="151">
        <f>+SUM(H13:H15)</f>
        <v>80075</v>
      </c>
      <c r="I18" s="184">
        <f>+(H18/G18-1)*100</f>
        <v>-29.651397747439077</v>
      </c>
      <c r="J18" s="161">
        <f>+H18/G18*100</f>
        <v>70.348602252560923</v>
      </c>
      <c r="K18" s="161">
        <f>+(G18/F18-1)*100</f>
        <v>115.64897789060873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</row>
    <row r="19" spans="1:38" s="69" customFormat="1" ht="18.75" customHeight="1" x14ac:dyDescent="0.25">
      <c r="A19" s="76"/>
      <c r="B19" s="147" t="s">
        <v>3</v>
      </c>
      <c r="C19" s="182"/>
      <c r="D19" s="187">
        <f>+(D18/C18-1)*100</f>
        <v>128.72929746314026</v>
      </c>
      <c r="E19" s="152">
        <f t="shared" ref="E19" si="1">+(E18/D18-1)*100</f>
        <v>50.544619015090355</v>
      </c>
      <c r="F19" s="152">
        <f t="shared" ref="F19" si="2">+(F18/E18-1)*100</f>
        <v>-56.453622196005313</v>
      </c>
      <c r="G19" s="152">
        <f t="shared" ref="G19" si="3">+(G18/F18-1)*100</f>
        <v>115.64897789060873</v>
      </c>
      <c r="H19" s="152">
        <f t="shared" ref="H19" si="4">+(H18/G18-1)*100</f>
        <v>-29.651397747439077</v>
      </c>
      <c r="I19" s="162"/>
      <c r="J19" s="162"/>
      <c r="K19" s="162"/>
      <c r="L19" s="78"/>
    </row>
    <row r="20" spans="1:38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8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8" s="69" customFormat="1" x14ac:dyDescent="0.25">
      <c r="A22" s="76"/>
      <c r="B22" s="131"/>
      <c r="C22" s="216" t="s">
        <v>74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8" s="69" customFormat="1" x14ac:dyDescent="0.25">
      <c r="A23" s="76"/>
      <c r="B23" s="131"/>
      <c r="C23" s="217" t="s">
        <v>95</v>
      </c>
      <c r="D23" s="217"/>
      <c r="E23" s="217"/>
      <c r="F23" s="217"/>
      <c r="G23" s="217"/>
      <c r="H23" s="217"/>
      <c r="I23" s="217"/>
      <c r="J23" s="217"/>
      <c r="K23" s="217"/>
      <c r="L23" s="78"/>
      <c r="O23" s="95"/>
    </row>
    <row r="24" spans="1:38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8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8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  <c r="O26" s="92"/>
    </row>
    <row r="27" spans="1:38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8" s="69" customFormat="1" x14ac:dyDescent="0.25">
      <c r="A28" s="76"/>
      <c r="B28" s="174" t="s">
        <v>8</v>
      </c>
      <c r="C28" s="172">
        <v>24126</v>
      </c>
      <c r="D28" s="172">
        <v>7040</v>
      </c>
      <c r="E28" s="172">
        <v>13409</v>
      </c>
      <c r="F28" s="172">
        <v>17173</v>
      </c>
      <c r="G28" s="172">
        <v>23802</v>
      </c>
      <c r="H28" s="172">
        <v>12919</v>
      </c>
      <c r="I28" s="154">
        <f>+(H28/G28-1)*100</f>
        <v>-45.723048483320724</v>
      </c>
      <c r="J28" s="154">
        <f>+H28/G28*100</f>
        <v>54.276951516679276</v>
      </c>
      <c r="K28" s="154">
        <f>+(G28/F28-1)*100</f>
        <v>38.601292726955094</v>
      </c>
      <c r="L28" s="78"/>
      <c r="M28" s="99"/>
      <c r="N28" s="69">
        <v>1</v>
      </c>
      <c r="O28" s="79">
        <v>6979952</v>
      </c>
      <c r="P28" s="79">
        <v>5941344</v>
      </c>
      <c r="Q28" s="79">
        <v>5810996</v>
      </c>
      <c r="R28" s="79">
        <v>6498148</v>
      </c>
      <c r="S28" s="79">
        <v>6042462</v>
      </c>
      <c r="T28" s="79">
        <v>6916438</v>
      </c>
    </row>
    <row r="29" spans="1:38" s="69" customFormat="1" x14ac:dyDescent="0.25">
      <c r="A29" s="76"/>
      <c r="B29" s="174" t="s">
        <v>9</v>
      </c>
      <c r="C29" s="172">
        <v>1024</v>
      </c>
      <c r="D29" s="172">
        <v>45225</v>
      </c>
      <c r="E29" s="172">
        <v>85980</v>
      </c>
      <c r="F29" s="172">
        <v>14425</v>
      </c>
      <c r="G29" s="172">
        <v>44713</v>
      </c>
      <c r="H29" s="172">
        <v>22281</v>
      </c>
      <c r="I29" s="154">
        <f>+(H29/G29-1)*100</f>
        <v>-50.168854695502432</v>
      </c>
      <c r="J29" s="154">
        <f>+H29/G29*100</f>
        <v>49.831145304497575</v>
      </c>
      <c r="K29" s="154">
        <f>+(G29/F29-1)*100</f>
        <v>209.9688041594454</v>
      </c>
      <c r="L29" s="78"/>
      <c r="M29" s="99"/>
      <c r="O29" s="79"/>
      <c r="P29" s="79"/>
      <c r="Q29" s="79"/>
      <c r="R29" s="79"/>
      <c r="S29" s="79"/>
      <c r="T29" s="79"/>
    </row>
    <row r="30" spans="1:38" s="69" customFormat="1" x14ac:dyDescent="0.25">
      <c r="A30" s="76"/>
      <c r="B30" s="174" t="s">
        <v>10</v>
      </c>
      <c r="C30" s="172">
        <v>8802</v>
      </c>
      <c r="D30" s="172">
        <v>22761</v>
      </c>
      <c r="E30" s="172">
        <v>16841</v>
      </c>
      <c r="F30" s="172">
        <v>7366</v>
      </c>
      <c r="G30" s="172">
        <v>37355</v>
      </c>
      <c r="H30" s="151">
        <v>33984</v>
      </c>
      <c r="I30" s="161">
        <f>+(H30/G30-1)*100</f>
        <v>-9.0242270111096197</v>
      </c>
      <c r="J30" s="161">
        <f>+H30/G30*100</f>
        <v>90.975772988890384</v>
      </c>
      <c r="K30" s="161">
        <f>+(G30/F30-1)*100</f>
        <v>407.12734184089055</v>
      </c>
      <c r="L30" s="78"/>
      <c r="M30" s="99"/>
      <c r="O30" s="79"/>
      <c r="P30" s="79"/>
      <c r="Q30" s="79"/>
      <c r="R30" s="79"/>
      <c r="S30" s="79"/>
      <c r="T30" s="79"/>
    </row>
    <row r="31" spans="1:38" s="69" customFormat="1" x14ac:dyDescent="0.25">
      <c r="A31" s="76"/>
      <c r="B31" s="174" t="s">
        <v>11</v>
      </c>
      <c r="C31" s="172">
        <v>2136</v>
      </c>
      <c r="D31" s="172">
        <v>11470</v>
      </c>
      <c r="E31" s="172">
        <v>55484</v>
      </c>
      <c r="F31" s="172">
        <v>41554</v>
      </c>
      <c r="G31" s="172">
        <v>15881</v>
      </c>
      <c r="H31" s="172"/>
      <c r="I31" s="172"/>
      <c r="J31" s="172"/>
      <c r="K31" s="172"/>
      <c r="L31" s="78"/>
      <c r="M31" s="99"/>
      <c r="O31" s="79"/>
      <c r="P31" s="79"/>
      <c r="Q31" s="79"/>
      <c r="R31" s="79"/>
      <c r="S31" s="79"/>
      <c r="T31" s="79"/>
    </row>
    <row r="32" spans="1:38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8" s="69" customFormat="1" x14ac:dyDescent="0.25">
      <c r="A33" s="76"/>
      <c r="B33" s="147" t="s">
        <v>4</v>
      </c>
      <c r="C33" s="186">
        <f>+SUM(C28:C30)</f>
        <v>33952</v>
      </c>
      <c r="D33" s="186">
        <f t="shared" ref="D33:G33" si="5">+SUM(D28:D30)</f>
        <v>75026</v>
      </c>
      <c r="E33" s="186">
        <f t="shared" si="5"/>
        <v>116230</v>
      </c>
      <c r="F33" s="186">
        <f t="shared" si="5"/>
        <v>38964</v>
      </c>
      <c r="G33" s="186">
        <f t="shared" si="5"/>
        <v>105870</v>
      </c>
      <c r="H33" s="151">
        <f>+SUM(H28:H30)</f>
        <v>69184</v>
      </c>
      <c r="I33" s="184">
        <f>+(H33/G33-1)*100</f>
        <v>-34.651931614243878</v>
      </c>
      <c r="J33" s="161">
        <f>+H33/G33*100</f>
        <v>65.348068385756122</v>
      </c>
      <c r="K33" s="161">
        <f>+(G33/F33-1)*100</f>
        <v>171.71234986141056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</row>
    <row r="34" spans="1:38" s="69" customFormat="1" ht="18.75" customHeight="1" x14ac:dyDescent="0.25">
      <c r="A34" s="76"/>
      <c r="B34" s="147" t="s">
        <v>3</v>
      </c>
      <c r="C34" s="182"/>
      <c r="D34" s="187">
        <f>+(D33/C33-1)*100</f>
        <v>120.97667295004713</v>
      </c>
      <c r="E34" s="152">
        <f t="shared" ref="E34" si="6">+(E33/D33-1)*100</f>
        <v>54.919627862341059</v>
      </c>
      <c r="F34" s="152">
        <f t="shared" ref="F34" si="7">+(F33/E33-1)*100</f>
        <v>-66.476813215176804</v>
      </c>
      <c r="G34" s="152">
        <f t="shared" ref="G34" si="8">+(G33/F33-1)*100</f>
        <v>171.71234986141056</v>
      </c>
      <c r="H34" s="152">
        <f t="shared" ref="H34" si="9">+(H33/G33-1)*100</f>
        <v>-34.651931614243878</v>
      </c>
      <c r="I34" s="162"/>
      <c r="J34" s="162"/>
      <c r="K34" s="162"/>
      <c r="L34" s="78"/>
    </row>
    <row r="35" spans="1:38" s="43" customFormat="1" x14ac:dyDescent="0.25">
      <c r="A35" s="44"/>
      <c r="B35" s="171"/>
      <c r="C35" s="188"/>
      <c r="D35" s="188"/>
      <c r="E35" s="188"/>
      <c r="F35" s="189"/>
      <c r="G35" s="189"/>
      <c r="H35" s="189"/>
      <c r="I35" s="190"/>
      <c r="J35" s="190"/>
      <c r="K35" s="171"/>
      <c r="L35" s="63"/>
      <c r="M35" s="58" t="s">
        <v>6</v>
      </c>
      <c r="N35" s="40"/>
      <c r="O35" s="40"/>
      <c r="P35" s="40"/>
      <c r="Q35" s="40"/>
      <c r="R35" s="41"/>
      <c r="S35" s="41"/>
      <c r="T35" s="41"/>
      <c r="U35" s="41"/>
      <c r="V35" s="42"/>
      <c r="W35" s="42"/>
      <c r="X35" s="50"/>
      <c r="Y35" s="50"/>
      <c r="Z35" s="50"/>
      <c r="AA35" s="50"/>
    </row>
    <row r="36" spans="1:38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0"/>
      <c r="P36" s="40"/>
      <c r="Q36" s="40"/>
      <c r="R36" s="41"/>
      <c r="S36" s="41"/>
      <c r="T36" s="41"/>
      <c r="U36" s="41"/>
      <c r="V36" s="42"/>
      <c r="W36" s="42"/>
      <c r="X36" s="50"/>
      <c r="Y36" s="50"/>
      <c r="Z36" s="50"/>
      <c r="AA36" s="50"/>
    </row>
    <row r="37" spans="1:38" s="69" customFormat="1" x14ac:dyDescent="0.25">
      <c r="A37" s="76"/>
      <c r="B37" s="131"/>
      <c r="C37" s="216" t="s">
        <v>74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8" s="69" customFormat="1" x14ac:dyDescent="0.25">
      <c r="A38" s="76"/>
      <c r="B38" s="131"/>
      <c r="C38" s="217" t="s">
        <v>96</v>
      </c>
      <c r="D38" s="217"/>
      <c r="E38" s="217"/>
      <c r="F38" s="217"/>
      <c r="G38" s="217"/>
      <c r="H38" s="217"/>
      <c r="I38" s="217"/>
      <c r="J38" s="217"/>
      <c r="K38" s="217"/>
      <c r="L38" s="78"/>
      <c r="O38" s="95"/>
    </row>
    <row r="39" spans="1:38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8" s="69" customFormat="1" ht="15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8" s="69" customForma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  <c r="O41" s="92"/>
    </row>
    <row r="42" spans="1:38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8" s="69" customFormat="1" x14ac:dyDescent="0.25">
      <c r="A43" s="76"/>
      <c r="B43" s="174" t="s">
        <v>8</v>
      </c>
      <c r="C43" s="172">
        <v>0</v>
      </c>
      <c r="D43" s="172">
        <v>955</v>
      </c>
      <c r="E43" s="172">
        <v>1415</v>
      </c>
      <c r="F43" s="172">
        <v>360</v>
      </c>
      <c r="G43" s="172">
        <v>702</v>
      </c>
      <c r="H43" s="172">
        <v>2402</v>
      </c>
      <c r="I43" s="154">
        <f>+(H43/G43-1)*100</f>
        <v>242.16524216524218</v>
      </c>
      <c r="J43" s="154">
        <f>+H43/G43*100</f>
        <v>342.1652421652422</v>
      </c>
      <c r="K43" s="154">
        <f>+(G43/F43-1)*100</f>
        <v>95</v>
      </c>
      <c r="L43" s="78"/>
      <c r="M43" s="99"/>
      <c r="N43" s="69">
        <v>1</v>
      </c>
      <c r="O43" s="79">
        <v>6979952</v>
      </c>
      <c r="P43" s="79">
        <v>5941344</v>
      </c>
      <c r="Q43" s="79">
        <v>5810996</v>
      </c>
      <c r="R43" s="79">
        <v>6498148</v>
      </c>
      <c r="S43" s="79">
        <v>6042462</v>
      </c>
      <c r="T43" s="79">
        <v>6916438</v>
      </c>
    </row>
    <row r="44" spans="1:38" s="69" customFormat="1" x14ac:dyDescent="0.25">
      <c r="A44" s="76"/>
      <c r="B44" s="174" t="s">
        <v>9</v>
      </c>
      <c r="C44" s="172">
        <v>0</v>
      </c>
      <c r="D44" s="172">
        <v>1620</v>
      </c>
      <c r="E44" s="172">
        <v>2924</v>
      </c>
      <c r="F44" s="172">
        <v>11873</v>
      </c>
      <c r="G44" s="172">
        <v>3245</v>
      </c>
      <c r="H44" s="172">
        <v>3947</v>
      </c>
      <c r="I44" s="154">
        <f>+(H44/G44-1)*100</f>
        <v>21.633281972265017</v>
      </c>
      <c r="J44" s="154">
        <f>+H44/G44*100</f>
        <v>121.63328197226502</v>
      </c>
      <c r="K44" s="154">
        <f>+(G44/F44-1)*100</f>
        <v>-72.669081108397208</v>
      </c>
      <c r="L44" s="78"/>
      <c r="M44" s="99"/>
      <c r="O44" s="79"/>
      <c r="P44" s="79"/>
      <c r="Q44" s="79"/>
      <c r="R44" s="79"/>
      <c r="S44" s="79"/>
      <c r="T44" s="79"/>
    </row>
    <row r="45" spans="1:38" s="69" customFormat="1" x14ac:dyDescent="0.25">
      <c r="A45" s="76"/>
      <c r="B45" s="174" t="s">
        <v>10</v>
      </c>
      <c r="C45" s="172">
        <v>1249</v>
      </c>
      <c r="D45" s="172">
        <v>2914</v>
      </c>
      <c r="E45" s="172">
        <v>642</v>
      </c>
      <c r="F45" s="172">
        <v>1586</v>
      </c>
      <c r="G45" s="172">
        <v>4009</v>
      </c>
      <c r="H45" s="151">
        <v>4542</v>
      </c>
      <c r="I45" s="161">
        <f>+(H45/G45-1)*100</f>
        <v>13.295086056373151</v>
      </c>
      <c r="J45" s="161">
        <f>+H45/G45*100</f>
        <v>113.29508605637315</v>
      </c>
      <c r="K45" s="161">
        <f>+(G45/F45-1)*100</f>
        <v>152.77427490542243</v>
      </c>
      <c r="L45" s="78"/>
      <c r="M45" s="99"/>
      <c r="O45" s="79"/>
      <c r="P45" s="79"/>
      <c r="Q45" s="79"/>
      <c r="R45" s="79"/>
      <c r="S45" s="79"/>
      <c r="T45" s="79"/>
    </row>
    <row r="46" spans="1:38" s="69" customFormat="1" x14ac:dyDescent="0.25">
      <c r="A46" s="76"/>
      <c r="B46" s="174" t="s">
        <v>11</v>
      </c>
      <c r="C46" s="172">
        <v>4071</v>
      </c>
      <c r="D46" s="172">
        <v>756</v>
      </c>
      <c r="E46" s="172">
        <v>3055</v>
      </c>
      <c r="F46" s="172">
        <v>3173</v>
      </c>
      <c r="G46" s="172">
        <v>4354</v>
      </c>
      <c r="H46" s="172"/>
      <c r="I46" s="172"/>
      <c r="J46" s="172"/>
      <c r="K46" s="172"/>
      <c r="L46" s="78"/>
      <c r="M46" s="99"/>
      <c r="O46" s="79"/>
      <c r="P46" s="79"/>
      <c r="Q46" s="79"/>
      <c r="R46" s="79"/>
      <c r="S46" s="79"/>
      <c r="T46" s="79"/>
    </row>
    <row r="47" spans="1:38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8" s="69" customFormat="1" x14ac:dyDescent="0.25">
      <c r="A48" s="76"/>
      <c r="B48" s="147" t="s">
        <v>4</v>
      </c>
      <c r="C48" s="186">
        <f>+SUM(C43:C45)</f>
        <v>1249</v>
      </c>
      <c r="D48" s="186">
        <f t="shared" ref="D48:G48" si="10">+SUM(D43:D45)</f>
        <v>5489</v>
      </c>
      <c r="E48" s="186">
        <f t="shared" si="10"/>
        <v>4981</v>
      </c>
      <c r="F48" s="186">
        <f t="shared" si="10"/>
        <v>13819</v>
      </c>
      <c r="G48" s="186">
        <f t="shared" si="10"/>
        <v>7956</v>
      </c>
      <c r="H48" s="151">
        <f>+SUM(H43:H45)</f>
        <v>10891</v>
      </c>
      <c r="I48" s="184">
        <f>+(H48/G48-1)*100</f>
        <v>36.890397184514832</v>
      </c>
      <c r="J48" s="161">
        <f>+H48/G48*100</f>
        <v>136.89039718451482</v>
      </c>
      <c r="K48" s="161">
        <f>+(G48/F48-1)*100</f>
        <v>-42.427093132643456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</row>
    <row r="49" spans="1:27" s="69" customFormat="1" ht="18.75" customHeight="1" x14ac:dyDescent="0.25">
      <c r="A49" s="76"/>
      <c r="B49" s="147" t="s">
        <v>3</v>
      </c>
      <c r="C49" s="182"/>
      <c r="D49" s="187">
        <f>+(D48/C48-1)*100</f>
        <v>339.47157726180944</v>
      </c>
      <c r="E49" s="152">
        <f t="shared" ref="E49:H49" si="11">+(E48/D48-1)*100</f>
        <v>-9.2548733831298904</v>
      </c>
      <c r="F49" s="152">
        <f t="shared" si="11"/>
        <v>177.43425015057218</v>
      </c>
      <c r="G49" s="152">
        <f t="shared" si="11"/>
        <v>-42.427093132643456</v>
      </c>
      <c r="H49" s="152">
        <f t="shared" si="11"/>
        <v>36.890397184514832</v>
      </c>
      <c r="I49" s="162"/>
      <c r="J49" s="162"/>
      <c r="K49" s="162"/>
      <c r="L49" s="78"/>
    </row>
    <row r="50" spans="1:27" s="43" customFormat="1" x14ac:dyDescent="0.25">
      <c r="A50" s="44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7" s="40" customFormat="1" x14ac:dyDescent="0.25">
      <c r="A54" s="59"/>
      <c r="B54" s="49" t="s">
        <v>47</v>
      </c>
      <c r="C54" s="49" t="s">
        <v>47</v>
      </c>
      <c r="D54" s="49" t="s">
        <v>47</v>
      </c>
      <c r="E54" s="49" t="s">
        <v>47</v>
      </c>
      <c r="F54" s="49" t="s">
        <v>47</v>
      </c>
      <c r="G54" s="49" t="s">
        <v>48</v>
      </c>
      <c r="H54" s="40" t="s">
        <v>49</v>
      </c>
      <c r="I54" s="40" t="s">
        <v>50</v>
      </c>
      <c r="J54" s="40" t="s">
        <v>51</v>
      </c>
      <c r="K54" s="40" t="s">
        <v>52</v>
      </c>
      <c r="L54" s="40" t="s">
        <v>53</v>
      </c>
      <c r="M54" s="40" t="s">
        <v>54</v>
      </c>
      <c r="N54" s="40" t="s">
        <v>55</v>
      </c>
      <c r="O54" s="40" t="s">
        <v>56</v>
      </c>
      <c r="P54" s="40" t="s">
        <v>57</v>
      </c>
      <c r="Q54" s="40" t="s">
        <v>58</v>
      </c>
      <c r="R54" s="40" t="s">
        <v>59</v>
      </c>
      <c r="S54" s="40" t="s">
        <v>60</v>
      </c>
      <c r="T54" s="40" t="s">
        <v>61</v>
      </c>
    </row>
    <row r="55" spans="1:27" s="40" customFormat="1" x14ac:dyDescent="0.25">
      <c r="B55" s="49">
        <v>173844</v>
      </c>
      <c r="C55" s="49">
        <v>87108</v>
      </c>
      <c r="D55" s="49">
        <v>3845</v>
      </c>
      <c r="E55" s="49">
        <v>1137</v>
      </c>
      <c r="F55" s="49">
        <v>216</v>
      </c>
      <c r="G55" s="49">
        <v>1296</v>
      </c>
      <c r="H55" s="40">
        <v>756</v>
      </c>
      <c r="I55" s="40">
        <v>11301</v>
      </c>
      <c r="J55" s="40">
        <v>20207</v>
      </c>
      <c r="K55" s="40">
        <v>44691</v>
      </c>
      <c r="L55" s="40">
        <v>141795</v>
      </c>
      <c r="M55" s="40">
        <v>13932</v>
      </c>
      <c r="N55" s="40">
        <v>2320</v>
      </c>
      <c r="O55" s="40">
        <v>128</v>
      </c>
      <c r="P55" s="40">
        <v>1669</v>
      </c>
      <c r="Q55" s="40">
        <v>3658</v>
      </c>
      <c r="R55" s="40">
        <v>0</v>
      </c>
      <c r="S55" s="40">
        <v>161</v>
      </c>
      <c r="T55" s="40">
        <v>14305</v>
      </c>
    </row>
    <row r="56" spans="1:27" s="40" customFormat="1" x14ac:dyDescent="0.25"/>
    <row r="57" spans="1:27" s="40" customFormat="1" x14ac:dyDescent="0.25"/>
    <row r="58" spans="1:27" s="40" customFormat="1" x14ac:dyDescent="0.25">
      <c r="C58" s="49"/>
      <c r="D58" s="49"/>
      <c r="E58" s="49"/>
      <c r="F58" s="49"/>
      <c r="G58" s="49"/>
      <c r="H58" s="49"/>
    </row>
    <row r="59" spans="1:27" s="41" customFormat="1" x14ac:dyDescent="0.25">
      <c r="C59" s="56"/>
      <c r="D59" s="56"/>
      <c r="E59" s="56"/>
      <c r="F59" s="56"/>
      <c r="G59" s="56"/>
      <c r="H59" s="56"/>
    </row>
    <row r="60" spans="1:27" s="69" customFormat="1" x14ac:dyDescent="0.25">
      <c r="B60" s="94">
        <v>7389400</v>
      </c>
      <c r="C60" s="98" t="s">
        <v>12</v>
      </c>
      <c r="D60" s="97">
        <v>6805.8512499999997</v>
      </c>
    </row>
    <row r="61" spans="1:27" s="69" customFormat="1" x14ac:dyDescent="0.25">
      <c r="B61" s="94">
        <v>7405125</v>
      </c>
      <c r="C61" s="98" t="s">
        <v>13</v>
      </c>
      <c r="D61" s="97">
        <v>7093.1805000000004</v>
      </c>
    </row>
    <row r="62" spans="1:27" s="69" customFormat="1" x14ac:dyDescent="0.25">
      <c r="B62" s="94">
        <v>7299121</v>
      </c>
      <c r="C62" s="98" t="s">
        <v>14</v>
      </c>
      <c r="D62" s="97">
        <v>7273.4759999999997</v>
      </c>
    </row>
    <row r="63" spans="1:27" s="69" customFormat="1" x14ac:dyDescent="0.25">
      <c r="B63" s="94">
        <v>6832984</v>
      </c>
      <c r="C63" s="98" t="s">
        <v>15</v>
      </c>
      <c r="D63" s="97">
        <v>7231.6575000000003</v>
      </c>
    </row>
    <row r="64" spans="1:27" s="69" customFormat="1" x14ac:dyDescent="0.25">
      <c r="B64" s="94">
        <v>6979952</v>
      </c>
      <c r="C64" s="98" t="s">
        <v>16</v>
      </c>
      <c r="D64" s="97">
        <v>7129.2955000000002</v>
      </c>
    </row>
    <row r="65" spans="2:5" s="69" customFormat="1" x14ac:dyDescent="0.25">
      <c r="B65" s="94">
        <v>6279817</v>
      </c>
      <c r="C65" s="98" t="s">
        <v>17</v>
      </c>
      <c r="D65" s="97">
        <v>6847.9684999999999</v>
      </c>
    </row>
    <row r="66" spans="2:5" s="69" customFormat="1" x14ac:dyDescent="0.25">
      <c r="B66" s="94">
        <v>6093961</v>
      </c>
      <c r="C66" s="98" t="s">
        <v>18</v>
      </c>
      <c r="D66" s="97">
        <v>6546.6785</v>
      </c>
    </row>
    <row r="67" spans="2:5" s="69" customFormat="1" x14ac:dyDescent="0.25">
      <c r="B67" s="94">
        <v>5469988</v>
      </c>
      <c r="C67" s="98" t="s">
        <v>19</v>
      </c>
      <c r="D67" s="97">
        <v>6205.9295000000002</v>
      </c>
      <c r="E67" s="91"/>
    </row>
    <row r="68" spans="2:5" s="69" customFormat="1" x14ac:dyDescent="0.25">
      <c r="B68" s="94">
        <v>5941344</v>
      </c>
      <c r="C68" s="98" t="s">
        <v>20</v>
      </c>
      <c r="D68" s="97">
        <v>5946.2775000000001</v>
      </c>
      <c r="E68" s="91"/>
    </row>
    <row r="69" spans="2:5" s="69" customFormat="1" x14ac:dyDescent="0.25">
      <c r="B69" s="94">
        <v>6145529</v>
      </c>
      <c r="C69" s="98" t="s">
        <v>21</v>
      </c>
      <c r="D69" s="97">
        <v>5912.7055</v>
      </c>
      <c r="E69" s="91"/>
    </row>
    <row r="70" spans="2:5" s="69" customFormat="1" x14ac:dyDescent="0.25">
      <c r="B70" s="94">
        <v>6209547</v>
      </c>
      <c r="C70" s="98" t="s">
        <v>22</v>
      </c>
      <c r="D70" s="97">
        <v>5941.6019999999999</v>
      </c>
      <c r="E70" s="91"/>
    </row>
    <row r="71" spans="2:5" s="69" customFormat="1" x14ac:dyDescent="0.25">
      <c r="B71" s="94">
        <v>5987990</v>
      </c>
      <c r="C71" s="98" t="s">
        <v>23</v>
      </c>
      <c r="D71" s="97">
        <v>6071.1025</v>
      </c>
      <c r="E71" s="91"/>
    </row>
    <row r="72" spans="2:5" s="69" customFormat="1" x14ac:dyDescent="0.25">
      <c r="B72" s="94">
        <v>5810996</v>
      </c>
      <c r="C72" s="98" t="s">
        <v>24</v>
      </c>
      <c r="D72" s="97">
        <v>6038.5155000000004</v>
      </c>
      <c r="E72" s="91"/>
    </row>
    <row r="73" spans="2:5" s="69" customFormat="1" x14ac:dyDescent="0.25">
      <c r="B73" s="94">
        <v>6231878</v>
      </c>
      <c r="C73" s="98" t="s">
        <v>25</v>
      </c>
      <c r="D73" s="97">
        <v>6060.10275</v>
      </c>
      <c r="E73" s="91"/>
    </row>
    <row r="74" spans="2:5" s="69" customFormat="1" x14ac:dyDescent="0.25">
      <c r="B74" s="94">
        <v>6449419</v>
      </c>
      <c r="C74" s="98" t="s">
        <v>26</v>
      </c>
      <c r="D74" s="97">
        <v>6120.0707499999999</v>
      </c>
      <c r="E74" s="91"/>
    </row>
    <row r="75" spans="2:5" s="69" customFormat="1" x14ac:dyDescent="0.25">
      <c r="B75" s="94">
        <v>6199402</v>
      </c>
      <c r="C75" s="98" t="s">
        <v>27</v>
      </c>
      <c r="D75" s="97">
        <v>6172.9237499999999</v>
      </c>
      <c r="E75" s="91"/>
    </row>
    <row r="76" spans="2:5" s="69" customFormat="1" x14ac:dyDescent="0.25">
      <c r="B76" s="94">
        <v>6498148</v>
      </c>
      <c r="C76" s="98" t="s">
        <v>28</v>
      </c>
      <c r="D76" s="97">
        <v>6344.7117500000004</v>
      </c>
      <c r="E76" s="91"/>
    </row>
    <row r="77" spans="2:5" s="69" customFormat="1" x14ac:dyDescent="0.25">
      <c r="B77" s="94">
        <v>6281878</v>
      </c>
      <c r="C77" s="98" t="s">
        <v>29</v>
      </c>
      <c r="D77" s="97">
        <v>6357.2117500000004</v>
      </c>
      <c r="E77" s="91"/>
    </row>
    <row r="78" spans="2:5" s="69" customFormat="1" x14ac:dyDescent="0.25">
      <c r="B78" s="94">
        <v>6351873</v>
      </c>
      <c r="C78" s="98" t="s">
        <v>30</v>
      </c>
      <c r="D78" s="97">
        <v>6332.8252499999999</v>
      </c>
      <c r="E78" s="91"/>
    </row>
    <row r="79" spans="2:5" s="69" customFormat="1" x14ac:dyDescent="0.25">
      <c r="B79" s="94">
        <v>6348056</v>
      </c>
      <c r="C79" s="98" t="s">
        <v>33</v>
      </c>
      <c r="D79" s="97">
        <v>6369.9887500000004</v>
      </c>
      <c r="E79" s="91"/>
    </row>
    <row r="80" spans="2:5" s="69" customFormat="1" x14ac:dyDescent="0.25">
      <c r="B80" s="94">
        <v>6042462</v>
      </c>
      <c r="C80" s="98" t="s">
        <v>35</v>
      </c>
      <c r="D80" s="97">
        <v>6256.0672500000001</v>
      </c>
      <c r="E80" s="91"/>
    </row>
    <row r="81" spans="2:5" s="69" customFormat="1" x14ac:dyDescent="0.25">
      <c r="B81" s="94">
        <v>6095116</v>
      </c>
      <c r="C81" s="98" t="s">
        <v>37</v>
      </c>
      <c r="D81" s="97">
        <v>6209.3767500000004</v>
      </c>
      <c r="E81" s="91"/>
    </row>
    <row r="82" spans="2:5" s="69" customFormat="1" x14ac:dyDescent="0.25">
      <c r="B82" s="94">
        <v>6413962</v>
      </c>
      <c r="C82" s="98" t="s">
        <v>38</v>
      </c>
      <c r="D82" s="97">
        <v>6224.8990000000003</v>
      </c>
      <c r="E82" s="91"/>
    </row>
    <row r="83" spans="2:5" s="69" customFormat="1" x14ac:dyDescent="0.25">
      <c r="B83" s="94">
        <v>6196253</v>
      </c>
      <c r="C83" s="98" t="s">
        <v>39</v>
      </c>
      <c r="D83" s="97">
        <v>6186.9482500000004</v>
      </c>
      <c r="E83" s="91"/>
    </row>
    <row r="84" spans="2:5" s="69" customFormat="1" x14ac:dyDescent="0.25">
      <c r="B84" s="94">
        <v>6916438</v>
      </c>
      <c r="C84" s="98" t="s">
        <v>42</v>
      </c>
      <c r="D84" s="97">
        <v>6405.4422500000001</v>
      </c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8" s="69" customFormat="1" x14ac:dyDescent="0.25">
      <c r="B129" s="79"/>
      <c r="D129" s="93"/>
      <c r="E129" s="91"/>
    </row>
    <row r="130" spans="2:38" s="69" customFormat="1" x14ac:dyDescent="0.25">
      <c r="B130" s="79"/>
      <c r="D130" s="93"/>
      <c r="E130" s="91"/>
    </row>
    <row r="131" spans="2:38" s="69" customFormat="1" x14ac:dyDescent="0.25">
      <c r="B131" s="79"/>
      <c r="D131" s="93"/>
      <c r="E131" s="91"/>
    </row>
    <row r="132" spans="2:38" s="69" customFormat="1" x14ac:dyDescent="0.25">
      <c r="B132" s="79"/>
      <c r="D132" s="93"/>
      <c r="E132" s="91"/>
    </row>
    <row r="133" spans="2:38" s="69" customFormat="1" x14ac:dyDescent="0.25">
      <c r="B133" s="79"/>
      <c r="D133" s="93"/>
      <c r="E133" s="91"/>
    </row>
    <row r="134" spans="2:38" s="69" customFormat="1" x14ac:dyDescent="0.25">
      <c r="B134" s="79"/>
      <c r="D134" s="93"/>
      <c r="E134" s="91"/>
    </row>
    <row r="135" spans="2:38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2:38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2:38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2:38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2:38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2:38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2:38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2:38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2:38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2:38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4:38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4:38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</row>
    <row r="147" spans="4:38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</row>
    <row r="148" spans="4:38" s="69" customFormat="1" x14ac:dyDescent="0.25"/>
    <row r="149" spans="4:38" s="69" customFormat="1" x14ac:dyDescent="0.25"/>
    <row r="150" spans="4:38" s="69" customFormat="1" x14ac:dyDescent="0.25"/>
    <row r="151" spans="4:38" s="69" customFormat="1" x14ac:dyDescent="0.25"/>
    <row r="152" spans="4:38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4:38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4:38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4:38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4:38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4:38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4:38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4:38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4:38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3:38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3:38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3:38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20</oddFooter>
  </headerFooter>
  <ignoredErrors>
    <ignoredError sqref="C48:G48 C33:G33 C18:G18" formulaRange="1"/>
    <ignoredError sqref="D49 D19:H19" evalError="1"/>
  </ignoredError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5.140625" style="70" customWidth="1"/>
    <col min="3" max="8" width="9.42578125" style="70" customWidth="1"/>
    <col min="9" max="10" width="11.28515625" style="70" customWidth="1"/>
    <col min="11" max="11" width="11.5703125" style="70" customWidth="1"/>
    <col min="12" max="12" width="1.85546875" style="70" customWidth="1"/>
    <col min="13" max="13" width="11.42578125" style="69"/>
    <col min="14" max="14" width="11.42578125" style="69" hidden="1" customWidth="1"/>
    <col min="15" max="38" width="11.42578125" style="69"/>
    <col min="39" max="16384" width="11.42578125" style="70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20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20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20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20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20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20" s="69" customFormat="1" x14ac:dyDescent="0.25">
      <c r="A7" s="1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20" s="69" customFormat="1" x14ac:dyDescent="0.25">
      <c r="A8" s="176"/>
      <c r="B8" s="131"/>
      <c r="C8" s="217" t="s">
        <v>97</v>
      </c>
      <c r="D8" s="217"/>
      <c r="E8" s="217"/>
      <c r="F8" s="217"/>
      <c r="G8" s="217"/>
      <c r="H8" s="217"/>
      <c r="I8" s="217"/>
      <c r="J8" s="217"/>
      <c r="K8" s="217"/>
      <c r="L8" s="78"/>
      <c r="O8" s="95"/>
    </row>
    <row r="9" spans="1:20" s="69" customFormat="1" x14ac:dyDescent="0.25">
      <c r="A9" s="1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20" s="69" customFormat="1" ht="15.75" customHeight="1" x14ac:dyDescent="0.25">
      <c r="A10" s="191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20" s="69" customFormat="1" x14ac:dyDescent="0.25">
      <c r="A11" s="191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  <c r="O11" s="92"/>
    </row>
    <row r="12" spans="1:20" s="69" customFormat="1" ht="12" customHeight="1" x14ac:dyDescent="0.25">
      <c r="A12" s="191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20" s="69" customFormat="1" x14ac:dyDescent="0.25">
      <c r="A13" s="191"/>
      <c r="B13" s="174" t="s">
        <v>8</v>
      </c>
      <c r="C13" s="172">
        <v>3494</v>
      </c>
      <c r="D13" s="172">
        <v>2432</v>
      </c>
      <c r="E13" s="172">
        <v>3688</v>
      </c>
      <c r="F13" s="172">
        <v>1634</v>
      </c>
      <c r="G13" s="172">
        <v>3610</v>
      </c>
      <c r="H13" s="172">
        <v>4813</v>
      </c>
      <c r="I13" s="154">
        <f>+(H13/G13-1)*100</f>
        <v>33.324099722991683</v>
      </c>
      <c r="J13" s="154">
        <f>+H13/G13*100</f>
        <v>133.32409972299169</v>
      </c>
      <c r="K13" s="154">
        <f>+(G13/F13-1)*100</f>
        <v>120.93023255813952</v>
      </c>
      <c r="L13" s="78"/>
      <c r="M13" s="99"/>
      <c r="N13" s="69">
        <v>1</v>
      </c>
      <c r="O13" s="79">
        <v>6979952</v>
      </c>
      <c r="P13" s="79">
        <v>5941344</v>
      </c>
      <c r="Q13" s="79">
        <v>5810996</v>
      </c>
      <c r="R13" s="79">
        <v>6498148</v>
      </c>
      <c r="S13" s="79">
        <v>6042462</v>
      </c>
      <c r="T13" s="79">
        <v>6916438</v>
      </c>
    </row>
    <row r="14" spans="1:20" s="69" customFormat="1" x14ac:dyDescent="0.25">
      <c r="A14" s="191"/>
      <c r="B14" s="174" t="s">
        <v>9</v>
      </c>
      <c r="C14" s="172">
        <v>2396</v>
      </c>
      <c r="D14" s="172">
        <v>6450</v>
      </c>
      <c r="E14" s="172">
        <v>6514</v>
      </c>
      <c r="F14" s="172">
        <v>6889</v>
      </c>
      <c r="G14" s="172">
        <v>2555</v>
      </c>
      <c r="H14" s="172">
        <v>9748</v>
      </c>
      <c r="I14" s="154">
        <f>+(H14/G14-1)*100</f>
        <v>281.52641878669277</v>
      </c>
      <c r="J14" s="154">
        <f>+H14/G14*100</f>
        <v>381.52641878669277</v>
      </c>
      <c r="K14" s="154">
        <f>+(G14/F14-1)*100</f>
        <v>-62.911888517927125</v>
      </c>
      <c r="L14" s="78"/>
      <c r="M14" s="99"/>
      <c r="O14" s="79"/>
      <c r="P14" s="79"/>
      <c r="Q14" s="79"/>
      <c r="R14" s="79"/>
      <c r="S14" s="79"/>
      <c r="T14" s="79"/>
    </row>
    <row r="15" spans="1:20" s="69" customFormat="1" x14ac:dyDescent="0.25">
      <c r="A15" s="191"/>
      <c r="B15" s="174" t="s">
        <v>10</v>
      </c>
      <c r="C15" s="172">
        <v>1638</v>
      </c>
      <c r="D15" s="172">
        <v>8755</v>
      </c>
      <c r="E15" s="172">
        <v>2208</v>
      </c>
      <c r="F15" s="172">
        <v>1407</v>
      </c>
      <c r="G15" s="172">
        <v>7078</v>
      </c>
      <c r="H15" s="151">
        <v>324</v>
      </c>
      <c r="I15" s="161">
        <f>+(H15/G15-1)*100</f>
        <v>-95.422435716304051</v>
      </c>
      <c r="J15" s="161">
        <f>+H15/G15*100</f>
        <v>4.5775642836959589</v>
      </c>
      <c r="K15" s="161">
        <f>+(G15/F15-1)*100</f>
        <v>403.05614783226724</v>
      </c>
      <c r="L15" s="78"/>
      <c r="M15" s="99"/>
      <c r="O15" s="79"/>
      <c r="P15" s="79"/>
      <c r="Q15" s="79"/>
      <c r="R15" s="79"/>
      <c r="S15" s="79"/>
      <c r="T15" s="79"/>
    </row>
    <row r="16" spans="1:20" s="69" customFormat="1" x14ac:dyDescent="0.25">
      <c r="A16" s="191"/>
      <c r="B16" s="174" t="s">
        <v>11</v>
      </c>
      <c r="C16" s="172">
        <v>49638</v>
      </c>
      <c r="D16" s="172">
        <v>6246</v>
      </c>
      <c r="E16" s="172">
        <v>39816</v>
      </c>
      <c r="F16" s="172">
        <v>6965</v>
      </c>
      <c r="G16" s="172">
        <v>5046</v>
      </c>
      <c r="H16" s="172"/>
      <c r="I16" s="172"/>
      <c r="J16" s="172"/>
      <c r="K16" s="172"/>
      <c r="L16" s="78"/>
      <c r="M16" s="99"/>
      <c r="O16" s="79"/>
      <c r="P16" s="79"/>
      <c r="Q16" s="79"/>
      <c r="R16" s="79"/>
      <c r="S16" s="79"/>
      <c r="T16" s="79"/>
    </row>
    <row r="17" spans="1:38" s="69" customFormat="1" ht="12" customHeight="1" x14ac:dyDescent="0.25">
      <c r="A17" s="191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8" s="69" customFormat="1" x14ac:dyDescent="0.25">
      <c r="A18" s="191"/>
      <c r="B18" s="147" t="s">
        <v>4</v>
      </c>
      <c r="C18" s="186">
        <f>+SUM(C13:C15)</f>
        <v>7528</v>
      </c>
      <c r="D18" s="186">
        <f t="shared" ref="D18:G18" si="0">+SUM(D13:D15)</f>
        <v>17637</v>
      </c>
      <c r="E18" s="186">
        <f t="shared" si="0"/>
        <v>12410</v>
      </c>
      <c r="F18" s="186">
        <f t="shared" si="0"/>
        <v>9930</v>
      </c>
      <c r="G18" s="186">
        <f t="shared" si="0"/>
        <v>13243</v>
      </c>
      <c r="H18" s="151">
        <f>+SUM(H13:H15)</f>
        <v>14885</v>
      </c>
      <c r="I18" s="184">
        <f>+(H18/G18-1)*100</f>
        <v>12.399003246998408</v>
      </c>
      <c r="J18" s="161">
        <f>+H18/G18*100</f>
        <v>112.3990032469984</v>
      </c>
      <c r="K18" s="161">
        <f>+(G18/F18-1)*100</f>
        <v>33.363544813695881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</row>
    <row r="19" spans="1:38" s="69" customFormat="1" ht="18.75" customHeight="1" x14ac:dyDescent="0.25">
      <c r="A19" s="191"/>
      <c r="B19" s="147" t="s">
        <v>3</v>
      </c>
      <c r="C19" s="182"/>
      <c r="D19" s="187">
        <f>+(D18/C18-1)*100</f>
        <v>134.28533475026566</v>
      </c>
      <c r="E19" s="152">
        <f t="shared" ref="E19:H19" si="1">+(E18/D18-1)*100</f>
        <v>-29.636559505584849</v>
      </c>
      <c r="F19" s="152">
        <f>+(F18/E18-1)*100</f>
        <v>-19.983883964544724</v>
      </c>
      <c r="G19" s="152">
        <f t="shared" si="1"/>
        <v>33.363544813695881</v>
      </c>
      <c r="H19" s="152">
        <f t="shared" si="1"/>
        <v>12.399003246998408</v>
      </c>
      <c r="I19" s="162"/>
      <c r="J19" s="162"/>
      <c r="K19" s="162"/>
      <c r="L19" s="78"/>
    </row>
    <row r="20" spans="1:38" s="69" customFormat="1" ht="12" customHeight="1" x14ac:dyDescent="0.25">
      <c r="A20" s="1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8" s="69" customFormat="1" ht="14.25" customHeight="1" x14ac:dyDescent="0.25">
      <c r="A21" s="1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8" s="69" customFormat="1" x14ac:dyDescent="0.25">
      <c r="A22" s="176"/>
      <c r="B22" s="131"/>
      <c r="C22" s="216" t="s">
        <v>74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8" s="69" customFormat="1" x14ac:dyDescent="0.25">
      <c r="A23" s="176"/>
      <c r="B23" s="131"/>
      <c r="C23" s="217" t="s">
        <v>98</v>
      </c>
      <c r="D23" s="217"/>
      <c r="E23" s="217"/>
      <c r="F23" s="217"/>
      <c r="G23" s="217"/>
      <c r="H23" s="217"/>
      <c r="I23" s="217"/>
      <c r="J23" s="217"/>
      <c r="K23" s="217"/>
      <c r="L23" s="78"/>
      <c r="O23" s="95"/>
    </row>
    <row r="24" spans="1:38" s="69" customFormat="1" x14ac:dyDescent="0.25">
      <c r="A24" s="1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8" s="69" customFormat="1" ht="15.75" customHeight="1" x14ac:dyDescent="0.25">
      <c r="A25" s="1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8" s="69" customFormat="1" x14ac:dyDescent="0.25">
      <c r="A26" s="1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  <c r="O26" s="92"/>
    </row>
    <row r="27" spans="1:38" s="69" customFormat="1" ht="12" customHeight="1" x14ac:dyDescent="0.25">
      <c r="A27" s="1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8" s="69" customFormat="1" x14ac:dyDescent="0.25">
      <c r="A28" s="176"/>
      <c r="B28" s="174" t="s">
        <v>8</v>
      </c>
      <c r="C28" s="172">
        <v>524</v>
      </c>
      <c r="D28" s="172">
        <v>1102</v>
      </c>
      <c r="E28" s="172">
        <v>2092</v>
      </c>
      <c r="F28" s="172">
        <v>1442</v>
      </c>
      <c r="G28" s="172">
        <v>2812</v>
      </c>
      <c r="H28" s="172">
        <v>3617</v>
      </c>
      <c r="I28" s="154">
        <f>+(H28/G28-1)*100</f>
        <v>28.627311522048359</v>
      </c>
      <c r="J28" s="154">
        <f>+H28/G28*100</f>
        <v>128.62731152204836</v>
      </c>
      <c r="K28" s="154">
        <f>+(G28/F28-1)*100</f>
        <v>95.006934812760051</v>
      </c>
      <c r="L28" s="78"/>
      <c r="M28" s="99"/>
      <c r="N28" s="69">
        <v>1</v>
      </c>
      <c r="O28" s="79">
        <v>6979952</v>
      </c>
      <c r="P28" s="79">
        <v>5941344</v>
      </c>
      <c r="Q28" s="79">
        <v>5810996</v>
      </c>
      <c r="R28" s="79">
        <v>6498148</v>
      </c>
      <c r="S28" s="79">
        <v>6042462</v>
      </c>
      <c r="T28" s="79">
        <v>6916438</v>
      </c>
    </row>
    <row r="29" spans="1:38" s="69" customFormat="1" x14ac:dyDescent="0.25">
      <c r="A29" s="176"/>
      <c r="B29" s="174" t="s">
        <v>9</v>
      </c>
      <c r="C29" s="172">
        <v>610</v>
      </c>
      <c r="D29" s="172">
        <v>6128</v>
      </c>
      <c r="E29" s="172">
        <v>4298</v>
      </c>
      <c r="F29" s="172">
        <v>2775</v>
      </c>
      <c r="G29" s="172">
        <v>2031</v>
      </c>
      <c r="H29" s="172">
        <v>3513</v>
      </c>
      <c r="I29" s="154">
        <f>+(H29/G29-1)*100</f>
        <v>72.968980797636632</v>
      </c>
      <c r="J29" s="154">
        <f>+H29/G29*100</f>
        <v>172.96898079763662</v>
      </c>
      <c r="K29" s="154">
        <f>+(G29/F29-1)*100</f>
        <v>-26.810810810810814</v>
      </c>
      <c r="L29" s="78"/>
      <c r="M29" s="99"/>
      <c r="O29" s="79"/>
      <c r="P29" s="79"/>
      <c r="Q29" s="79"/>
      <c r="R29" s="79"/>
      <c r="S29" s="79"/>
      <c r="T29" s="79"/>
    </row>
    <row r="30" spans="1:38" s="69" customFormat="1" x14ac:dyDescent="0.25">
      <c r="A30" s="176"/>
      <c r="B30" s="174" t="s">
        <v>10</v>
      </c>
      <c r="C30" s="172">
        <v>927</v>
      </c>
      <c r="D30" s="172">
        <v>5628</v>
      </c>
      <c r="E30" s="172">
        <v>521</v>
      </c>
      <c r="F30" s="172">
        <v>727</v>
      </c>
      <c r="G30" s="172">
        <v>3582</v>
      </c>
      <c r="H30" s="151">
        <v>324</v>
      </c>
      <c r="I30" s="161">
        <f>+(H30/G30-1)*100</f>
        <v>-90.954773869346738</v>
      </c>
      <c r="J30" s="161">
        <f>+H30/G30*100</f>
        <v>9.0452261306532673</v>
      </c>
      <c r="K30" s="161">
        <f>+(G30/F30-1)*100</f>
        <v>392.70976616231093</v>
      </c>
      <c r="L30" s="78"/>
      <c r="M30" s="99"/>
      <c r="O30" s="79"/>
      <c r="P30" s="79"/>
      <c r="Q30" s="79"/>
      <c r="R30" s="79"/>
      <c r="S30" s="79"/>
      <c r="T30" s="79"/>
    </row>
    <row r="31" spans="1:38" s="69" customFormat="1" x14ac:dyDescent="0.25">
      <c r="A31" s="176"/>
      <c r="B31" s="174" t="s">
        <v>11</v>
      </c>
      <c r="C31" s="172">
        <v>47988</v>
      </c>
      <c r="D31" s="172">
        <v>1386</v>
      </c>
      <c r="E31" s="172">
        <v>34844</v>
      </c>
      <c r="F31" s="172">
        <v>4198</v>
      </c>
      <c r="G31" s="172">
        <v>3747</v>
      </c>
      <c r="H31" s="172"/>
      <c r="I31" s="172"/>
      <c r="J31" s="172"/>
      <c r="K31" s="172"/>
      <c r="L31" s="78"/>
      <c r="M31" s="99"/>
      <c r="O31" s="79"/>
      <c r="P31" s="79"/>
      <c r="Q31" s="79"/>
      <c r="R31" s="79"/>
      <c r="S31" s="79"/>
      <c r="T31" s="79"/>
    </row>
    <row r="32" spans="1:38" s="69" customFormat="1" ht="12" customHeight="1" x14ac:dyDescent="0.25">
      <c r="A32" s="1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8" s="69" customFormat="1" x14ac:dyDescent="0.25">
      <c r="A33" s="176"/>
      <c r="B33" s="147" t="s">
        <v>4</v>
      </c>
      <c r="C33" s="186">
        <f>+SUM(C28:C30)</f>
        <v>2061</v>
      </c>
      <c r="D33" s="186">
        <f t="shared" ref="D33:G33" si="2">+SUM(D28:D30)</f>
        <v>12858</v>
      </c>
      <c r="E33" s="186">
        <f t="shared" si="2"/>
        <v>6911</v>
      </c>
      <c r="F33" s="186">
        <f t="shared" si="2"/>
        <v>4944</v>
      </c>
      <c r="G33" s="186">
        <f t="shared" si="2"/>
        <v>8425</v>
      </c>
      <c r="H33" s="151">
        <f>+SUM(H28:H30)</f>
        <v>7454</v>
      </c>
      <c r="I33" s="184">
        <f>+(H33/G33-1)*100</f>
        <v>-11.525222551928781</v>
      </c>
      <c r="J33" s="161">
        <f>+H33/G33*100</f>
        <v>88.474777448071222</v>
      </c>
      <c r="K33" s="161">
        <f>+(G33/F33-1)*100</f>
        <v>70.408576051779932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</row>
    <row r="34" spans="1:38" s="69" customFormat="1" ht="18.75" customHeight="1" x14ac:dyDescent="0.25">
      <c r="A34" s="176"/>
      <c r="B34" s="147" t="s">
        <v>3</v>
      </c>
      <c r="C34" s="182"/>
      <c r="D34" s="187">
        <f>+(D33/C33-1)*100</f>
        <v>523.87190684133918</v>
      </c>
      <c r="E34" s="152">
        <f t="shared" ref="E34" si="3">+(E33/D33-1)*100</f>
        <v>-46.251361020376422</v>
      </c>
      <c r="F34" s="152">
        <f>+(F33/E33-1)*100</f>
        <v>-28.461872377369414</v>
      </c>
      <c r="G34" s="152">
        <f t="shared" ref="G34" si="4">+(G33/F33-1)*100</f>
        <v>70.408576051779932</v>
      </c>
      <c r="H34" s="152">
        <f t="shared" ref="H34" si="5">+(H33/G33-1)*100</f>
        <v>-11.525222551928781</v>
      </c>
      <c r="I34" s="162"/>
      <c r="J34" s="162"/>
      <c r="K34" s="162"/>
      <c r="L34" s="78"/>
    </row>
    <row r="35" spans="1:38" s="43" customFormat="1" x14ac:dyDescent="0.25">
      <c r="A35" s="177"/>
      <c r="B35" s="171"/>
      <c r="C35" s="188"/>
      <c r="D35" s="188"/>
      <c r="E35" s="188"/>
      <c r="F35" s="189"/>
      <c r="G35" s="189"/>
      <c r="H35" s="189"/>
      <c r="I35" s="190"/>
      <c r="J35" s="190"/>
      <c r="K35" s="171"/>
      <c r="L35" s="63"/>
      <c r="M35" s="58" t="s">
        <v>6</v>
      </c>
      <c r="N35" s="40"/>
      <c r="O35" s="40"/>
      <c r="P35" s="40"/>
      <c r="Q35" s="40"/>
      <c r="R35" s="41"/>
      <c r="S35" s="41"/>
      <c r="T35" s="41"/>
      <c r="U35" s="41"/>
      <c r="V35" s="42"/>
      <c r="W35" s="42"/>
      <c r="X35" s="50"/>
      <c r="Y35" s="50"/>
      <c r="Z35" s="50"/>
      <c r="AA35" s="50"/>
    </row>
    <row r="36" spans="1:38" s="43" customFormat="1" x14ac:dyDescent="0.25">
      <c r="A36" s="177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0"/>
      <c r="P36" s="40"/>
      <c r="Q36" s="40"/>
      <c r="R36" s="41"/>
      <c r="S36" s="41"/>
      <c r="T36" s="41"/>
      <c r="U36" s="41"/>
      <c r="V36" s="42"/>
      <c r="W36" s="42"/>
      <c r="X36" s="50"/>
      <c r="Y36" s="50"/>
      <c r="Z36" s="50"/>
      <c r="AA36" s="50"/>
    </row>
    <row r="37" spans="1:38" s="69" customFormat="1" x14ac:dyDescent="0.25">
      <c r="A37" s="176"/>
      <c r="B37" s="131"/>
      <c r="C37" s="216" t="s">
        <v>74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8" s="69" customFormat="1" x14ac:dyDescent="0.25">
      <c r="A38" s="176"/>
      <c r="B38" s="131"/>
      <c r="C38" s="217" t="s">
        <v>99</v>
      </c>
      <c r="D38" s="217"/>
      <c r="E38" s="217"/>
      <c r="F38" s="217"/>
      <c r="G38" s="217"/>
      <c r="H38" s="217"/>
      <c r="I38" s="217"/>
      <c r="J38" s="217"/>
      <c r="K38" s="217"/>
      <c r="L38" s="78"/>
      <c r="O38" s="95"/>
    </row>
    <row r="39" spans="1:38" s="69" customFormat="1" x14ac:dyDescent="0.25">
      <c r="A39" s="1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8" s="69" customFormat="1" ht="15.75" customHeight="1" x14ac:dyDescent="0.25">
      <c r="A40" s="191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8" s="69" customFormat="1" x14ac:dyDescent="0.25">
      <c r="A41" s="191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  <c r="O41" s="92"/>
    </row>
    <row r="42" spans="1:38" s="69" customFormat="1" ht="12" customHeight="1" x14ac:dyDescent="0.25">
      <c r="A42" s="191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8" s="69" customFormat="1" x14ac:dyDescent="0.25">
      <c r="A43" s="191"/>
      <c r="B43" s="174" t="s">
        <v>8</v>
      </c>
      <c r="C43" s="172">
        <v>2970</v>
      </c>
      <c r="D43" s="172">
        <v>1330</v>
      </c>
      <c r="E43" s="172">
        <v>1596</v>
      </c>
      <c r="F43" s="172">
        <v>192</v>
      </c>
      <c r="G43" s="172">
        <v>798</v>
      </c>
      <c r="H43" s="172">
        <v>1196</v>
      </c>
      <c r="I43" s="154">
        <f>+(H43/G43-1)*100</f>
        <v>49.874686716791985</v>
      </c>
      <c r="J43" s="154">
        <f>+H43/G43*100</f>
        <v>149.87468671679198</v>
      </c>
      <c r="K43" s="154">
        <f>+(G43/F43-1)*100</f>
        <v>315.625</v>
      </c>
      <c r="L43" s="78"/>
      <c r="M43" s="99"/>
      <c r="N43" s="69">
        <v>1</v>
      </c>
      <c r="O43" s="79">
        <v>6979952</v>
      </c>
      <c r="P43" s="79">
        <v>5941344</v>
      </c>
      <c r="Q43" s="79">
        <v>5810996</v>
      </c>
      <c r="R43" s="79">
        <v>6498148</v>
      </c>
      <c r="S43" s="79">
        <v>6042462</v>
      </c>
      <c r="T43" s="79">
        <v>6916438</v>
      </c>
    </row>
    <row r="44" spans="1:38" s="69" customFormat="1" x14ac:dyDescent="0.25">
      <c r="A44" s="191"/>
      <c r="B44" s="174" t="s">
        <v>9</v>
      </c>
      <c r="C44" s="172">
        <v>1786</v>
      </c>
      <c r="D44" s="172">
        <v>322</v>
      </c>
      <c r="E44" s="172">
        <v>2216</v>
      </c>
      <c r="F44" s="172">
        <v>4114</v>
      </c>
      <c r="G44" s="172">
        <v>524</v>
      </c>
      <c r="H44" s="172">
        <v>6235</v>
      </c>
      <c r="I44" s="154">
        <f>+(H44/G44-1)*100</f>
        <v>1089.8854961832062</v>
      </c>
      <c r="J44" s="154">
        <f>+H44/G44*100</f>
        <v>1189.8854961832062</v>
      </c>
      <c r="K44" s="154">
        <f>+(G44/F44-1)*100</f>
        <v>-87.263004375303836</v>
      </c>
      <c r="L44" s="78"/>
      <c r="M44" s="99"/>
      <c r="O44" s="79"/>
      <c r="P44" s="79"/>
      <c r="Q44" s="79"/>
      <c r="R44" s="79"/>
      <c r="S44" s="79"/>
      <c r="T44" s="79"/>
    </row>
    <row r="45" spans="1:38" s="69" customFormat="1" x14ac:dyDescent="0.25">
      <c r="A45" s="191"/>
      <c r="B45" s="174" t="s">
        <v>10</v>
      </c>
      <c r="C45" s="172">
        <v>711</v>
      </c>
      <c r="D45" s="172">
        <v>3127</v>
      </c>
      <c r="E45" s="172">
        <v>1687</v>
      </c>
      <c r="F45" s="172">
        <v>680</v>
      </c>
      <c r="G45" s="172">
        <v>3496</v>
      </c>
      <c r="H45" s="151">
        <v>0</v>
      </c>
      <c r="I45" s="161">
        <f>+(H45/G45-1)*100</f>
        <v>-100</v>
      </c>
      <c r="J45" s="161">
        <f>+H45/G45*100</f>
        <v>0</v>
      </c>
      <c r="K45" s="161">
        <f>+(G45/F45-1)*100</f>
        <v>414.11764705882359</v>
      </c>
      <c r="L45" s="78"/>
      <c r="M45" s="99"/>
      <c r="O45" s="79"/>
      <c r="P45" s="79"/>
      <c r="Q45" s="79"/>
      <c r="R45" s="79"/>
      <c r="S45" s="79"/>
      <c r="T45" s="79"/>
    </row>
    <row r="46" spans="1:38" s="69" customFormat="1" x14ac:dyDescent="0.25">
      <c r="A46" s="191"/>
      <c r="B46" s="174" t="s">
        <v>11</v>
      </c>
      <c r="C46" s="172">
        <v>1650</v>
      </c>
      <c r="D46" s="172">
        <v>4860</v>
      </c>
      <c r="E46" s="172">
        <v>4972</v>
      </c>
      <c r="F46" s="172">
        <v>2767</v>
      </c>
      <c r="G46" s="172">
        <v>1299</v>
      </c>
      <c r="H46" s="172"/>
      <c r="I46" s="172"/>
      <c r="J46" s="172"/>
      <c r="K46" s="172"/>
      <c r="L46" s="78"/>
      <c r="M46" s="99"/>
      <c r="O46" s="79"/>
      <c r="P46" s="79"/>
      <c r="Q46" s="79"/>
      <c r="R46" s="79"/>
      <c r="S46" s="79"/>
      <c r="T46" s="79"/>
    </row>
    <row r="47" spans="1:38" s="69" customFormat="1" ht="12" customHeight="1" x14ac:dyDescent="0.25">
      <c r="A47" s="191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8" s="69" customFormat="1" x14ac:dyDescent="0.25">
      <c r="A48" s="191"/>
      <c r="B48" s="147" t="s">
        <v>4</v>
      </c>
      <c r="C48" s="186">
        <f>+SUM(C43:C45)</f>
        <v>5467</v>
      </c>
      <c r="D48" s="186">
        <f t="shared" ref="D48:G48" si="6">+SUM(D43:D45)</f>
        <v>4779</v>
      </c>
      <c r="E48" s="186">
        <f t="shared" si="6"/>
        <v>5499</v>
      </c>
      <c r="F48" s="186">
        <f t="shared" si="6"/>
        <v>4986</v>
      </c>
      <c r="G48" s="186">
        <f t="shared" si="6"/>
        <v>4818</v>
      </c>
      <c r="H48" s="151">
        <f>+SUM(H43:H45)</f>
        <v>7431</v>
      </c>
      <c r="I48" s="184">
        <f>+(H48/G48-1)*100</f>
        <v>54.234122042341212</v>
      </c>
      <c r="J48" s="161">
        <f>+H48/G48*100</f>
        <v>154.23412204234123</v>
      </c>
      <c r="K48" s="161">
        <f>+(G48/F48-1)*100</f>
        <v>-3.3694344163658241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</row>
    <row r="49" spans="1:27" s="69" customFormat="1" ht="18.75" customHeight="1" x14ac:dyDescent="0.25">
      <c r="A49" s="191"/>
      <c r="B49" s="147" t="s">
        <v>3</v>
      </c>
      <c r="C49" s="182"/>
      <c r="D49" s="187">
        <f>+(D48/C48-1)*100</f>
        <v>-12.58459850009146</v>
      </c>
      <c r="E49" s="152">
        <f t="shared" ref="E49" si="7">+(E48/D48-1)*100</f>
        <v>15.065913370998118</v>
      </c>
      <c r="F49" s="152">
        <f>+(F48/E48-1)*100</f>
        <v>-9.3289689034369854</v>
      </c>
      <c r="G49" s="152">
        <f t="shared" ref="G49" si="8">+(G48/F48-1)*100</f>
        <v>-3.3694344163658241</v>
      </c>
      <c r="H49" s="152">
        <f t="shared" ref="H49" si="9">+(H48/G48-1)*100</f>
        <v>54.234122042341212</v>
      </c>
      <c r="I49" s="162"/>
      <c r="J49" s="162"/>
      <c r="K49" s="162"/>
      <c r="L49" s="78"/>
    </row>
    <row r="50" spans="1:27" s="43" customFormat="1" x14ac:dyDescent="0.25">
      <c r="A50" s="177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177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178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7" s="40" customFormat="1" x14ac:dyDescent="0.25">
      <c r="A54" s="59"/>
      <c r="B54" s="49" t="s">
        <v>48</v>
      </c>
      <c r="C54" s="49" t="s">
        <v>48</v>
      </c>
      <c r="D54" s="49" t="s">
        <v>48</v>
      </c>
      <c r="E54" s="49" t="s">
        <v>48</v>
      </c>
      <c r="F54" s="49" t="s">
        <v>48</v>
      </c>
      <c r="G54" s="49" t="s">
        <v>48</v>
      </c>
      <c r="H54" s="40" t="s">
        <v>49</v>
      </c>
      <c r="I54" s="40" t="s">
        <v>50</v>
      </c>
      <c r="J54" s="40" t="s">
        <v>51</v>
      </c>
      <c r="K54" s="40" t="s">
        <v>52</v>
      </c>
      <c r="L54" s="40" t="s">
        <v>53</v>
      </c>
      <c r="M54" s="40" t="s">
        <v>54</v>
      </c>
      <c r="N54" s="40" t="s">
        <v>55</v>
      </c>
      <c r="O54" s="40" t="s">
        <v>56</v>
      </c>
      <c r="P54" s="40" t="s">
        <v>57</v>
      </c>
      <c r="Q54" s="40" t="s">
        <v>58</v>
      </c>
      <c r="R54" s="40" t="s">
        <v>59</v>
      </c>
      <c r="S54" s="40" t="s">
        <v>60</v>
      </c>
      <c r="T54" s="40" t="s">
        <v>61</v>
      </c>
    </row>
    <row r="55" spans="1:27" s="40" customFormat="1" x14ac:dyDescent="0.25">
      <c r="B55" s="49">
        <v>173844</v>
      </c>
      <c r="C55" s="49">
        <v>87108</v>
      </c>
      <c r="D55" s="49">
        <v>3845</v>
      </c>
      <c r="E55" s="49">
        <v>1137</v>
      </c>
      <c r="F55" s="49">
        <v>216</v>
      </c>
      <c r="G55" s="49">
        <v>1296</v>
      </c>
      <c r="H55" s="40">
        <v>756</v>
      </c>
      <c r="I55" s="40">
        <v>11301</v>
      </c>
      <c r="J55" s="40">
        <v>20207</v>
      </c>
      <c r="K55" s="40">
        <v>44691</v>
      </c>
      <c r="L55" s="40">
        <v>141795</v>
      </c>
      <c r="M55" s="40">
        <v>13932</v>
      </c>
      <c r="N55" s="40">
        <v>2320</v>
      </c>
      <c r="O55" s="40">
        <v>128</v>
      </c>
      <c r="P55" s="40">
        <v>1669</v>
      </c>
      <c r="Q55" s="40">
        <v>3658</v>
      </c>
      <c r="R55" s="40">
        <v>0</v>
      </c>
      <c r="S55" s="40">
        <v>161</v>
      </c>
      <c r="T55" s="40">
        <v>14305</v>
      </c>
    </row>
    <row r="56" spans="1:27" s="40" customFormat="1" x14ac:dyDescent="0.25"/>
    <row r="57" spans="1:27" s="40" customFormat="1" x14ac:dyDescent="0.25"/>
    <row r="58" spans="1:27" s="40" customFormat="1" x14ac:dyDescent="0.25">
      <c r="C58" s="49"/>
      <c r="D58" s="49"/>
      <c r="E58" s="49"/>
      <c r="F58" s="49"/>
      <c r="G58" s="49"/>
      <c r="H58" s="49"/>
    </row>
    <row r="59" spans="1:27" s="41" customFormat="1" x14ac:dyDescent="0.25">
      <c r="C59" s="56"/>
      <c r="D59" s="56"/>
      <c r="E59" s="56"/>
      <c r="F59" s="56"/>
      <c r="G59" s="56"/>
      <c r="H59" s="56"/>
    </row>
    <row r="60" spans="1:27" s="69" customFormat="1" x14ac:dyDescent="0.25">
      <c r="B60" s="94">
        <v>7389400</v>
      </c>
      <c r="C60" s="98" t="s">
        <v>12</v>
      </c>
      <c r="D60" s="97">
        <v>6805.8512499999997</v>
      </c>
    </row>
    <row r="61" spans="1:27" s="69" customFormat="1" x14ac:dyDescent="0.25">
      <c r="B61" s="94">
        <v>7405125</v>
      </c>
      <c r="C61" s="98" t="s">
        <v>13</v>
      </c>
      <c r="D61" s="97">
        <v>7093.1805000000004</v>
      </c>
    </row>
    <row r="62" spans="1:27" s="69" customFormat="1" x14ac:dyDescent="0.25">
      <c r="B62" s="94">
        <v>7299121</v>
      </c>
      <c r="C62" s="98" t="s">
        <v>14</v>
      </c>
      <c r="D62" s="97">
        <v>7273.4759999999997</v>
      </c>
    </row>
    <row r="63" spans="1:27" s="69" customFormat="1" x14ac:dyDescent="0.25">
      <c r="B63" s="94">
        <v>6832984</v>
      </c>
      <c r="C63" s="98" t="s">
        <v>15</v>
      </c>
      <c r="D63" s="97">
        <v>7231.6575000000003</v>
      </c>
    </row>
    <row r="64" spans="1:27" s="69" customFormat="1" x14ac:dyDescent="0.25">
      <c r="B64" s="94">
        <v>6979952</v>
      </c>
      <c r="C64" s="98" t="s">
        <v>16</v>
      </c>
      <c r="D64" s="97">
        <v>7129.2955000000002</v>
      </c>
    </row>
    <row r="65" spans="2:5" s="69" customFormat="1" x14ac:dyDescent="0.25">
      <c r="B65" s="94">
        <v>6279817</v>
      </c>
      <c r="C65" s="98" t="s">
        <v>17</v>
      </c>
      <c r="D65" s="97">
        <v>6847.9684999999999</v>
      </c>
    </row>
    <row r="66" spans="2:5" s="69" customFormat="1" x14ac:dyDescent="0.25">
      <c r="B66" s="94">
        <v>6093961</v>
      </c>
      <c r="C66" s="98" t="s">
        <v>18</v>
      </c>
      <c r="D66" s="97">
        <v>6546.6785</v>
      </c>
    </row>
    <row r="67" spans="2:5" s="69" customFormat="1" x14ac:dyDescent="0.25">
      <c r="B67" s="94">
        <v>5469988</v>
      </c>
      <c r="C67" s="98" t="s">
        <v>19</v>
      </c>
      <c r="D67" s="97">
        <v>6205.9295000000002</v>
      </c>
      <c r="E67" s="91"/>
    </row>
    <row r="68" spans="2:5" s="69" customFormat="1" x14ac:dyDescent="0.25">
      <c r="B68" s="94">
        <v>5941344</v>
      </c>
      <c r="C68" s="98" t="s">
        <v>20</v>
      </c>
      <c r="D68" s="97">
        <v>5946.2775000000001</v>
      </c>
      <c r="E68" s="91"/>
    </row>
    <row r="69" spans="2:5" s="69" customFormat="1" x14ac:dyDescent="0.25">
      <c r="B69" s="94">
        <v>6145529</v>
      </c>
      <c r="C69" s="98" t="s">
        <v>21</v>
      </c>
      <c r="D69" s="97">
        <v>5912.7055</v>
      </c>
      <c r="E69" s="91"/>
    </row>
    <row r="70" spans="2:5" s="69" customFormat="1" x14ac:dyDescent="0.25">
      <c r="B70" s="94">
        <v>6209547</v>
      </c>
      <c r="C70" s="98" t="s">
        <v>22</v>
      </c>
      <c r="D70" s="97">
        <v>5941.6019999999999</v>
      </c>
      <c r="E70" s="91"/>
    </row>
    <row r="71" spans="2:5" s="69" customFormat="1" x14ac:dyDescent="0.25">
      <c r="B71" s="94">
        <v>5987990</v>
      </c>
      <c r="C71" s="98" t="s">
        <v>23</v>
      </c>
      <c r="D71" s="97">
        <v>6071.1025</v>
      </c>
      <c r="E71" s="91"/>
    </row>
    <row r="72" spans="2:5" s="69" customFormat="1" x14ac:dyDescent="0.25">
      <c r="B72" s="94">
        <v>5810996</v>
      </c>
      <c r="C72" s="98" t="s">
        <v>24</v>
      </c>
      <c r="D72" s="97">
        <v>6038.5155000000004</v>
      </c>
      <c r="E72" s="91"/>
    </row>
    <row r="73" spans="2:5" s="69" customFormat="1" x14ac:dyDescent="0.25">
      <c r="B73" s="94">
        <v>6231878</v>
      </c>
      <c r="C73" s="98" t="s">
        <v>25</v>
      </c>
      <c r="D73" s="97">
        <v>6060.10275</v>
      </c>
      <c r="E73" s="91"/>
    </row>
    <row r="74" spans="2:5" s="69" customFormat="1" x14ac:dyDescent="0.25">
      <c r="B74" s="94">
        <v>6449419</v>
      </c>
      <c r="C74" s="98" t="s">
        <v>26</v>
      </c>
      <c r="D74" s="97">
        <v>6120.0707499999999</v>
      </c>
      <c r="E74" s="91"/>
    </row>
    <row r="75" spans="2:5" s="69" customFormat="1" x14ac:dyDescent="0.25">
      <c r="B75" s="94">
        <v>6199402</v>
      </c>
      <c r="C75" s="98" t="s">
        <v>27</v>
      </c>
      <c r="D75" s="97">
        <v>6172.9237499999999</v>
      </c>
      <c r="E75" s="91"/>
    </row>
    <row r="76" spans="2:5" s="69" customFormat="1" x14ac:dyDescent="0.25">
      <c r="B76" s="94">
        <v>6498148</v>
      </c>
      <c r="C76" s="98" t="s">
        <v>28</v>
      </c>
      <c r="D76" s="97">
        <v>6344.7117500000004</v>
      </c>
      <c r="E76" s="91"/>
    </row>
    <row r="77" spans="2:5" s="69" customFormat="1" x14ac:dyDescent="0.25">
      <c r="B77" s="94">
        <v>6281878</v>
      </c>
      <c r="C77" s="98" t="s">
        <v>29</v>
      </c>
      <c r="D77" s="97">
        <v>6357.2117500000004</v>
      </c>
      <c r="E77" s="91"/>
    </row>
    <row r="78" spans="2:5" s="69" customFormat="1" x14ac:dyDescent="0.25">
      <c r="B78" s="94">
        <v>6351873</v>
      </c>
      <c r="C78" s="98" t="s">
        <v>30</v>
      </c>
      <c r="D78" s="97">
        <v>6332.8252499999999</v>
      </c>
      <c r="E78" s="91"/>
    </row>
    <row r="79" spans="2:5" s="69" customFormat="1" x14ac:dyDescent="0.25">
      <c r="B79" s="94">
        <v>6348056</v>
      </c>
      <c r="C79" s="98" t="s">
        <v>33</v>
      </c>
      <c r="D79" s="97">
        <v>6369.9887500000004</v>
      </c>
      <c r="E79" s="91"/>
    </row>
    <row r="80" spans="2:5" s="69" customFormat="1" x14ac:dyDescent="0.25">
      <c r="B80" s="94">
        <v>6042462</v>
      </c>
      <c r="C80" s="98" t="s">
        <v>35</v>
      </c>
      <c r="D80" s="97">
        <v>6256.0672500000001</v>
      </c>
      <c r="E80" s="91"/>
    </row>
    <row r="81" spans="2:5" s="69" customFormat="1" x14ac:dyDescent="0.25">
      <c r="B81" s="94">
        <v>6095116</v>
      </c>
      <c r="C81" s="98" t="s">
        <v>37</v>
      </c>
      <c r="D81" s="97">
        <v>6209.3767500000004</v>
      </c>
      <c r="E81" s="91"/>
    </row>
    <row r="82" spans="2:5" s="69" customFormat="1" x14ac:dyDescent="0.25">
      <c r="B82" s="94">
        <v>6413962</v>
      </c>
      <c r="C82" s="98" t="s">
        <v>38</v>
      </c>
      <c r="D82" s="97">
        <v>6224.8990000000003</v>
      </c>
      <c r="E82" s="91"/>
    </row>
    <row r="83" spans="2:5" s="69" customFormat="1" x14ac:dyDescent="0.25">
      <c r="B83" s="94">
        <v>6196253</v>
      </c>
      <c r="C83" s="98" t="s">
        <v>39</v>
      </c>
      <c r="D83" s="97">
        <v>6186.9482500000004</v>
      </c>
      <c r="E83" s="91"/>
    </row>
    <row r="84" spans="2:5" s="69" customFormat="1" x14ac:dyDescent="0.25">
      <c r="B84" s="94">
        <v>6916438</v>
      </c>
      <c r="C84" s="98" t="s">
        <v>42</v>
      </c>
      <c r="D84" s="97">
        <v>6405.4422500000001</v>
      </c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8" s="69" customFormat="1" x14ac:dyDescent="0.25">
      <c r="B129" s="79"/>
      <c r="D129" s="93"/>
      <c r="E129" s="91"/>
    </row>
    <row r="130" spans="2:38" s="69" customFormat="1" x14ac:dyDescent="0.25">
      <c r="B130" s="79"/>
      <c r="D130" s="93"/>
      <c r="E130" s="91"/>
    </row>
    <row r="131" spans="2:38" s="69" customFormat="1" x14ac:dyDescent="0.25">
      <c r="B131" s="79"/>
      <c r="D131" s="93"/>
      <c r="E131" s="91"/>
    </row>
    <row r="132" spans="2:38" s="69" customFormat="1" x14ac:dyDescent="0.25">
      <c r="B132" s="79"/>
      <c r="D132" s="93"/>
      <c r="E132" s="91"/>
    </row>
    <row r="133" spans="2:38" s="69" customFormat="1" x14ac:dyDescent="0.25">
      <c r="B133" s="79"/>
      <c r="D133" s="93"/>
      <c r="E133" s="91"/>
    </row>
    <row r="134" spans="2:38" s="69" customFormat="1" x14ac:dyDescent="0.25">
      <c r="B134" s="79"/>
      <c r="D134" s="93"/>
      <c r="E134" s="91"/>
    </row>
    <row r="135" spans="2:38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2:38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2:38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2:38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2:38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2:38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2:38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2:38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2:38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2:38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4:38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4:38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</row>
    <row r="147" spans="4:38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</row>
    <row r="148" spans="4:38" s="69" customFormat="1" x14ac:dyDescent="0.25"/>
    <row r="149" spans="4:38" s="69" customFormat="1" x14ac:dyDescent="0.25"/>
    <row r="150" spans="4:38" s="69" customFormat="1" x14ac:dyDescent="0.25"/>
    <row r="151" spans="4:38" s="69" customFormat="1" x14ac:dyDescent="0.25"/>
    <row r="152" spans="4:38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4:38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4:38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4:38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4:38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4:38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4:38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4:38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4:38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3:38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3:38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3:38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21</oddFooter>
  </headerFooter>
  <ignoredErrors>
    <ignoredError sqref="C48:G48 C33:G33 C18:G18" formulaRange="1"/>
  </ignoredErrors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9" width="11.42578125" style="70" customWidth="1"/>
    <col min="10" max="10" width="11" style="70" customWidth="1"/>
    <col min="11" max="11" width="11.5703125" style="70" customWidth="1"/>
    <col min="12" max="12" width="1.85546875" style="70" customWidth="1"/>
    <col min="13" max="13" width="11.42578125" style="69"/>
    <col min="14" max="14" width="11.42578125" style="69" hidden="1" customWidth="1"/>
    <col min="15" max="38" width="11.42578125" style="69"/>
    <col min="39" max="16384" width="11.42578125" style="70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20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20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20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20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20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20" s="69" customFormat="1" x14ac:dyDescent="0.25">
      <c r="A7" s="1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20" s="69" customFormat="1" x14ac:dyDescent="0.25">
      <c r="A8" s="176"/>
      <c r="B8" s="131"/>
      <c r="C8" s="217" t="s">
        <v>104</v>
      </c>
      <c r="D8" s="217"/>
      <c r="E8" s="217"/>
      <c r="F8" s="217"/>
      <c r="G8" s="217"/>
      <c r="H8" s="217"/>
      <c r="I8" s="217"/>
      <c r="J8" s="217"/>
      <c r="K8" s="217"/>
      <c r="L8" s="78"/>
      <c r="O8" s="95"/>
    </row>
    <row r="9" spans="1:20" s="69" customFormat="1" x14ac:dyDescent="0.25">
      <c r="A9" s="1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20" s="69" customFormat="1" ht="15.75" customHeight="1" x14ac:dyDescent="0.25">
      <c r="A10" s="1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20" s="69" customFormat="1" x14ac:dyDescent="0.25">
      <c r="A11" s="1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  <c r="O11" s="92"/>
    </row>
    <row r="12" spans="1:20" s="69" customFormat="1" ht="12" customHeight="1" x14ac:dyDescent="0.25">
      <c r="A12" s="1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20" s="69" customFormat="1" x14ac:dyDescent="0.25">
      <c r="A13" s="176"/>
      <c r="B13" s="174" t="s">
        <v>8</v>
      </c>
      <c r="C13" s="172">
        <v>43142</v>
      </c>
      <c r="D13" s="172">
        <v>32411</v>
      </c>
      <c r="E13" s="172">
        <v>21887</v>
      </c>
      <c r="F13" s="172">
        <v>49131</v>
      </c>
      <c r="G13" s="172">
        <v>24854</v>
      </c>
      <c r="H13" s="172">
        <v>18122</v>
      </c>
      <c r="I13" s="154">
        <f>+(H13/G13-1)*100</f>
        <v>-27.086183310533517</v>
      </c>
      <c r="J13" s="154">
        <f>+H13/G13*100</f>
        <v>72.913816689466486</v>
      </c>
      <c r="K13" s="154">
        <f>+(G13/F13-1)*100</f>
        <v>-49.412794366082515</v>
      </c>
      <c r="L13" s="78"/>
      <c r="M13" s="99"/>
      <c r="N13" s="69">
        <v>1</v>
      </c>
      <c r="O13" s="79">
        <v>6979952</v>
      </c>
      <c r="P13" s="79">
        <v>5941344</v>
      </c>
      <c r="Q13" s="79">
        <v>5810996</v>
      </c>
      <c r="R13" s="79">
        <v>6498148</v>
      </c>
      <c r="S13" s="79">
        <v>6042462</v>
      </c>
      <c r="T13" s="79">
        <v>6916438</v>
      </c>
    </row>
    <row r="14" spans="1:20" s="69" customFormat="1" x14ac:dyDescent="0.25">
      <c r="A14" s="176"/>
      <c r="B14" s="174" t="s">
        <v>9</v>
      </c>
      <c r="C14" s="172">
        <v>22378</v>
      </c>
      <c r="D14" s="172">
        <v>15737</v>
      </c>
      <c r="E14" s="172">
        <v>72675</v>
      </c>
      <c r="F14" s="172">
        <v>54741</v>
      </c>
      <c r="G14" s="172">
        <v>18130</v>
      </c>
      <c r="H14" s="172">
        <v>36762</v>
      </c>
      <c r="I14" s="154">
        <f>+(H14/G14-1)*100</f>
        <v>102.76889134031993</v>
      </c>
      <c r="J14" s="154">
        <f>+H14/G14*100</f>
        <v>202.76889134031993</v>
      </c>
      <c r="K14" s="154">
        <f>+(G14/F14-1)*100</f>
        <v>-66.880400431121089</v>
      </c>
      <c r="L14" s="78"/>
      <c r="M14" s="99"/>
      <c r="O14" s="79"/>
      <c r="P14" s="79"/>
      <c r="Q14" s="79"/>
      <c r="R14" s="79"/>
      <c r="S14" s="79"/>
      <c r="T14" s="79"/>
    </row>
    <row r="15" spans="1:20" s="69" customFormat="1" x14ac:dyDescent="0.25">
      <c r="A15" s="176"/>
      <c r="B15" s="174" t="s">
        <v>10</v>
      </c>
      <c r="C15" s="172">
        <v>3536</v>
      </c>
      <c r="D15" s="172">
        <v>6513</v>
      </c>
      <c r="E15" s="172">
        <v>34677</v>
      </c>
      <c r="F15" s="172">
        <v>13132</v>
      </c>
      <c r="G15" s="172">
        <v>21535</v>
      </c>
      <c r="H15" s="151">
        <v>138324</v>
      </c>
      <c r="I15" s="161">
        <f>+(H15/G15-1)*100</f>
        <v>542.32180171813332</v>
      </c>
      <c r="J15" s="161">
        <f>+H15/G15*100</f>
        <v>642.32180171813332</v>
      </c>
      <c r="K15" s="161">
        <f>+(G15/F15-1)*100</f>
        <v>63.988729820286316</v>
      </c>
      <c r="L15" s="78"/>
      <c r="M15" s="99"/>
      <c r="O15" s="79"/>
      <c r="P15" s="79"/>
      <c r="Q15" s="79"/>
      <c r="R15" s="79"/>
      <c r="S15" s="79"/>
      <c r="T15" s="79"/>
    </row>
    <row r="16" spans="1:20" s="69" customFormat="1" x14ac:dyDescent="0.25">
      <c r="A16" s="176"/>
      <c r="B16" s="174" t="s">
        <v>11</v>
      </c>
      <c r="C16" s="172">
        <v>17234</v>
      </c>
      <c r="D16" s="172">
        <v>88531</v>
      </c>
      <c r="E16" s="172">
        <v>33380</v>
      </c>
      <c r="F16" s="172">
        <v>25881</v>
      </c>
      <c r="G16" s="172">
        <v>15235</v>
      </c>
      <c r="H16" s="172"/>
      <c r="I16" s="172"/>
      <c r="J16" s="172"/>
      <c r="K16" s="172"/>
      <c r="L16" s="78"/>
      <c r="M16" s="99"/>
      <c r="O16" s="79"/>
      <c r="P16" s="79"/>
      <c r="Q16" s="79"/>
      <c r="R16" s="79"/>
      <c r="S16" s="79"/>
      <c r="T16" s="79"/>
    </row>
    <row r="17" spans="1:38" s="69" customFormat="1" ht="12" customHeight="1" x14ac:dyDescent="0.25">
      <c r="A17" s="1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8" s="69" customFormat="1" x14ac:dyDescent="0.25">
      <c r="A18" s="176"/>
      <c r="B18" s="147" t="s">
        <v>4</v>
      </c>
      <c r="C18" s="150">
        <f>+SUM(C13:C14)</f>
        <v>65520</v>
      </c>
      <c r="D18" s="150">
        <f t="shared" ref="D18:G18" si="0">+SUM(D13:D14)</f>
        <v>48148</v>
      </c>
      <c r="E18" s="150">
        <f t="shared" si="0"/>
        <v>94562</v>
      </c>
      <c r="F18" s="150">
        <f t="shared" si="0"/>
        <v>103872</v>
      </c>
      <c r="G18" s="150">
        <f t="shared" si="0"/>
        <v>42984</v>
      </c>
      <c r="H18" s="151">
        <f>+SUM(H13:H15)</f>
        <v>193208</v>
      </c>
      <c r="I18" s="184">
        <f>+(H18/G18-1)*100</f>
        <v>349.48818164898563</v>
      </c>
      <c r="J18" s="161">
        <f>+H18/G18*100</f>
        <v>449.48818164898563</v>
      </c>
      <c r="K18" s="161">
        <f>+(G18/F18-1)*100</f>
        <v>-58.618299445471344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</row>
    <row r="19" spans="1:38" s="69" customFormat="1" ht="18.75" customHeight="1" x14ac:dyDescent="0.25">
      <c r="A19" s="176"/>
      <c r="B19" s="147" t="s">
        <v>3</v>
      </c>
      <c r="C19" s="152"/>
      <c r="D19" s="152">
        <f>+(D18/C18-1)*100</f>
        <v>-26.514041514041509</v>
      </c>
      <c r="E19" s="152">
        <f t="shared" ref="E19:H19" si="1">+(E18/D18-1)*100</f>
        <v>96.39860430339786</v>
      </c>
      <c r="F19" s="152">
        <f>+(F18/E18-1)*100</f>
        <v>9.8453924409382267</v>
      </c>
      <c r="G19" s="152">
        <f t="shared" si="1"/>
        <v>-58.618299445471344</v>
      </c>
      <c r="H19" s="161">
        <f t="shared" si="1"/>
        <v>349.48818164898563</v>
      </c>
      <c r="I19" s="162"/>
      <c r="J19" s="162"/>
      <c r="K19" s="162"/>
      <c r="L19" s="78"/>
    </row>
    <row r="20" spans="1:38" s="69" customFormat="1" ht="12" customHeight="1" x14ac:dyDescent="0.25">
      <c r="A20" s="1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8" s="69" customFormat="1" ht="14.25" customHeight="1" x14ac:dyDescent="0.25">
      <c r="A21" s="1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8" s="69" customFormat="1" x14ac:dyDescent="0.25">
      <c r="A22" s="176"/>
      <c r="B22" s="131"/>
      <c r="C22" s="216" t="s">
        <v>74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8" s="69" customFormat="1" x14ac:dyDescent="0.25">
      <c r="A23" s="176"/>
      <c r="B23" s="131"/>
      <c r="C23" s="217" t="s">
        <v>103</v>
      </c>
      <c r="D23" s="217"/>
      <c r="E23" s="217"/>
      <c r="F23" s="217"/>
      <c r="G23" s="217"/>
      <c r="H23" s="217"/>
      <c r="I23" s="217"/>
      <c r="J23" s="217"/>
      <c r="K23" s="217"/>
      <c r="L23" s="78"/>
      <c r="O23" s="95"/>
    </row>
    <row r="24" spans="1:38" s="69" customFormat="1" x14ac:dyDescent="0.25">
      <c r="A24" s="1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8" s="69" customFormat="1" ht="15.75" customHeight="1" x14ac:dyDescent="0.25">
      <c r="A25" s="1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8" s="69" customFormat="1" x14ac:dyDescent="0.25">
      <c r="A26" s="1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  <c r="O26" s="92"/>
    </row>
    <row r="27" spans="1:38" s="69" customFormat="1" ht="12" customHeight="1" x14ac:dyDescent="0.25">
      <c r="A27" s="1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8" s="69" customFormat="1" x14ac:dyDescent="0.25">
      <c r="A28" s="176"/>
      <c r="B28" s="174" t="s">
        <v>8</v>
      </c>
      <c r="C28" s="172">
        <v>42526</v>
      </c>
      <c r="D28" s="172">
        <v>27528</v>
      </c>
      <c r="E28" s="172">
        <v>16443</v>
      </c>
      <c r="F28" s="172">
        <v>46885</v>
      </c>
      <c r="G28" s="172">
        <v>24313</v>
      </c>
      <c r="H28" s="172">
        <v>13630</v>
      </c>
      <c r="I28" s="154">
        <f>+(H28/G28-1)*100</f>
        <v>-43.939456257968992</v>
      </c>
      <c r="J28" s="154">
        <f>+H28/G28*100</f>
        <v>56.060543742031008</v>
      </c>
      <c r="K28" s="154">
        <f>+(G28/F28-1)*100</f>
        <v>-48.143329423056414</v>
      </c>
      <c r="L28" s="78"/>
      <c r="M28" s="99"/>
      <c r="N28" s="69">
        <v>1</v>
      </c>
      <c r="O28" s="79">
        <v>6979952</v>
      </c>
      <c r="P28" s="79">
        <v>5941344</v>
      </c>
      <c r="Q28" s="79">
        <v>5810996</v>
      </c>
      <c r="R28" s="79">
        <v>6498148</v>
      </c>
      <c r="S28" s="79">
        <v>6042462</v>
      </c>
      <c r="T28" s="79">
        <v>6916438</v>
      </c>
    </row>
    <row r="29" spans="1:38" s="69" customFormat="1" x14ac:dyDescent="0.25">
      <c r="A29" s="176"/>
      <c r="B29" s="174" t="s">
        <v>9</v>
      </c>
      <c r="C29" s="172">
        <v>19782</v>
      </c>
      <c r="D29" s="172">
        <v>12609</v>
      </c>
      <c r="E29" s="172">
        <v>70312</v>
      </c>
      <c r="F29" s="172">
        <v>52809</v>
      </c>
      <c r="G29" s="172">
        <v>15119</v>
      </c>
      <c r="H29" s="172">
        <v>32143</v>
      </c>
      <c r="I29" s="154">
        <f>+(H29/G29-1)*100</f>
        <v>112.60003968516435</v>
      </c>
      <c r="J29" s="154">
        <f>+H29/G29*100</f>
        <v>212.60003968516435</v>
      </c>
      <c r="K29" s="154">
        <f>+(G29/F29-1)*100</f>
        <v>-71.370410346721201</v>
      </c>
      <c r="L29" s="78"/>
      <c r="M29" s="99"/>
      <c r="O29" s="79"/>
      <c r="P29" s="79"/>
      <c r="Q29" s="79"/>
      <c r="R29" s="79"/>
      <c r="S29" s="79"/>
      <c r="T29" s="79"/>
    </row>
    <row r="30" spans="1:38" s="69" customFormat="1" x14ac:dyDescent="0.25">
      <c r="A30" s="176"/>
      <c r="B30" s="174" t="s">
        <v>10</v>
      </c>
      <c r="C30" s="172">
        <v>3113</v>
      </c>
      <c r="D30" s="172">
        <v>5279</v>
      </c>
      <c r="E30" s="172">
        <v>32307</v>
      </c>
      <c r="F30" s="172">
        <v>11597</v>
      </c>
      <c r="G30" s="172">
        <v>18976</v>
      </c>
      <c r="H30" s="151">
        <v>137044</v>
      </c>
      <c r="I30" s="161">
        <f>+(H30/G30-1)*100</f>
        <v>622.19645868465432</v>
      </c>
      <c r="J30" s="161">
        <f>+H30/G30*100</f>
        <v>722.19645868465432</v>
      </c>
      <c r="K30" s="161">
        <f>+(G30/F30-1)*100</f>
        <v>63.628524618435797</v>
      </c>
      <c r="L30" s="78"/>
      <c r="M30" s="99"/>
      <c r="O30" s="79"/>
      <c r="P30" s="79"/>
      <c r="Q30" s="79"/>
      <c r="R30" s="79"/>
      <c r="S30" s="79"/>
      <c r="T30" s="79"/>
    </row>
    <row r="31" spans="1:38" s="69" customFormat="1" x14ac:dyDescent="0.25">
      <c r="A31" s="176"/>
      <c r="B31" s="174" t="s">
        <v>11</v>
      </c>
      <c r="C31" s="172">
        <v>12638</v>
      </c>
      <c r="D31" s="172">
        <v>83252</v>
      </c>
      <c r="E31" s="172">
        <v>28741</v>
      </c>
      <c r="F31" s="172">
        <v>22992</v>
      </c>
      <c r="G31" s="172">
        <v>10734</v>
      </c>
      <c r="H31" s="172"/>
      <c r="I31" s="172"/>
      <c r="J31" s="172"/>
      <c r="K31" s="172"/>
      <c r="L31" s="78"/>
      <c r="M31" s="99"/>
      <c r="O31" s="79"/>
      <c r="P31" s="79"/>
      <c r="Q31" s="79"/>
      <c r="R31" s="79"/>
      <c r="S31" s="79"/>
      <c r="T31" s="79"/>
    </row>
    <row r="32" spans="1:38" s="69" customFormat="1" ht="12" customHeight="1" x14ac:dyDescent="0.25">
      <c r="A32" s="1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8" s="69" customFormat="1" x14ac:dyDescent="0.25">
      <c r="A33" s="176"/>
      <c r="B33" s="147" t="s">
        <v>4</v>
      </c>
      <c r="C33" s="150">
        <f>+SUM(C28:C30)</f>
        <v>65421</v>
      </c>
      <c r="D33" s="150">
        <f t="shared" ref="D33:G33" si="2">+SUM(D28:D30)</f>
        <v>45416</v>
      </c>
      <c r="E33" s="150">
        <f t="shared" si="2"/>
        <v>119062</v>
      </c>
      <c r="F33" s="150">
        <f t="shared" si="2"/>
        <v>111291</v>
      </c>
      <c r="G33" s="150">
        <f t="shared" si="2"/>
        <v>58408</v>
      </c>
      <c r="H33" s="151">
        <f>+SUM(H28:H30)</f>
        <v>182817</v>
      </c>
      <c r="I33" s="184">
        <f>+(H33/G33-1)*100</f>
        <v>212.99993151623067</v>
      </c>
      <c r="J33" s="161">
        <f>+H33/G33*100</f>
        <v>312.99993151623067</v>
      </c>
      <c r="K33" s="161">
        <f>+(G33/F33-1)*100</f>
        <v>-47.517768732422205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</row>
    <row r="34" spans="1:38" s="69" customFormat="1" ht="18.75" customHeight="1" x14ac:dyDescent="0.25">
      <c r="A34" s="176"/>
      <c r="B34" s="147" t="s">
        <v>3</v>
      </c>
      <c r="C34" s="152"/>
      <c r="D34" s="152">
        <f>+(D33/C33-1)*100</f>
        <v>-30.578866113327528</v>
      </c>
      <c r="E34" s="152">
        <f t="shared" ref="E34:H34" si="3">+(E33/D33-1)*100</f>
        <v>162.15871058657743</v>
      </c>
      <c r="F34" s="152">
        <f>+(F33/E33-1)*100</f>
        <v>-6.5268515563319918</v>
      </c>
      <c r="G34" s="152">
        <f t="shared" si="3"/>
        <v>-47.517768732422205</v>
      </c>
      <c r="H34" s="161">
        <f t="shared" si="3"/>
        <v>212.99993151623067</v>
      </c>
      <c r="I34" s="162"/>
      <c r="J34" s="162"/>
      <c r="K34" s="162"/>
      <c r="L34" s="78"/>
    </row>
    <row r="35" spans="1:38" s="43" customFormat="1" x14ac:dyDescent="0.25">
      <c r="A35" s="177"/>
      <c r="B35" s="171"/>
      <c r="C35" s="188"/>
      <c r="D35" s="188"/>
      <c r="E35" s="188"/>
      <c r="F35" s="189"/>
      <c r="G35" s="189"/>
      <c r="H35" s="189"/>
      <c r="I35" s="190"/>
      <c r="J35" s="190"/>
      <c r="K35" s="171"/>
      <c r="L35" s="63"/>
      <c r="M35" s="58" t="s">
        <v>6</v>
      </c>
      <c r="N35" s="40"/>
      <c r="O35" s="40"/>
      <c r="P35" s="40"/>
      <c r="Q35" s="40"/>
      <c r="R35" s="41"/>
      <c r="S35" s="41"/>
      <c r="T35" s="41"/>
      <c r="U35" s="41"/>
      <c r="V35" s="42"/>
      <c r="W35" s="42"/>
      <c r="X35" s="50"/>
      <c r="Y35" s="50"/>
      <c r="Z35" s="50"/>
      <c r="AA35" s="50"/>
    </row>
    <row r="36" spans="1:38" s="43" customFormat="1" x14ac:dyDescent="0.25">
      <c r="A36" s="177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0"/>
      <c r="P36" s="40"/>
      <c r="Q36" s="40"/>
      <c r="R36" s="41"/>
      <c r="S36" s="41"/>
      <c r="T36" s="41"/>
      <c r="U36" s="41"/>
      <c r="V36" s="42"/>
      <c r="W36" s="42"/>
      <c r="X36" s="50"/>
      <c r="Y36" s="50"/>
      <c r="Z36" s="50"/>
      <c r="AA36" s="50"/>
    </row>
    <row r="37" spans="1:38" s="69" customFormat="1" x14ac:dyDescent="0.25">
      <c r="A37" s="176"/>
      <c r="B37" s="131"/>
      <c r="C37" s="216" t="s">
        <v>74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8" s="69" customFormat="1" x14ac:dyDescent="0.25">
      <c r="A38" s="176"/>
      <c r="B38" s="131"/>
      <c r="C38" s="217" t="s">
        <v>102</v>
      </c>
      <c r="D38" s="217"/>
      <c r="E38" s="217"/>
      <c r="F38" s="217"/>
      <c r="G38" s="217"/>
      <c r="H38" s="217"/>
      <c r="I38" s="217"/>
      <c r="J38" s="217"/>
      <c r="K38" s="217"/>
      <c r="L38" s="78"/>
      <c r="O38" s="95"/>
    </row>
    <row r="39" spans="1:38" s="69" customFormat="1" x14ac:dyDescent="0.25">
      <c r="A39" s="1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8" s="69" customFormat="1" ht="15.75" customHeight="1" x14ac:dyDescent="0.25">
      <c r="A40" s="1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8" s="69" customFormat="1" x14ac:dyDescent="0.25">
      <c r="A41" s="1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  <c r="O41" s="92"/>
    </row>
    <row r="42" spans="1:38" s="69" customFormat="1" ht="12" customHeight="1" x14ac:dyDescent="0.25">
      <c r="A42" s="1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8" s="69" customFormat="1" x14ac:dyDescent="0.25">
      <c r="A43" s="176"/>
      <c r="B43" s="174" t="s">
        <v>8</v>
      </c>
      <c r="C43" s="172">
        <v>616</v>
      </c>
      <c r="D43" s="172">
        <v>4883</v>
      </c>
      <c r="E43" s="172">
        <v>5444</v>
      </c>
      <c r="F43" s="172">
        <v>2246</v>
      </c>
      <c r="G43" s="172">
        <v>541</v>
      </c>
      <c r="H43" s="172">
        <v>4492</v>
      </c>
      <c r="I43" s="154">
        <f>+(H43/G43-1)*100</f>
        <v>730.31423290203315</v>
      </c>
      <c r="J43" s="154">
        <f>+H43/G43*100</f>
        <v>830.31423290203315</v>
      </c>
      <c r="K43" s="154">
        <f>+(G43/F43-1)*100</f>
        <v>-75.912733748886907</v>
      </c>
      <c r="L43" s="78"/>
      <c r="M43" s="99"/>
      <c r="N43" s="69">
        <v>1</v>
      </c>
      <c r="O43" s="79">
        <v>6979952</v>
      </c>
      <c r="P43" s="79">
        <v>5941344</v>
      </c>
      <c r="Q43" s="79">
        <v>5810996</v>
      </c>
      <c r="R43" s="79">
        <v>6498148</v>
      </c>
      <c r="S43" s="79">
        <v>6042462</v>
      </c>
      <c r="T43" s="79">
        <v>6916438</v>
      </c>
    </row>
    <row r="44" spans="1:38" s="69" customFormat="1" x14ac:dyDescent="0.25">
      <c r="A44" s="176"/>
      <c r="B44" s="174" t="s">
        <v>9</v>
      </c>
      <c r="C44" s="172">
        <v>2596</v>
      </c>
      <c r="D44" s="172">
        <v>3128</v>
      </c>
      <c r="E44" s="172">
        <v>2363</v>
      </c>
      <c r="F44" s="172">
        <v>1932</v>
      </c>
      <c r="G44" s="172">
        <v>3011</v>
      </c>
      <c r="H44" s="172">
        <v>4619</v>
      </c>
      <c r="I44" s="154">
        <f>+(H44/G44-1)*100</f>
        <v>53.404184656260377</v>
      </c>
      <c r="J44" s="154">
        <f>+H44/G44*100</f>
        <v>153.40418465626038</v>
      </c>
      <c r="K44" s="154">
        <f>+(G44/F44-1)*100</f>
        <v>55.848861283643899</v>
      </c>
      <c r="L44" s="78"/>
      <c r="M44" s="99"/>
      <c r="O44" s="79"/>
      <c r="P44" s="79"/>
      <c r="Q44" s="79"/>
      <c r="R44" s="79"/>
      <c r="S44" s="79"/>
      <c r="T44" s="79"/>
    </row>
    <row r="45" spans="1:38" s="69" customFormat="1" x14ac:dyDescent="0.25">
      <c r="A45" s="176"/>
      <c r="B45" s="174" t="s">
        <v>10</v>
      </c>
      <c r="C45" s="172">
        <v>423</v>
      </c>
      <c r="D45" s="172">
        <v>1234</v>
      </c>
      <c r="E45" s="172">
        <v>2370</v>
      </c>
      <c r="F45" s="172">
        <v>1535</v>
      </c>
      <c r="G45" s="172">
        <v>2559</v>
      </c>
      <c r="H45" s="151">
        <v>1280</v>
      </c>
      <c r="I45" s="161">
        <f>+(H45/G45-1)*100</f>
        <v>-49.980461117624074</v>
      </c>
      <c r="J45" s="161">
        <f>+H45/G45*100</f>
        <v>50.019538882375926</v>
      </c>
      <c r="K45" s="161">
        <f>+(G45/F45-1)*100</f>
        <v>66.710097719869708</v>
      </c>
      <c r="L45" s="78"/>
      <c r="M45" s="99"/>
      <c r="O45" s="79"/>
      <c r="P45" s="79"/>
      <c r="Q45" s="79"/>
      <c r="R45" s="79"/>
      <c r="S45" s="79"/>
      <c r="T45" s="79"/>
    </row>
    <row r="46" spans="1:38" s="69" customFormat="1" x14ac:dyDescent="0.25">
      <c r="A46" s="176"/>
      <c r="B46" s="174" t="s">
        <v>11</v>
      </c>
      <c r="C46" s="172">
        <v>4596</v>
      </c>
      <c r="D46" s="172">
        <v>5279</v>
      </c>
      <c r="E46" s="172">
        <v>4639</v>
      </c>
      <c r="F46" s="172">
        <v>2889</v>
      </c>
      <c r="G46" s="172">
        <v>4501</v>
      </c>
      <c r="H46" s="172"/>
      <c r="I46" s="172"/>
      <c r="J46" s="172"/>
      <c r="K46" s="172"/>
      <c r="L46" s="78"/>
      <c r="M46" s="99"/>
      <c r="O46" s="79"/>
      <c r="P46" s="79"/>
      <c r="Q46" s="79"/>
      <c r="R46" s="79"/>
      <c r="S46" s="79"/>
      <c r="T46" s="79"/>
    </row>
    <row r="47" spans="1:38" s="69" customFormat="1" ht="12" customHeight="1" x14ac:dyDescent="0.25">
      <c r="A47" s="1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8" s="69" customFormat="1" x14ac:dyDescent="0.25">
      <c r="A48" s="176"/>
      <c r="B48" s="147" t="s">
        <v>4</v>
      </c>
      <c r="C48" s="150">
        <f>+SUM(C43:C45)</f>
        <v>3635</v>
      </c>
      <c r="D48" s="150">
        <f t="shared" ref="D48:G48" si="4">+SUM(D43:D45)</f>
        <v>9245</v>
      </c>
      <c r="E48" s="150">
        <f t="shared" si="4"/>
        <v>10177</v>
      </c>
      <c r="F48" s="150">
        <f t="shared" si="4"/>
        <v>5713</v>
      </c>
      <c r="G48" s="150">
        <f t="shared" si="4"/>
        <v>6111</v>
      </c>
      <c r="H48" s="151">
        <f>+SUM(H43:H45)</f>
        <v>10391</v>
      </c>
      <c r="I48" s="184">
        <f>+(H48/G48-1)*100</f>
        <v>70.037637047946319</v>
      </c>
      <c r="J48" s="161">
        <f>+H48/G48*100</f>
        <v>170.03763704794633</v>
      </c>
      <c r="K48" s="161">
        <f>+(G48/F48-1)*100</f>
        <v>6.9665674776824726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</row>
    <row r="49" spans="1:27" s="69" customFormat="1" ht="18.75" customHeight="1" x14ac:dyDescent="0.25">
      <c r="A49" s="176"/>
      <c r="B49" s="147" t="s">
        <v>3</v>
      </c>
      <c r="C49" s="152"/>
      <c r="D49" s="152">
        <f>+(D48/C48-1)*100</f>
        <v>154.33287482806054</v>
      </c>
      <c r="E49" s="152">
        <f t="shared" ref="E49:H49" si="5">+(E48/D48-1)*100</f>
        <v>10.08112493239588</v>
      </c>
      <c r="F49" s="152">
        <f>+(F48/E48-1)*100</f>
        <v>-43.863614031639976</v>
      </c>
      <c r="G49" s="152">
        <f t="shared" si="5"/>
        <v>6.9665674776824726</v>
      </c>
      <c r="H49" s="161">
        <f t="shared" si="5"/>
        <v>70.037637047946319</v>
      </c>
      <c r="I49" s="162"/>
      <c r="J49" s="162"/>
      <c r="K49" s="162"/>
      <c r="L49" s="78"/>
    </row>
    <row r="50" spans="1:27" s="43" customFormat="1" x14ac:dyDescent="0.25">
      <c r="A50" s="177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177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178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7" s="40" customFormat="1" x14ac:dyDescent="0.25">
      <c r="A54" s="59"/>
      <c r="B54" s="49" t="s">
        <v>49</v>
      </c>
      <c r="C54" s="49" t="s">
        <v>49</v>
      </c>
      <c r="D54" s="49" t="s">
        <v>49</v>
      </c>
      <c r="E54" s="49" t="s">
        <v>49</v>
      </c>
      <c r="F54" s="49" t="s">
        <v>49</v>
      </c>
      <c r="G54" s="49" t="s">
        <v>49</v>
      </c>
      <c r="H54" s="40" t="s">
        <v>49</v>
      </c>
      <c r="I54" s="40" t="s">
        <v>50</v>
      </c>
      <c r="J54" s="40" t="s">
        <v>51</v>
      </c>
      <c r="K54" s="40" t="s">
        <v>52</v>
      </c>
      <c r="L54" s="40" t="s">
        <v>53</v>
      </c>
      <c r="M54" s="40" t="s">
        <v>54</v>
      </c>
      <c r="N54" s="40" t="s">
        <v>55</v>
      </c>
      <c r="O54" s="40" t="s">
        <v>56</v>
      </c>
      <c r="P54" s="40" t="s">
        <v>57</v>
      </c>
      <c r="Q54" s="40" t="s">
        <v>58</v>
      </c>
      <c r="R54" s="40" t="s">
        <v>59</v>
      </c>
      <c r="S54" s="40" t="s">
        <v>60</v>
      </c>
      <c r="T54" s="40" t="s">
        <v>61</v>
      </c>
    </row>
    <row r="55" spans="1:27" s="40" customFormat="1" x14ac:dyDescent="0.25">
      <c r="B55" s="49">
        <v>173844</v>
      </c>
      <c r="C55" s="49">
        <v>87108</v>
      </c>
      <c r="D55" s="49">
        <v>3845</v>
      </c>
      <c r="E55" s="49">
        <v>1137</v>
      </c>
      <c r="F55" s="49">
        <v>216</v>
      </c>
      <c r="G55" s="49">
        <v>1296</v>
      </c>
      <c r="H55" s="40">
        <v>756</v>
      </c>
      <c r="I55" s="40">
        <v>11301</v>
      </c>
      <c r="J55" s="40">
        <v>20207</v>
      </c>
      <c r="K55" s="40">
        <v>44691</v>
      </c>
      <c r="L55" s="40">
        <v>141795</v>
      </c>
      <c r="M55" s="40">
        <v>13932</v>
      </c>
      <c r="N55" s="40">
        <v>2320</v>
      </c>
      <c r="O55" s="40">
        <v>128</v>
      </c>
      <c r="P55" s="40">
        <v>1669</v>
      </c>
      <c r="Q55" s="40">
        <v>3658</v>
      </c>
      <c r="R55" s="40">
        <v>0</v>
      </c>
      <c r="S55" s="40">
        <v>161</v>
      </c>
      <c r="T55" s="40">
        <v>14305</v>
      </c>
    </row>
    <row r="56" spans="1:27" s="40" customFormat="1" x14ac:dyDescent="0.25"/>
    <row r="57" spans="1:27" s="40" customFormat="1" x14ac:dyDescent="0.25"/>
    <row r="58" spans="1:27" s="40" customFormat="1" x14ac:dyDescent="0.25">
      <c r="C58" s="49"/>
      <c r="D58" s="49"/>
      <c r="E58" s="49"/>
      <c r="F58" s="49"/>
      <c r="G58" s="49"/>
      <c r="H58" s="49"/>
    </row>
    <row r="59" spans="1:27" s="41" customFormat="1" x14ac:dyDescent="0.25">
      <c r="C59" s="56"/>
      <c r="D59" s="56"/>
      <c r="E59" s="56"/>
      <c r="F59" s="56"/>
      <c r="G59" s="56"/>
      <c r="H59" s="56"/>
    </row>
    <row r="60" spans="1:27" s="69" customFormat="1" x14ac:dyDescent="0.25">
      <c r="B60" s="94">
        <v>7389400</v>
      </c>
      <c r="C60" s="98" t="s">
        <v>12</v>
      </c>
      <c r="D60" s="97">
        <v>6805.8512499999997</v>
      </c>
    </row>
    <row r="61" spans="1:27" s="69" customFormat="1" x14ac:dyDescent="0.25">
      <c r="B61" s="94">
        <v>7405125</v>
      </c>
      <c r="C61" s="98" t="s">
        <v>13</v>
      </c>
      <c r="D61" s="97">
        <v>7093.1805000000004</v>
      </c>
    </row>
    <row r="62" spans="1:27" s="69" customFormat="1" x14ac:dyDescent="0.25">
      <c r="B62" s="94">
        <v>7299121</v>
      </c>
      <c r="C62" s="98" t="s">
        <v>14</v>
      </c>
      <c r="D62" s="97">
        <v>7273.4759999999997</v>
      </c>
    </row>
    <row r="63" spans="1:27" s="69" customFormat="1" x14ac:dyDescent="0.25">
      <c r="B63" s="94">
        <v>6832984</v>
      </c>
      <c r="C63" s="98" t="s">
        <v>15</v>
      </c>
      <c r="D63" s="97">
        <v>7231.6575000000003</v>
      </c>
    </row>
    <row r="64" spans="1:27" s="69" customFormat="1" x14ac:dyDescent="0.25">
      <c r="B64" s="94">
        <v>6979952</v>
      </c>
      <c r="C64" s="98" t="s">
        <v>16</v>
      </c>
      <c r="D64" s="97">
        <v>7129.2955000000002</v>
      </c>
    </row>
    <row r="65" spans="2:5" s="69" customFormat="1" x14ac:dyDescent="0.25">
      <c r="B65" s="94">
        <v>6279817</v>
      </c>
      <c r="C65" s="98" t="s">
        <v>17</v>
      </c>
      <c r="D65" s="97">
        <v>6847.9684999999999</v>
      </c>
    </row>
    <row r="66" spans="2:5" s="69" customFormat="1" x14ac:dyDescent="0.25">
      <c r="B66" s="94">
        <v>6093961</v>
      </c>
      <c r="C66" s="98" t="s">
        <v>18</v>
      </c>
      <c r="D66" s="97">
        <v>6546.6785</v>
      </c>
    </row>
    <row r="67" spans="2:5" s="69" customFormat="1" x14ac:dyDescent="0.25">
      <c r="B67" s="94">
        <v>5469988</v>
      </c>
      <c r="C67" s="98" t="s">
        <v>19</v>
      </c>
      <c r="D67" s="97">
        <v>6205.9295000000002</v>
      </c>
      <c r="E67" s="91"/>
    </row>
    <row r="68" spans="2:5" s="69" customFormat="1" x14ac:dyDescent="0.25">
      <c r="B68" s="94">
        <v>5941344</v>
      </c>
      <c r="C68" s="98" t="s">
        <v>20</v>
      </c>
      <c r="D68" s="97">
        <v>5946.2775000000001</v>
      </c>
      <c r="E68" s="91"/>
    </row>
    <row r="69" spans="2:5" s="69" customFormat="1" x14ac:dyDescent="0.25">
      <c r="B69" s="94">
        <v>6145529</v>
      </c>
      <c r="C69" s="98" t="s">
        <v>21</v>
      </c>
      <c r="D69" s="97">
        <v>5912.7055</v>
      </c>
      <c r="E69" s="91"/>
    </row>
    <row r="70" spans="2:5" s="69" customFormat="1" x14ac:dyDescent="0.25">
      <c r="B70" s="94">
        <v>6209547</v>
      </c>
      <c r="C70" s="98" t="s">
        <v>22</v>
      </c>
      <c r="D70" s="97">
        <v>5941.6019999999999</v>
      </c>
      <c r="E70" s="91"/>
    </row>
    <row r="71" spans="2:5" s="69" customFormat="1" x14ac:dyDescent="0.25">
      <c r="B71" s="94">
        <v>5987990</v>
      </c>
      <c r="C71" s="98" t="s">
        <v>23</v>
      </c>
      <c r="D71" s="97">
        <v>6071.1025</v>
      </c>
      <c r="E71" s="91"/>
    </row>
    <row r="72" spans="2:5" s="69" customFormat="1" x14ac:dyDescent="0.25">
      <c r="B72" s="94">
        <v>5810996</v>
      </c>
      <c r="C72" s="98" t="s">
        <v>24</v>
      </c>
      <c r="D72" s="97">
        <v>6038.5155000000004</v>
      </c>
      <c r="E72" s="91"/>
    </row>
    <row r="73" spans="2:5" s="69" customFormat="1" x14ac:dyDescent="0.25">
      <c r="B73" s="94">
        <v>6231878</v>
      </c>
      <c r="C73" s="98" t="s">
        <v>25</v>
      </c>
      <c r="D73" s="97">
        <v>6060.10275</v>
      </c>
      <c r="E73" s="91"/>
    </row>
    <row r="74" spans="2:5" s="69" customFormat="1" x14ac:dyDescent="0.25">
      <c r="B74" s="94">
        <v>6449419</v>
      </c>
      <c r="C74" s="98" t="s">
        <v>26</v>
      </c>
      <c r="D74" s="97">
        <v>6120.0707499999999</v>
      </c>
      <c r="E74" s="91"/>
    </row>
    <row r="75" spans="2:5" s="69" customFormat="1" x14ac:dyDescent="0.25">
      <c r="B75" s="94">
        <v>6199402</v>
      </c>
      <c r="C75" s="98" t="s">
        <v>27</v>
      </c>
      <c r="D75" s="97">
        <v>6172.9237499999999</v>
      </c>
      <c r="E75" s="91"/>
    </row>
    <row r="76" spans="2:5" s="69" customFormat="1" x14ac:dyDescent="0.25">
      <c r="B76" s="94">
        <v>6498148</v>
      </c>
      <c r="C76" s="98" t="s">
        <v>28</v>
      </c>
      <c r="D76" s="97">
        <v>6344.7117500000004</v>
      </c>
      <c r="E76" s="91"/>
    </row>
    <row r="77" spans="2:5" s="69" customFormat="1" x14ac:dyDescent="0.25">
      <c r="B77" s="94">
        <v>6281878</v>
      </c>
      <c r="C77" s="98" t="s">
        <v>29</v>
      </c>
      <c r="D77" s="97">
        <v>6357.2117500000004</v>
      </c>
      <c r="E77" s="91"/>
    </row>
    <row r="78" spans="2:5" s="69" customFormat="1" x14ac:dyDescent="0.25">
      <c r="B78" s="94">
        <v>6351873</v>
      </c>
      <c r="C78" s="98" t="s">
        <v>30</v>
      </c>
      <c r="D78" s="97">
        <v>6332.8252499999999</v>
      </c>
      <c r="E78" s="91"/>
    </row>
    <row r="79" spans="2:5" s="69" customFormat="1" x14ac:dyDescent="0.25">
      <c r="B79" s="94">
        <v>6348056</v>
      </c>
      <c r="C79" s="98" t="s">
        <v>33</v>
      </c>
      <c r="D79" s="97">
        <v>6369.9887500000004</v>
      </c>
      <c r="E79" s="91"/>
    </row>
    <row r="80" spans="2:5" s="69" customFormat="1" x14ac:dyDescent="0.25">
      <c r="B80" s="94">
        <v>6042462</v>
      </c>
      <c r="C80" s="98" t="s">
        <v>35</v>
      </c>
      <c r="D80" s="97">
        <v>6256.0672500000001</v>
      </c>
      <c r="E80" s="91"/>
    </row>
    <row r="81" spans="2:5" s="69" customFormat="1" x14ac:dyDescent="0.25">
      <c r="B81" s="94">
        <v>6095116</v>
      </c>
      <c r="C81" s="98" t="s">
        <v>37</v>
      </c>
      <c r="D81" s="97">
        <v>6209.3767500000004</v>
      </c>
      <c r="E81" s="91"/>
    </row>
    <row r="82" spans="2:5" s="69" customFormat="1" x14ac:dyDescent="0.25">
      <c r="B82" s="94">
        <v>6413962</v>
      </c>
      <c r="C82" s="98" t="s">
        <v>38</v>
      </c>
      <c r="D82" s="97">
        <v>6224.8990000000003</v>
      </c>
      <c r="E82" s="91"/>
    </row>
    <row r="83" spans="2:5" s="69" customFormat="1" x14ac:dyDescent="0.25">
      <c r="B83" s="94">
        <v>6196253</v>
      </c>
      <c r="C83" s="98" t="s">
        <v>39</v>
      </c>
      <c r="D83" s="97">
        <v>6186.9482500000004</v>
      </c>
      <c r="E83" s="91"/>
    </row>
    <row r="84" spans="2:5" s="69" customFormat="1" x14ac:dyDescent="0.25">
      <c r="B84" s="94">
        <v>6916438</v>
      </c>
      <c r="C84" s="98" t="s">
        <v>42</v>
      </c>
      <c r="D84" s="97">
        <v>6405.4422500000001</v>
      </c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8" s="69" customFormat="1" x14ac:dyDescent="0.25">
      <c r="B129" s="79"/>
      <c r="D129" s="93"/>
      <c r="E129" s="91"/>
    </row>
    <row r="130" spans="2:38" s="69" customFormat="1" x14ac:dyDescent="0.25">
      <c r="B130" s="79"/>
      <c r="D130" s="93"/>
      <c r="E130" s="91"/>
    </row>
    <row r="131" spans="2:38" s="69" customFormat="1" x14ac:dyDescent="0.25">
      <c r="B131" s="79"/>
      <c r="D131" s="93"/>
      <c r="E131" s="91"/>
    </row>
    <row r="132" spans="2:38" s="69" customFormat="1" x14ac:dyDescent="0.25">
      <c r="B132" s="79"/>
      <c r="D132" s="93"/>
      <c r="E132" s="91"/>
    </row>
    <row r="133" spans="2:38" s="69" customFormat="1" x14ac:dyDescent="0.25">
      <c r="B133" s="79"/>
      <c r="D133" s="93"/>
      <c r="E133" s="91"/>
    </row>
    <row r="134" spans="2:38" s="69" customFormat="1" x14ac:dyDescent="0.25">
      <c r="B134" s="79"/>
      <c r="D134" s="93"/>
      <c r="E134" s="91"/>
    </row>
    <row r="135" spans="2:38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2:38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2:38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2:38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2:38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2:38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2:38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2:38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2:38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2:38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4:38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4:38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</row>
    <row r="147" spans="4:38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</row>
    <row r="148" spans="4:38" s="69" customFormat="1" x14ac:dyDescent="0.25"/>
    <row r="149" spans="4:38" s="69" customFormat="1" x14ac:dyDescent="0.25"/>
    <row r="150" spans="4:38" s="69" customFormat="1" x14ac:dyDescent="0.25"/>
    <row r="151" spans="4:38" s="69" customFormat="1" x14ac:dyDescent="0.25"/>
    <row r="152" spans="4:38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4:38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4:38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4:38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4:38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4:38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4:38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4:38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4:38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3:38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3:38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3:38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22</oddFooter>
  </headerFooter>
  <ignoredErrors>
    <ignoredError sqref="C18:G18 C48:G48 C33:G33" formulaRange="1"/>
  </ignoredError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10" width="11.28515625" style="70" customWidth="1"/>
    <col min="11" max="11" width="11.7109375" style="70" customWidth="1"/>
    <col min="12" max="12" width="1.85546875" style="70" customWidth="1"/>
    <col min="13" max="13" width="11.42578125" style="69"/>
    <col min="14" max="14" width="11.42578125" style="69" hidden="1" customWidth="1"/>
    <col min="15" max="38" width="11.42578125" style="69"/>
    <col min="39" max="16384" width="11.42578125" style="70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20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20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20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20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20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20" s="69" customFormat="1" x14ac:dyDescent="0.25">
      <c r="A7" s="1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20" s="69" customFormat="1" x14ac:dyDescent="0.25">
      <c r="A8" s="176"/>
      <c r="B8" s="131"/>
      <c r="C8" s="217" t="s">
        <v>107</v>
      </c>
      <c r="D8" s="217"/>
      <c r="E8" s="217"/>
      <c r="F8" s="217"/>
      <c r="G8" s="217"/>
      <c r="H8" s="217"/>
      <c r="I8" s="217"/>
      <c r="J8" s="217"/>
      <c r="K8" s="217"/>
      <c r="L8" s="78"/>
      <c r="O8" s="95"/>
    </row>
    <row r="9" spans="1:20" s="69" customFormat="1" x14ac:dyDescent="0.25">
      <c r="A9" s="1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20" s="69" customFormat="1" ht="15.75" customHeight="1" x14ac:dyDescent="0.25">
      <c r="A10" s="1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20" s="69" customFormat="1" x14ac:dyDescent="0.25">
      <c r="A11" s="1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  <c r="O11" s="92"/>
    </row>
    <row r="12" spans="1:20" s="69" customFormat="1" ht="12" customHeight="1" x14ac:dyDescent="0.25">
      <c r="A12" s="1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20" s="69" customFormat="1" x14ac:dyDescent="0.25">
      <c r="A13" s="176"/>
      <c r="B13" s="174" t="s">
        <v>8</v>
      </c>
      <c r="C13" s="172">
        <v>129878</v>
      </c>
      <c r="D13" s="172">
        <v>235850</v>
      </c>
      <c r="E13" s="172">
        <v>44908</v>
      </c>
      <c r="F13" s="172">
        <v>155417</v>
      </c>
      <c r="G13" s="172">
        <v>60394</v>
      </c>
      <c r="H13" s="172">
        <v>172450</v>
      </c>
      <c r="I13" s="154">
        <f>+(H13/G13-1)*100</f>
        <v>185.54161009371791</v>
      </c>
      <c r="J13" s="154">
        <f>+H13/G13*100</f>
        <v>285.54161009371791</v>
      </c>
      <c r="K13" s="154">
        <f>+(G13/F13-1)*100</f>
        <v>-61.140673156733172</v>
      </c>
      <c r="L13" s="78"/>
      <c r="M13" s="99"/>
      <c r="N13" s="69">
        <v>1</v>
      </c>
      <c r="O13" s="79">
        <v>6979952</v>
      </c>
      <c r="P13" s="79">
        <v>5941344</v>
      </c>
      <c r="Q13" s="79">
        <v>5810996</v>
      </c>
      <c r="R13" s="79">
        <v>6498148</v>
      </c>
      <c r="S13" s="79">
        <v>6042462</v>
      </c>
      <c r="T13" s="79">
        <v>6916438</v>
      </c>
    </row>
    <row r="14" spans="1:20" s="69" customFormat="1" x14ac:dyDescent="0.25">
      <c r="A14" s="176"/>
      <c r="B14" s="174" t="s">
        <v>9</v>
      </c>
      <c r="C14" s="172">
        <v>132564</v>
      </c>
      <c r="D14" s="172">
        <v>220152</v>
      </c>
      <c r="E14" s="172">
        <v>274605</v>
      </c>
      <c r="F14" s="172">
        <v>36220</v>
      </c>
      <c r="G14" s="172">
        <v>63381</v>
      </c>
      <c r="H14" s="172">
        <v>206071</v>
      </c>
      <c r="I14" s="154">
        <f>+(H14/G14-1)*100</f>
        <v>225.13055963143529</v>
      </c>
      <c r="J14" s="154">
        <f>+H14/G14*100</f>
        <v>325.13055963143529</v>
      </c>
      <c r="K14" s="154">
        <f>+(G14/F14-1)*100</f>
        <v>74.988956377691878</v>
      </c>
      <c r="L14" s="78"/>
      <c r="M14" s="99"/>
      <c r="O14" s="79"/>
      <c r="P14" s="79"/>
      <c r="Q14" s="79"/>
      <c r="R14" s="79"/>
      <c r="S14" s="79"/>
      <c r="T14" s="79"/>
    </row>
    <row r="15" spans="1:20" s="69" customFormat="1" x14ac:dyDescent="0.25">
      <c r="A15" s="176"/>
      <c r="B15" s="174" t="s">
        <v>10</v>
      </c>
      <c r="C15" s="172">
        <v>65781</v>
      </c>
      <c r="D15" s="172">
        <v>190156</v>
      </c>
      <c r="E15" s="172">
        <v>115921</v>
      </c>
      <c r="F15" s="172">
        <v>143950</v>
      </c>
      <c r="G15" s="172">
        <v>121027</v>
      </c>
      <c r="H15" s="151">
        <v>95014</v>
      </c>
      <c r="I15" s="161">
        <f>+(H15/G15-1)*100</f>
        <v>-21.493551025804159</v>
      </c>
      <c r="J15" s="161">
        <f>+H15/G15*100</f>
        <v>78.506448974195848</v>
      </c>
      <c r="K15" s="161">
        <f>+(G15/F15-1)*100</f>
        <v>-15.924279263633201</v>
      </c>
      <c r="L15" s="78"/>
      <c r="M15" s="99"/>
      <c r="O15" s="79"/>
      <c r="P15" s="79"/>
      <c r="Q15" s="79"/>
      <c r="R15" s="79"/>
      <c r="S15" s="79"/>
      <c r="T15" s="79"/>
    </row>
    <row r="16" spans="1:20" s="69" customFormat="1" x14ac:dyDescent="0.25">
      <c r="A16" s="176"/>
      <c r="B16" s="174" t="s">
        <v>11</v>
      </c>
      <c r="C16" s="172">
        <v>186206</v>
      </c>
      <c r="D16" s="172">
        <v>99187</v>
      </c>
      <c r="E16" s="172">
        <v>78417</v>
      </c>
      <c r="F16" s="172">
        <v>100533</v>
      </c>
      <c r="G16" s="172">
        <v>54341</v>
      </c>
      <c r="H16" s="172"/>
      <c r="I16" s="172"/>
      <c r="J16" s="172"/>
      <c r="K16" s="172"/>
      <c r="L16" s="78"/>
      <c r="M16" s="99"/>
      <c r="O16" s="79"/>
      <c r="P16" s="79"/>
      <c r="Q16" s="79"/>
      <c r="R16" s="79"/>
      <c r="S16" s="79"/>
      <c r="T16" s="79"/>
    </row>
    <row r="17" spans="1:38" s="69" customFormat="1" ht="12" customHeight="1" x14ac:dyDescent="0.25">
      <c r="A17" s="1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8" s="69" customFormat="1" x14ac:dyDescent="0.25">
      <c r="A18" s="176"/>
      <c r="B18" s="147" t="s">
        <v>4</v>
      </c>
      <c r="C18" s="150">
        <f>+SUM(C13:C15)</f>
        <v>328223</v>
      </c>
      <c r="D18" s="150">
        <f t="shared" ref="D18:G18" si="0">+SUM(D13:D15)</f>
        <v>646158</v>
      </c>
      <c r="E18" s="150">
        <f t="shared" si="0"/>
        <v>435434</v>
      </c>
      <c r="F18" s="150">
        <f t="shared" si="0"/>
        <v>335587</v>
      </c>
      <c r="G18" s="150">
        <f t="shared" si="0"/>
        <v>244802</v>
      </c>
      <c r="H18" s="151">
        <f>+SUM(H13:H15)</f>
        <v>473535</v>
      </c>
      <c r="I18" s="184">
        <f>+(H18/G18-1)*100</f>
        <v>93.43591964117941</v>
      </c>
      <c r="J18" s="161">
        <f>+H18/G18*100</f>
        <v>193.4359196411794</v>
      </c>
      <c r="K18" s="161">
        <f>+(G18/F18-1)*100</f>
        <v>-27.052597389052615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</row>
    <row r="19" spans="1:38" s="69" customFormat="1" ht="18.75" customHeight="1" x14ac:dyDescent="0.25">
      <c r="A19" s="176"/>
      <c r="B19" s="147" t="s">
        <v>3</v>
      </c>
      <c r="C19" s="152"/>
      <c r="D19" s="152">
        <f>+(D18/C18-1)*100</f>
        <v>96.865545680832852</v>
      </c>
      <c r="E19" s="152">
        <f t="shared" ref="E19:H19" si="1">+(E18/D18-1)*100</f>
        <v>-32.611837971517801</v>
      </c>
      <c r="F19" s="152">
        <f>+(F18/E18-1)*100</f>
        <v>-22.930455591432917</v>
      </c>
      <c r="G19" s="152">
        <f t="shared" si="1"/>
        <v>-27.052597389052615</v>
      </c>
      <c r="H19" s="161">
        <f t="shared" si="1"/>
        <v>93.43591964117941</v>
      </c>
      <c r="I19" s="162"/>
      <c r="J19" s="162"/>
      <c r="K19" s="162"/>
      <c r="L19" s="78"/>
    </row>
    <row r="20" spans="1:38" s="69" customFormat="1" ht="12" customHeight="1" x14ac:dyDescent="0.25">
      <c r="A20" s="176"/>
      <c r="B20" s="146"/>
      <c r="C20" s="175"/>
      <c r="D20" s="175"/>
      <c r="E20" s="175"/>
      <c r="F20" s="175"/>
      <c r="G20" s="175"/>
      <c r="H20" s="157"/>
      <c r="I20" s="158"/>
      <c r="J20" s="158"/>
      <c r="K20" s="158"/>
      <c r="L20" s="78"/>
    </row>
    <row r="21" spans="1:38" s="69" customFormat="1" ht="14.25" customHeight="1" x14ac:dyDescent="0.25">
      <c r="A21" s="1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8" s="69" customFormat="1" x14ac:dyDescent="0.25">
      <c r="A22" s="176"/>
      <c r="B22" s="131"/>
      <c r="C22" s="216" t="s">
        <v>74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8" s="69" customFormat="1" x14ac:dyDescent="0.25">
      <c r="A23" s="176"/>
      <c r="B23" s="131"/>
      <c r="C23" s="217" t="s">
        <v>106</v>
      </c>
      <c r="D23" s="217"/>
      <c r="E23" s="217"/>
      <c r="F23" s="217"/>
      <c r="G23" s="217"/>
      <c r="H23" s="217"/>
      <c r="I23" s="217"/>
      <c r="J23" s="217"/>
      <c r="K23" s="217"/>
      <c r="L23" s="78"/>
      <c r="O23" s="95"/>
    </row>
    <row r="24" spans="1:38" s="69" customFormat="1" x14ac:dyDescent="0.25">
      <c r="A24" s="1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8" s="69" customFormat="1" ht="15.75" customHeight="1" x14ac:dyDescent="0.25">
      <c r="A25" s="1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192"/>
    </row>
    <row r="26" spans="1:38" s="69" customFormat="1" x14ac:dyDescent="0.25">
      <c r="A26" s="1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192"/>
      <c r="O26" s="92"/>
    </row>
    <row r="27" spans="1:38" s="69" customFormat="1" ht="12" customHeight="1" x14ac:dyDescent="0.25">
      <c r="A27" s="1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192"/>
    </row>
    <row r="28" spans="1:38" s="69" customFormat="1" x14ac:dyDescent="0.25">
      <c r="A28" s="176"/>
      <c r="B28" s="174" t="s">
        <v>8</v>
      </c>
      <c r="C28" s="172">
        <v>65003</v>
      </c>
      <c r="D28" s="172">
        <v>209397</v>
      </c>
      <c r="E28" s="172">
        <v>37523</v>
      </c>
      <c r="F28" s="172">
        <v>138262</v>
      </c>
      <c r="G28" s="172">
        <v>46143</v>
      </c>
      <c r="H28" s="172">
        <v>154873</v>
      </c>
      <c r="I28" s="154">
        <f>+(H28/G28-1)*100</f>
        <v>235.63704137138893</v>
      </c>
      <c r="J28" s="154">
        <f>+H28/G28*100</f>
        <v>335.63704137138893</v>
      </c>
      <c r="K28" s="154">
        <f>+(G28/F28-1)*100</f>
        <v>-66.626404941343239</v>
      </c>
      <c r="L28" s="192"/>
      <c r="M28" s="99"/>
      <c r="N28" s="69">
        <v>1</v>
      </c>
      <c r="O28" s="79">
        <v>6979952</v>
      </c>
      <c r="P28" s="79">
        <v>5941344</v>
      </c>
      <c r="Q28" s="79">
        <v>5810996</v>
      </c>
      <c r="R28" s="79">
        <v>6498148</v>
      </c>
      <c r="S28" s="79">
        <v>6042462</v>
      </c>
      <c r="T28" s="79">
        <v>6916438</v>
      </c>
    </row>
    <row r="29" spans="1:38" s="69" customFormat="1" x14ac:dyDescent="0.25">
      <c r="A29" s="176"/>
      <c r="B29" s="174" t="s">
        <v>9</v>
      </c>
      <c r="C29" s="172">
        <v>125711</v>
      </c>
      <c r="D29" s="172">
        <v>195117</v>
      </c>
      <c r="E29" s="172">
        <v>263157</v>
      </c>
      <c r="F29" s="172">
        <v>29484</v>
      </c>
      <c r="G29" s="172">
        <v>42105</v>
      </c>
      <c r="H29" s="172">
        <v>153324</v>
      </c>
      <c r="I29" s="154">
        <f>+(H29/G29-1)*100</f>
        <v>264.14677591734949</v>
      </c>
      <c r="J29" s="154">
        <f>+H29/G29*100</f>
        <v>364.14677591734949</v>
      </c>
      <c r="K29" s="154">
        <f>+(G29/F29-1)*100</f>
        <v>42.806267806267819</v>
      </c>
      <c r="L29" s="192"/>
      <c r="M29" s="99"/>
      <c r="O29" s="79"/>
      <c r="P29" s="79"/>
      <c r="Q29" s="79"/>
      <c r="R29" s="79"/>
      <c r="S29" s="79"/>
      <c r="T29" s="79"/>
    </row>
    <row r="30" spans="1:38" s="69" customFormat="1" x14ac:dyDescent="0.25">
      <c r="A30" s="176"/>
      <c r="B30" s="174" t="s">
        <v>10</v>
      </c>
      <c r="C30" s="172">
        <v>49308</v>
      </c>
      <c r="D30" s="172">
        <v>179975</v>
      </c>
      <c r="E30" s="172">
        <v>107965</v>
      </c>
      <c r="F30" s="172">
        <v>112795</v>
      </c>
      <c r="G30" s="172">
        <v>93411</v>
      </c>
      <c r="H30" s="151">
        <v>93040</v>
      </c>
      <c r="I30" s="161">
        <f>+(H30/G30-1)*100</f>
        <v>-0.39716949823896952</v>
      </c>
      <c r="J30" s="161">
        <f>+H30/G30*100</f>
        <v>99.602830501761034</v>
      </c>
      <c r="K30" s="161">
        <f>+(G30/F30-1)*100</f>
        <v>-17.185158916618647</v>
      </c>
      <c r="L30" s="192"/>
      <c r="M30" s="99"/>
      <c r="O30" s="79"/>
      <c r="P30" s="79"/>
      <c r="Q30" s="79"/>
      <c r="R30" s="79"/>
      <c r="S30" s="79"/>
      <c r="T30" s="79"/>
    </row>
    <row r="31" spans="1:38" s="69" customFormat="1" x14ac:dyDescent="0.25">
      <c r="A31" s="176"/>
      <c r="B31" s="174" t="s">
        <v>11</v>
      </c>
      <c r="C31" s="172">
        <v>172625</v>
      </c>
      <c r="D31" s="172">
        <v>89349</v>
      </c>
      <c r="E31" s="172">
        <v>71111</v>
      </c>
      <c r="F31" s="172">
        <v>89816</v>
      </c>
      <c r="G31" s="172">
        <v>43697</v>
      </c>
      <c r="H31" s="172"/>
      <c r="I31" s="172"/>
      <c r="J31" s="172"/>
      <c r="K31" s="172"/>
      <c r="L31" s="192"/>
      <c r="M31" s="99"/>
      <c r="O31" s="79"/>
      <c r="P31" s="79"/>
      <c r="Q31" s="79"/>
      <c r="R31" s="79"/>
      <c r="S31" s="79"/>
      <c r="T31" s="79"/>
    </row>
    <row r="32" spans="1:38" s="69" customFormat="1" ht="12" customHeight="1" x14ac:dyDescent="0.25">
      <c r="A32" s="1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192"/>
    </row>
    <row r="33" spans="1:38" s="69" customFormat="1" x14ac:dyDescent="0.25">
      <c r="A33" s="176"/>
      <c r="B33" s="147" t="s">
        <v>4</v>
      </c>
      <c r="C33" s="150">
        <f>+SUM(C28:C30)</f>
        <v>240022</v>
      </c>
      <c r="D33" s="150">
        <f t="shared" ref="D33:G33" si="2">+SUM(D28:D30)</f>
        <v>584489</v>
      </c>
      <c r="E33" s="150">
        <f t="shared" si="2"/>
        <v>408645</v>
      </c>
      <c r="F33" s="150">
        <f t="shared" si="2"/>
        <v>280541</v>
      </c>
      <c r="G33" s="150">
        <f t="shared" si="2"/>
        <v>181659</v>
      </c>
      <c r="H33" s="151">
        <f>+SUM(H28:H30)</f>
        <v>401237</v>
      </c>
      <c r="I33" s="184">
        <f>+(H33/G33-1)*100</f>
        <v>120.87372494619038</v>
      </c>
      <c r="J33" s="161">
        <f>+H33/G33*100</f>
        <v>220.87372494619038</v>
      </c>
      <c r="K33" s="161">
        <f>+(G33/F33-1)*100</f>
        <v>-35.246897957874246</v>
      </c>
      <c r="L33" s="192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</row>
    <row r="34" spans="1:38" s="69" customFormat="1" ht="18.75" customHeight="1" x14ac:dyDescent="0.25">
      <c r="A34" s="176"/>
      <c r="B34" s="147" t="s">
        <v>3</v>
      </c>
      <c r="C34" s="152"/>
      <c r="D34" s="152">
        <f>+(D33/C33-1)*100</f>
        <v>143.51476114689484</v>
      </c>
      <c r="E34" s="152">
        <f t="shared" ref="E34:H34" si="3">+(E33/D33-1)*100</f>
        <v>-30.085082867256695</v>
      </c>
      <c r="F34" s="152">
        <f>+(F33/E33-1)*100</f>
        <v>-31.348480955352443</v>
      </c>
      <c r="G34" s="152">
        <f t="shared" si="3"/>
        <v>-35.246897957874246</v>
      </c>
      <c r="H34" s="161">
        <f t="shared" si="3"/>
        <v>120.87372494619038</v>
      </c>
      <c r="I34" s="162"/>
      <c r="J34" s="162"/>
      <c r="K34" s="162"/>
      <c r="L34" s="192"/>
    </row>
    <row r="35" spans="1:38" s="43" customFormat="1" x14ac:dyDescent="0.25">
      <c r="A35" s="177"/>
      <c r="B35" s="171"/>
      <c r="C35" s="188"/>
      <c r="D35" s="188"/>
      <c r="E35" s="188"/>
      <c r="F35" s="189"/>
      <c r="G35" s="189"/>
      <c r="H35" s="189"/>
      <c r="I35" s="190"/>
      <c r="J35" s="190"/>
      <c r="K35" s="171"/>
      <c r="L35" s="193"/>
      <c r="M35" s="58" t="s">
        <v>6</v>
      </c>
      <c r="N35" s="40"/>
      <c r="O35" s="40"/>
      <c r="P35" s="40"/>
      <c r="Q35" s="40"/>
      <c r="R35" s="41"/>
      <c r="S35" s="41"/>
      <c r="T35" s="41"/>
      <c r="U35" s="41"/>
      <c r="V35" s="42"/>
      <c r="W35" s="42"/>
      <c r="X35" s="50"/>
      <c r="Y35" s="50"/>
      <c r="Z35" s="50"/>
      <c r="AA35" s="50"/>
    </row>
    <row r="36" spans="1:38" s="43" customFormat="1" x14ac:dyDescent="0.25">
      <c r="A36" s="177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0"/>
      <c r="P36" s="40"/>
      <c r="Q36" s="40"/>
      <c r="R36" s="41"/>
      <c r="S36" s="41"/>
      <c r="T36" s="41"/>
      <c r="U36" s="41"/>
      <c r="V36" s="42"/>
      <c r="W36" s="42"/>
      <c r="X36" s="50"/>
      <c r="Y36" s="50"/>
      <c r="Z36" s="50"/>
      <c r="AA36" s="50"/>
    </row>
    <row r="37" spans="1:38" s="69" customFormat="1" x14ac:dyDescent="0.25">
      <c r="A37" s="176"/>
      <c r="B37" s="131"/>
      <c r="C37" s="216" t="s">
        <v>74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8" s="69" customFormat="1" x14ac:dyDescent="0.25">
      <c r="A38" s="176"/>
      <c r="B38" s="131"/>
      <c r="C38" s="217" t="s">
        <v>105</v>
      </c>
      <c r="D38" s="217"/>
      <c r="E38" s="217"/>
      <c r="F38" s="217"/>
      <c r="G38" s="217"/>
      <c r="H38" s="217"/>
      <c r="I38" s="217"/>
      <c r="J38" s="217"/>
      <c r="K38" s="217"/>
      <c r="L38" s="78"/>
      <c r="O38" s="95"/>
    </row>
    <row r="39" spans="1:38" s="69" customFormat="1" x14ac:dyDescent="0.25">
      <c r="A39" s="1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8" s="69" customFormat="1" ht="15.75" customHeight="1" x14ac:dyDescent="0.25">
      <c r="A40" s="1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8" s="69" customFormat="1" x14ac:dyDescent="0.25">
      <c r="A41" s="1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  <c r="O41" s="92"/>
    </row>
    <row r="42" spans="1:38" s="69" customFormat="1" ht="12" customHeight="1" x14ac:dyDescent="0.25">
      <c r="A42" s="1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8" s="69" customFormat="1" x14ac:dyDescent="0.25">
      <c r="A43" s="176"/>
      <c r="B43" s="174" t="s">
        <v>8</v>
      </c>
      <c r="C43" s="172">
        <v>64875</v>
      </c>
      <c r="D43" s="172">
        <v>26453</v>
      </c>
      <c r="E43" s="172">
        <v>7385</v>
      </c>
      <c r="F43" s="172">
        <v>17155</v>
      </c>
      <c r="G43" s="172">
        <v>14251</v>
      </c>
      <c r="H43" s="172">
        <v>17577</v>
      </c>
      <c r="I43" s="154">
        <f>+(H43/G43-1)*100</f>
        <v>23.338713072766826</v>
      </c>
      <c r="J43" s="154">
        <f>+H43/G43*100</f>
        <v>123.33871307276682</v>
      </c>
      <c r="K43" s="154">
        <f>+(G43/F43-1)*100</f>
        <v>-16.928009326726901</v>
      </c>
      <c r="L43" s="78"/>
      <c r="M43" s="99"/>
      <c r="N43" s="69">
        <v>1</v>
      </c>
      <c r="O43" s="79">
        <v>6979952</v>
      </c>
      <c r="P43" s="79">
        <v>5941344</v>
      </c>
      <c r="Q43" s="79">
        <v>5810996</v>
      </c>
      <c r="R43" s="79">
        <v>6498148</v>
      </c>
      <c r="S43" s="79">
        <v>6042462</v>
      </c>
      <c r="T43" s="79">
        <v>6916438</v>
      </c>
    </row>
    <row r="44" spans="1:38" s="69" customFormat="1" x14ac:dyDescent="0.25">
      <c r="A44" s="176"/>
      <c r="B44" s="174" t="s">
        <v>9</v>
      </c>
      <c r="C44" s="172">
        <v>6853</v>
      </c>
      <c r="D44" s="172">
        <v>25035</v>
      </c>
      <c r="E44" s="172">
        <v>11448</v>
      </c>
      <c r="F44" s="172">
        <v>6736</v>
      </c>
      <c r="G44" s="172">
        <v>21276</v>
      </c>
      <c r="H44" s="172">
        <v>52747</v>
      </c>
      <c r="I44" s="154">
        <f>+(H44/G44-1)*100</f>
        <v>147.91784169956759</v>
      </c>
      <c r="J44" s="154">
        <f>+H44/G44*100</f>
        <v>247.91784169956759</v>
      </c>
      <c r="K44" s="154">
        <f>+(G44/F44-1)*100</f>
        <v>215.85510688836104</v>
      </c>
      <c r="L44" s="78"/>
      <c r="M44" s="99"/>
      <c r="O44" s="79"/>
      <c r="P44" s="79"/>
      <c r="Q44" s="79"/>
      <c r="R44" s="79"/>
      <c r="S44" s="79"/>
      <c r="T44" s="79"/>
    </row>
    <row r="45" spans="1:38" s="69" customFormat="1" x14ac:dyDescent="0.25">
      <c r="A45" s="176"/>
      <c r="B45" s="174" t="s">
        <v>10</v>
      </c>
      <c r="C45" s="172">
        <v>16473</v>
      </c>
      <c r="D45" s="172">
        <v>10181</v>
      </c>
      <c r="E45" s="172">
        <v>7956</v>
      </c>
      <c r="F45" s="172">
        <v>31155</v>
      </c>
      <c r="G45" s="172">
        <v>27616</v>
      </c>
      <c r="H45" s="151">
        <v>1974</v>
      </c>
      <c r="I45" s="161">
        <f>+(H45/G45-1)*100</f>
        <v>-92.851969872537651</v>
      </c>
      <c r="J45" s="161">
        <f>+H45/G45*100</f>
        <v>7.1480301274623406</v>
      </c>
      <c r="K45" s="161">
        <f>+(G45/F45-1)*100</f>
        <v>-11.359332370406038</v>
      </c>
      <c r="L45" s="78"/>
      <c r="M45" s="99"/>
      <c r="O45" s="79"/>
      <c r="P45" s="79"/>
      <c r="Q45" s="79"/>
      <c r="R45" s="79"/>
      <c r="S45" s="79"/>
      <c r="T45" s="79"/>
    </row>
    <row r="46" spans="1:38" s="69" customFormat="1" x14ac:dyDescent="0.25">
      <c r="A46" s="176"/>
      <c r="B46" s="174" t="s">
        <v>11</v>
      </c>
      <c r="C46" s="172">
        <v>13581</v>
      </c>
      <c r="D46" s="172">
        <v>9838</v>
      </c>
      <c r="E46" s="172">
        <v>7306</v>
      </c>
      <c r="F46" s="172">
        <v>10717</v>
      </c>
      <c r="G46" s="172">
        <v>10644</v>
      </c>
      <c r="H46" s="172"/>
      <c r="I46" s="172"/>
      <c r="J46" s="172"/>
      <c r="K46" s="172"/>
      <c r="L46" s="78"/>
      <c r="M46" s="99"/>
      <c r="O46" s="79"/>
      <c r="P46" s="79"/>
      <c r="Q46" s="79"/>
      <c r="R46" s="79"/>
      <c r="S46" s="79"/>
      <c r="T46" s="79"/>
    </row>
    <row r="47" spans="1:38" s="69" customFormat="1" ht="12" customHeight="1" x14ac:dyDescent="0.25">
      <c r="A47" s="1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8" s="69" customFormat="1" x14ac:dyDescent="0.25">
      <c r="A48" s="176"/>
      <c r="B48" s="147" t="s">
        <v>4</v>
      </c>
      <c r="C48" s="150">
        <f>+SUM(C43:C45)</f>
        <v>88201</v>
      </c>
      <c r="D48" s="150">
        <f t="shared" ref="D48:G48" si="4">+SUM(D43:D45)</f>
        <v>61669</v>
      </c>
      <c r="E48" s="150">
        <f t="shared" si="4"/>
        <v>26789</v>
      </c>
      <c r="F48" s="150">
        <f t="shared" si="4"/>
        <v>55046</v>
      </c>
      <c r="G48" s="150">
        <f t="shared" si="4"/>
        <v>63143</v>
      </c>
      <c r="H48" s="161">
        <f>+SUM(H43:H45)</f>
        <v>72298</v>
      </c>
      <c r="I48" s="184">
        <f>+(H48/G48-1)*100</f>
        <v>14.498835975484226</v>
      </c>
      <c r="J48" s="161">
        <f>+H48/G48*100</f>
        <v>114.49883597548423</v>
      </c>
      <c r="K48" s="161">
        <f>+(G48/F48-1)*100</f>
        <v>14.709515677796748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</row>
    <row r="49" spans="1:27" s="69" customFormat="1" ht="18.75" customHeight="1" x14ac:dyDescent="0.25">
      <c r="A49" s="176"/>
      <c r="B49" s="147" t="s">
        <v>3</v>
      </c>
      <c r="C49" s="152"/>
      <c r="D49" s="152">
        <f>+(D48/C48-1)*100</f>
        <v>-30.081291595333383</v>
      </c>
      <c r="E49" s="152">
        <f t="shared" ref="E49:H49" si="5">+(E48/D48-1)*100</f>
        <v>-56.560022053219605</v>
      </c>
      <c r="F49" s="152">
        <f>+(F48/E48-1)*100</f>
        <v>105.47986113703386</v>
      </c>
      <c r="G49" s="152">
        <f t="shared" si="5"/>
        <v>14.709515677796748</v>
      </c>
      <c r="H49" s="161">
        <f t="shared" si="5"/>
        <v>14.498835975484226</v>
      </c>
      <c r="I49" s="162"/>
      <c r="J49" s="162"/>
      <c r="K49" s="162"/>
      <c r="L49" s="78"/>
    </row>
    <row r="50" spans="1:27" s="43" customFormat="1" x14ac:dyDescent="0.25">
      <c r="A50" s="177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177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178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7" s="40" customFormat="1" x14ac:dyDescent="0.25">
      <c r="A54" s="59"/>
      <c r="B54" s="49" t="s">
        <v>50</v>
      </c>
      <c r="C54" s="49" t="s">
        <v>50</v>
      </c>
      <c r="D54" s="49" t="s">
        <v>50</v>
      </c>
      <c r="E54" s="49" t="s">
        <v>50</v>
      </c>
      <c r="F54" s="49" t="s">
        <v>50</v>
      </c>
      <c r="G54" s="49" t="s">
        <v>50</v>
      </c>
      <c r="H54" s="40" t="s">
        <v>50</v>
      </c>
      <c r="I54" s="40" t="s">
        <v>50</v>
      </c>
      <c r="J54" s="40" t="s">
        <v>51</v>
      </c>
      <c r="K54" s="40" t="s">
        <v>52</v>
      </c>
      <c r="L54" s="40" t="s">
        <v>53</v>
      </c>
      <c r="M54" s="40" t="s">
        <v>54</v>
      </c>
      <c r="N54" s="40" t="s">
        <v>55</v>
      </c>
      <c r="O54" s="40" t="s">
        <v>56</v>
      </c>
      <c r="P54" s="40" t="s">
        <v>57</v>
      </c>
      <c r="Q54" s="40" t="s">
        <v>58</v>
      </c>
      <c r="R54" s="40" t="s">
        <v>59</v>
      </c>
      <c r="S54" s="40" t="s">
        <v>60</v>
      </c>
      <c r="T54" s="40" t="s">
        <v>61</v>
      </c>
    </row>
    <row r="55" spans="1:27" s="40" customFormat="1" x14ac:dyDescent="0.25">
      <c r="B55" s="49">
        <v>173844</v>
      </c>
      <c r="C55" s="49">
        <v>87108</v>
      </c>
      <c r="D55" s="49">
        <v>3845</v>
      </c>
      <c r="E55" s="49">
        <v>1137</v>
      </c>
      <c r="F55" s="49">
        <v>216</v>
      </c>
      <c r="G55" s="49">
        <v>1296</v>
      </c>
      <c r="H55" s="40">
        <v>756</v>
      </c>
      <c r="I55" s="40">
        <v>11301</v>
      </c>
      <c r="J55" s="40">
        <v>20207</v>
      </c>
      <c r="K55" s="40">
        <v>44691</v>
      </c>
      <c r="L55" s="40">
        <v>141795</v>
      </c>
      <c r="M55" s="40">
        <v>13932</v>
      </c>
      <c r="N55" s="40">
        <v>2320</v>
      </c>
      <c r="O55" s="40">
        <v>128</v>
      </c>
      <c r="P55" s="40">
        <v>1669</v>
      </c>
      <c r="Q55" s="40">
        <v>3658</v>
      </c>
      <c r="R55" s="40">
        <v>0</v>
      </c>
      <c r="S55" s="40">
        <v>161</v>
      </c>
      <c r="T55" s="40">
        <v>14305</v>
      </c>
    </row>
    <row r="56" spans="1:27" s="40" customFormat="1" x14ac:dyDescent="0.25"/>
    <row r="57" spans="1:27" s="40" customFormat="1" x14ac:dyDescent="0.25"/>
    <row r="58" spans="1:27" s="40" customFormat="1" x14ac:dyDescent="0.25">
      <c r="C58" s="49"/>
      <c r="D58" s="49"/>
      <c r="E58" s="49"/>
      <c r="F58" s="49"/>
      <c r="G58" s="49"/>
      <c r="H58" s="49"/>
    </row>
    <row r="59" spans="1:27" s="41" customFormat="1" x14ac:dyDescent="0.25">
      <c r="C59" s="56"/>
      <c r="D59" s="56"/>
      <c r="E59" s="56"/>
      <c r="F59" s="56"/>
      <c r="G59" s="56"/>
      <c r="H59" s="56"/>
    </row>
    <row r="60" spans="1:27" s="69" customFormat="1" x14ac:dyDescent="0.25">
      <c r="B60" s="94">
        <v>7389400</v>
      </c>
      <c r="C60" s="98" t="s">
        <v>12</v>
      </c>
      <c r="D60" s="97">
        <v>6805.8512499999997</v>
      </c>
    </row>
    <row r="61" spans="1:27" s="69" customFormat="1" x14ac:dyDescent="0.25">
      <c r="B61" s="94">
        <v>7405125</v>
      </c>
      <c r="C61" s="98" t="s">
        <v>13</v>
      </c>
      <c r="D61" s="97">
        <v>7093.1805000000004</v>
      </c>
    </row>
    <row r="62" spans="1:27" s="69" customFormat="1" x14ac:dyDescent="0.25">
      <c r="B62" s="94">
        <v>7299121</v>
      </c>
      <c r="C62" s="98" t="s">
        <v>14</v>
      </c>
      <c r="D62" s="97">
        <v>7273.4759999999997</v>
      </c>
    </row>
    <row r="63" spans="1:27" s="69" customFormat="1" x14ac:dyDescent="0.25">
      <c r="B63" s="94">
        <v>6832984</v>
      </c>
      <c r="C63" s="98" t="s">
        <v>15</v>
      </c>
      <c r="D63" s="97">
        <v>7231.6575000000003</v>
      </c>
    </row>
    <row r="64" spans="1:27" s="69" customFormat="1" x14ac:dyDescent="0.25">
      <c r="B64" s="94">
        <v>6979952</v>
      </c>
      <c r="C64" s="98" t="s">
        <v>16</v>
      </c>
      <c r="D64" s="97">
        <v>7129.2955000000002</v>
      </c>
    </row>
    <row r="65" spans="2:5" s="69" customFormat="1" x14ac:dyDescent="0.25">
      <c r="B65" s="94">
        <v>6279817</v>
      </c>
      <c r="C65" s="98" t="s">
        <v>17</v>
      </c>
      <c r="D65" s="97">
        <v>6847.9684999999999</v>
      </c>
    </row>
    <row r="66" spans="2:5" s="69" customFormat="1" x14ac:dyDescent="0.25">
      <c r="B66" s="94">
        <v>6093961</v>
      </c>
      <c r="C66" s="98" t="s">
        <v>18</v>
      </c>
      <c r="D66" s="97">
        <v>6546.6785</v>
      </c>
    </row>
    <row r="67" spans="2:5" s="69" customFormat="1" x14ac:dyDescent="0.25">
      <c r="B67" s="94">
        <v>5469988</v>
      </c>
      <c r="C67" s="98" t="s">
        <v>19</v>
      </c>
      <c r="D67" s="97">
        <v>6205.9295000000002</v>
      </c>
      <c r="E67" s="91"/>
    </row>
    <row r="68" spans="2:5" s="69" customFormat="1" x14ac:dyDescent="0.25">
      <c r="B68" s="94">
        <v>5941344</v>
      </c>
      <c r="C68" s="98" t="s">
        <v>20</v>
      </c>
      <c r="D68" s="97">
        <v>5946.2775000000001</v>
      </c>
      <c r="E68" s="91"/>
    </row>
    <row r="69" spans="2:5" s="69" customFormat="1" x14ac:dyDescent="0.25">
      <c r="B69" s="94">
        <v>6145529</v>
      </c>
      <c r="C69" s="98" t="s">
        <v>21</v>
      </c>
      <c r="D69" s="97">
        <v>5912.7055</v>
      </c>
      <c r="E69" s="91"/>
    </row>
    <row r="70" spans="2:5" s="69" customFormat="1" x14ac:dyDescent="0.25">
      <c r="B70" s="94">
        <v>6209547</v>
      </c>
      <c r="C70" s="98" t="s">
        <v>22</v>
      </c>
      <c r="D70" s="97">
        <v>5941.6019999999999</v>
      </c>
      <c r="E70" s="91"/>
    </row>
    <row r="71" spans="2:5" s="69" customFormat="1" x14ac:dyDescent="0.25">
      <c r="B71" s="94">
        <v>5987990</v>
      </c>
      <c r="C71" s="98" t="s">
        <v>23</v>
      </c>
      <c r="D71" s="97">
        <v>6071.1025</v>
      </c>
      <c r="E71" s="91"/>
    </row>
    <row r="72" spans="2:5" s="69" customFormat="1" x14ac:dyDescent="0.25">
      <c r="B72" s="94">
        <v>5810996</v>
      </c>
      <c r="C72" s="98" t="s">
        <v>24</v>
      </c>
      <c r="D72" s="97">
        <v>6038.5155000000004</v>
      </c>
      <c r="E72" s="91"/>
    </row>
    <row r="73" spans="2:5" s="69" customFormat="1" x14ac:dyDescent="0.25">
      <c r="B73" s="94">
        <v>6231878</v>
      </c>
      <c r="C73" s="98" t="s">
        <v>25</v>
      </c>
      <c r="D73" s="97">
        <v>6060.10275</v>
      </c>
      <c r="E73" s="91"/>
    </row>
    <row r="74" spans="2:5" s="69" customFormat="1" x14ac:dyDescent="0.25">
      <c r="B74" s="94">
        <v>6449419</v>
      </c>
      <c r="C74" s="98" t="s">
        <v>26</v>
      </c>
      <c r="D74" s="97">
        <v>6120.0707499999999</v>
      </c>
      <c r="E74" s="91"/>
    </row>
    <row r="75" spans="2:5" s="69" customFormat="1" x14ac:dyDescent="0.25">
      <c r="B75" s="94">
        <v>6199402</v>
      </c>
      <c r="C75" s="98" t="s">
        <v>27</v>
      </c>
      <c r="D75" s="97">
        <v>6172.9237499999999</v>
      </c>
      <c r="E75" s="91"/>
    </row>
    <row r="76" spans="2:5" s="69" customFormat="1" x14ac:dyDescent="0.25">
      <c r="B76" s="94">
        <v>6498148</v>
      </c>
      <c r="C76" s="98" t="s">
        <v>28</v>
      </c>
      <c r="D76" s="97">
        <v>6344.7117500000004</v>
      </c>
      <c r="E76" s="91"/>
    </row>
    <row r="77" spans="2:5" s="69" customFormat="1" x14ac:dyDescent="0.25">
      <c r="B77" s="94">
        <v>6281878</v>
      </c>
      <c r="C77" s="98" t="s">
        <v>29</v>
      </c>
      <c r="D77" s="97">
        <v>6357.2117500000004</v>
      </c>
      <c r="E77" s="91"/>
    </row>
    <row r="78" spans="2:5" s="69" customFormat="1" x14ac:dyDescent="0.25">
      <c r="B78" s="94">
        <v>6351873</v>
      </c>
      <c r="C78" s="98" t="s">
        <v>30</v>
      </c>
      <c r="D78" s="97">
        <v>6332.8252499999999</v>
      </c>
      <c r="E78" s="91"/>
    </row>
    <row r="79" spans="2:5" s="69" customFormat="1" x14ac:dyDescent="0.25">
      <c r="B79" s="94">
        <v>6348056</v>
      </c>
      <c r="C79" s="98" t="s">
        <v>33</v>
      </c>
      <c r="D79" s="97">
        <v>6369.9887500000004</v>
      </c>
      <c r="E79" s="91"/>
    </row>
    <row r="80" spans="2:5" s="69" customFormat="1" x14ac:dyDescent="0.25">
      <c r="B80" s="94">
        <v>6042462</v>
      </c>
      <c r="C80" s="98" t="s">
        <v>35</v>
      </c>
      <c r="D80" s="97">
        <v>6256.0672500000001</v>
      </c>
      <c r="E80" s="91"/>
    </row>
    <row r="81" spans="2:5" s="69" customFormat="1" x14ac:dyDescent="0.25">
      <c r="B81" s="94">
        <v>6095116</v>
      </c>
      <c r="C81" s="98" t="s">
        <v>37</v>
      </c>
      <c r="D81" s="97">
        <v>6209.3767500000004</v>
      </c>
      <c r="E81" s="91"/>
    </row>
    <row r="82" spans="2:5" s="69" customFormat="1" x14ac:dyDescent="0.25">
      <c r="B82" s="94">
        <v>6413962</v>
      </c>
      <c r="C82" s="98" t="s">
        <v>38</v>
      </c>
      <c r="D82" s="97">
        <v>6224.8990000000003</v>
      </c>
      <c r="E82" s="91"/>
    </row>
    <row r="83" spans="2:5" s="69" customFormat="1" x14ac:dyDescent="0.25">
      <c r="B83" s="94">
        <v>6196253</v>
      </c>
      <c r="C83" s="98" t="s">
        <v>39</v>
      </c>
      <c r="D83" s="97">
        <v>6186.9482500000004</v>
      </c>
      <c r="E83" s="91"/>
    </row>
    <row r="84" spans="2:5" s="69" customFormat="1" x14ac:dyDescent="0.25">
      <c r="B84" s="94">
        <v>6916438</v>
      </c>
      <c r="C84" s="98" t="s">
        <v>42</v>
      </c>
      <c r="D84" s="97">
        <v>6405.4422500000001</v>
      </c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8" s="69" customFormat="1" x14ac:dyDescent="0.25">
      <c r="B129" s="79"/>
      <c r="D129" s="93"/>
      <c r="E129" s="91"/>
    </row>
    <row r="130" spans="2:38" s="69" customFormat="1" x14ac:dyDescent="0.25">
      <c r="B130" s="79"/>
      <c r="D130" s="93"/>
      <c r="E130" s="91"/>
    </row>
    <row r="131" spans="2:38" s="69" customFormat="1" x14ac:dyDescent="0.25">
      <c r="B131" s="79"/>
      <c r="D131" s="93"/>
      <c r="E131" s="91"/>
    </row>
    <row r="132" spans="2:38" s="69" customFormat="1" x14ac:dyDescent="0.25">
      <c r="B132" s="79"/>
      <c r="D132" s="93"/>
      <c r="E132" s="91"/>
    </row>
    <row r="133" spans="2:38" s="69" customFormat="1" x14ac:dyDescent="0.25">
      <c r="B133" s="79"/>
      <c r="D133" s="93"/>
      <c r="E133" s="91"/>
    </row>
    <row r="134" spans="2:38" s="69" customFormat="1" x14ac:dyDescent="0.25">
      <c r="B134" s="79"/>
      <c r="D134" s="93"/>
      <c r="E134" s="91"/>
    </row>
    <row r="135" spans="2:38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2:38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2:38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2:38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2:38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2:38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2:38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2:38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2:38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2:38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4:38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4:38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</row>
    <row r="147" spans="4:38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</row>
    <row r="148" spans="4:38" s="69" customFormat="1" x14ac:dyDescent="0.25"/>
    <row r="149" spans="4:38" s="69" customFormat="1" x14ac:dyDescent="0.25"/>
    <row r="150" spans="4:38" s="69" customFormat="1" x14ac:dyDescent="0.25"/>
    <row r="151" spans="4:38" s="69" customFormat="1" x14ac:dyDescent="0.25"/>
    <row r="152" spans="4:38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4:38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4:38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4:38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4:38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4:38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4:38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4:38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4:38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3:38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3:38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3:38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23</oddFooter>
  </headerFooter>
  <ignoredErrors>
    <ignoredError sqref="C48:G48 C33:G33 C18:G18" formulaRange="1"/>
  </ignoredError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9" width="11.5703125" style="70" customWidth="1"/>
    <col min="10" max="10" width="11.85546875" style="70" customWidth="1"/>
    <col min="11" max="11" width="11.28515625" style="70" customWidth="1"/>
    <col min="12" max="12" width="1.85546875" style="70" customWidth="1"/>
    <col min="13" max="13" width="11.42578125" style="69"/>
    <col min="14" max="14" width="11.42578125" style="69" hidden="1" customWidth="1"/>
    <col min="15" max="38" width="11.42578125" style="69"/>
    <col min="39" max="16384" width="11.42578125" style="70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20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20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20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20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20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20" s="69" customFormat="1" x14ac:dyDescent="0.25">
      <c r="A7" s="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20" s="69" customFormat="1" x14ac:dyDescent="0.25">
      <c r="A8" s="76"/>
      <c r="B8" s="131"/>
      <c r="C8" s="217" t="s">
        <v>110</v>
      </c>
      <c r="D8" s="217"/>
      <c r="E8" s="217"/>
      <c r="F8" s="217"/>
      <c r="G8" s="217"/>
      <c r="H8" s="217"/>
      <c r="I8" s="217"/>
      <c r="J8" s="217"/>
      <c r="K8" s="217"/>
      <c r="L8" s="78"/>
      <c r="O8" s="95"/>
    </row>
    <row r="9" spans="1:20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20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20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  <c r="O11" s="92"/>
    </row>
    <row r="12" spans="1:20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20" s="69" customFormat="1" x14ac:dyDescent="0.25">
      <c r="A13" s="76"/>
      <c r="B13" s="174" t="s">
        <v>8</v>
      </c>
      <c r="C13" s="172">
        <v>38505</v>
      </c>
      <c r="D13" s="172">
        <v>185513</v>
      </c>
      <c r="E13" s="172">
        <v>64258</v>
      </c>
      <c r="F13" s="172">
        <v>99395</v>
      </c>
      <c r="G13" s="172">
        <v>32156</v>
      </c>
      <c r="H13" s="172">
        <v>72546</v>
      </c>
      <c r="I13" s="154">
        <f>+(H13/G13-1)*100</f>
        <v>125.60641870879464</v>
      </c>
      <c r="J13" s="154">
        <f>+H13/G13*100</f>
        <v>225.60641870879462</v>
      </c>
      <c r="K13" s="154">
        <f>+(G13/F13-1)*100</f>
        <v>-67.648272045877562</v>
      </c>
      <c r="L13" s="78"/>
      <c r="M13" s="99"/>
      <c r="N13" s="69">
        <v>1</v>
      </c>
      <c r="O13" s="79">
        <v>6979952</v>
      </c>
      <c r="P13" s="79">
        <v>5941344</v>
      </c>
      <c r="Q13" s="79">
        <v>5810996</v>
      </c>
      <c r="R13" s="79">
        <v>6498148</v>
      </c>
      <c r="S13" s="79">
        <v>6042462</v>
      </c>
      <c r="T13" s="79">
        <v>6916438</v>
      </c>
    </row>
    <row r="14" spans="1:20" s="69" customFormat="1" x14ac:dyDescent="0.25">
      <c r="A14" s="76"/>
      <c r="B14" s="174" t="s">
        <v>9</v>
      </c>
      <c r="C14" s="172">
        <v>25668</v>
      </c>
      <c r="D14" s="172">
        <v>127507</v>
      </c>
      <c r="E14" s="172">
        <v>167444</v>
      </c>
      <c r="F14" s="172">
        <v>78480</v>
      </c>
      <c r="G14" s="172">
        <v>81097</v>
      </c>
      <c r="H14" s="172">
        <v>56778</v>
      </c>
      <c r="I14" s="154">
        <f>+(H14/G14-1)*100</f>
        <v>-29.98754577851215</v>
      </c>
      <c r="J14" s="154">
        <f>+H14/G14*100</f>
        <v>70.012454221487857</v>
      </c>
      <c r="K14" s="154">
        <f>+(G14/F14-1)*100</f>
        <v>3.3346075433231315</v>
      </c>
      <c r="L14" s="78"/>
      <c r="M14" s="99"/>
      <c r="O14" s="79"/>
      <c r="P14" s="79"/>
      <c r="Q14" s="79"/>
      <c r="R14" s="79"/>
      <c r="S14" s="79"/>
      <c r="T14" s="79"/>
    </row>
    <row r="15" spans="1:20" s="69" customFormat="1" x14ac:dyDescent="0.25">
      <c r="A15" s="76"/>
      <c r="B15" s="174" t="s">
        <v>10</v>
      </c>
      <c r="C15" s="172">
        <v>31199</v>
      </c>
      <c r="D15" s="172">
        <v>172609</v>
      </c>
      <c r="E15" s="172">
        <v>185268</v>
      </c>
      <c r="F15" s="172">
        <v>39163</v>
      </c>
      <c r="G15" s="172">
        <v>139446</v>
      </c>
      <c r="H15" s="151">
        <v>46417</v>
      </c>
      <c r="I15" s="161">
        <f>+(H15/G15-1)*100</f>
        <v>-66.713279692497451</v>
      </c>
      <c r="J15" s="161">
        <f>+H15/G15*100</f>
        <v>33.286720307502542</v>
      </c>
      <c r="K15" s="161">
        <f>+(G15/F15-1)*100</f>
        <v>256.06567423333246</v>
      </c>
      <c r="L15" s="78"/>
      <c r="M15" s="99"/>
      <c r="O15" s="79"/>
      <c r="P15" s="79"/>
      <c r="Q15" s="79"/>
      <c r="R15" s="79"/>
      <c r="S15" s="79"/>
      <c r="T15" s="79"/>
    </row>
    <row r="16" spans="1:20" s="69" customFormat="1" x14ac:dyDescent="0.25">
      <c r="A16" s="76"/>
      <c r="B16" s="174" t="s">
        <v>11</v>
      </c>
      <c r="C16" s="172">
        <v>62686</v>
      </c>
      <c r="D16" s="172">
        <v>24771</v>
      </c>
      <c r="E16" s="172">
        <v>43198</v>
      </c>
      <c r="F16" s="172">
        <v>56892</v>
      </c>
      <c r="G16" s="172">
        <v>43550</v>
      </c>
      <c r="H16" s="172"/>
      <c r="I16" s="172"/>
      <c r="J16" s="172"/>
      <c r="K16" s="172"/>
      <c r="L16" s="78"/>
      <c r="M16" s="99"/>
      <c r="O16" s="79"/>
      <c r="P16" s="79"/>
      <c r="Q16" s="79"/>
      <c r="R16" s="79"/>
      <c r="S16" s="79"/>
      <c r="T16" s="79"/>
    </row>
    <row r="17" spans="1:38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8" s="69" customFormat="1" x14ac:dyDescent="0.25">
      <c r="A18" s="76"/>
      <c r="B18" s="147" t="s">
        <v>4</v>
      </c>
      <c r="C18" s="150">
        <f>+SUM(C13:C15)</f>
        <v>95372</v>
      </c>
      <c r="D18" s="150">
        <f t="shared" ref="D18:G18" si="0">+SUM(D13:D15)</f>
        <v>485629</v>
      </c>
      <c r="E18" s="150">
        <f t="shared" si="0"/>
        <v>416970</v>
      </c>
      <c r="F18" s="150">
        <f t="shared" si="0"/>
        <v>217038</v>
      </c>
      <c r="G18" s="150">
        <f t="shared" si="0"/>
        <v>252699</v>
      </c>
      <c r="H18" s="151">
        <f>+SUM(H13:H15)</f>
        <v>175741</v>
      </c>
      <c r="I18" s="184">
        <f>+(H18/G18-1)*100</f>
        <v>-30.45441414489175</v>
      </c>
      <c r="J18" s="161">
        <f>+H18/G18*100</f>
        <v>69.545585855108243</v>
      </c>
      <c r="K18" s="161">
        <f>+(G18/F18-1)*100</f>
        <v>16.430763276476924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</row>
    <row r="19" spans="1:38" s="69" customFormat="1" ht="18.75" customHeight="1" x14ac:dyDescent="0.25">
      <c r="A19" s="76"/>
      <c r="B19" s="147" t="s">
        <v>3</v>
      </c>
      <c r="C19" s="152"/>
      <c r="D19" s="152">
        <f>+(D18/C18-1)*100</f>
        <v>409.19452250136305</v>
      </c>
      <c r="E19" s="152">
        <f t="shared" ref="E19:H19" si="1">+(E18/D18-1)*100</f>
        <v>-14.138158964971204</v>
      </c>
      <c r="F19" s="152">
        <f>+(F18/E18-1)*100</f>
        <v>-47.94877329304267</v>
      </c>
      <c r="G19" s="152">
        <f t="shared" si="1"/>
        <v>16.430763276476924</v>
      </c>
      <c r="H19" s="161">
        <f t="shared" si="1"/>
        <v>-30.45441414489175</v>
      </c>
      <c r="I19" s="162"/>
      <c r="J19" s="162"/>
      <c r="K19" s="162"/>
      <c r="L19" s="78"/>
    </row>
    <row r="20" spans="1:38" s="69" customFormat="1" ht="12" customHeight="1" x14ac:dyDescent="0.25">
      <c r="A20" s="76"/>
      <c r="B20" s="146"/>
      <c r="C20" s="175"/>
      <c r="D20" s="175"/>
      <c r="E20" s="175"/>
      <c r="F20" s="175"/>
      <c r="G20" s="175"/>
      <c r="H20" s="157"/>
      <c r="I20" s="158"/>
      <c r="J20" s="158"/>
      <c r="K20" s="158"/>
      <c r="L20" s="78"/>
    </row>
    <row r="21" spans="1:38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8" s="69" customFormat="1" x14ac:dyDescent="0.25">
      <c r="A22" s="76"/>
      <c r="B22" s="131"/>
      <c r="C22" s="216" t="s">
        <v>74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8" s="69" customFormat="1" x14ac:dyDescent="0.25">
      <c r="A23" s="76"/>
      <c r="B23" s="131"/>
      <c r="C23" s="217" t="s">
        <v>109</v>
      </c>
      <c r="D23" s="217"/>
      <c r="E23" s="217"/>
      <c r="F23" s="217"/>
      <c r="G23" s="217"/>
      <c r="H23" s="217"/>
      <c r="I23" s="217"/>
      <c r="J23" s="217"/>
      <c r="K23" s="217"/>
      <c r="L23" s="78"/>
      <c r="O23" s="95"/>
    </row>
    <row r="24" spans="1:38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8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8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  <c r="O26" s="92"/>
    </row>
    <row r="27" spans="1:38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8" s="69" customFormat="1" x14ac:dyDescent="0.25">
      <c r="A28" s="76"/>
      <c r="B28" s="174" t="s">
        <v>8</v>
      </c>
      <c r="C28" s="172">
        <v>17783</v>
      </c>
      <c r="D28" s="172">
        <v>133046</v>
      </c>
      <c r="E28" s="172">
        <v>42313</v>
      </c>
      <c r="F28" s="172">
        <v>94172</v>
      </c>
      <c r="G28" s="172">
        <v>30146</v>
      </c>
      <c r="H28" s="172">
        <v>58608</v>
      </c>
      <c r="I28" s="154">
        <f>+(H28/G28-1)*100</f>
        <v>94.413852584090762</v>
      </c>
      <c r="J28" s="154">
        <f>+H28/G28*100</f>
        <v>194.41385258409076</v>
      </c>
      <c r="K28" s="154">
        <f>+(G28/F28-1)*100</f>
        <v>-67.98836172110606</v>
      </c>
      <c r="L28" s="78"/>
      <c r="M28" s="99"/>
      <c r="N28" s="69">
        <v>1</v>
      </c>
      <c r="O28" s="79">
        <v>6979952</v>
      </c>
      <c r="P28" s="79">
        <v>5941344</v>
      </c>
      <c r="Q28" s="79">
        <v>5810996</v>
      </c>
      <c r="R28" s="79">
        <v>6498148</v>
      </c>
      <c r="S28" s="79">
        <v>6042462</v>
      </c>
      <c r="T28" s="79">
        <v>6916438</v>
      </c>
    </row>
    <row r="29" spans="1:38" s="69" customFormat="1" x14ac:dyDescent="0.25">
      <c r="A29" s="76"/>
      <c r="B29" s="174" t="s">
        <v>9</v>
      </c>
      <c r="C29" s="172">
        <v>11250</v>
      </c>
      <c r="D29" s="172">
        <v>95493</v>
      </c>
      <c r="E29" s="172">
        <v>103841</v>
      </c>
      <c r="F29" s="172">
        <v>57543</v>
      </c>
      <c r="G29" s="172">
        <v>53236</v>
      </c>
      <c r="H29" s="172">
        <v>48361</v>
      </c>
      <c r="I29" s="154">
        <f>+(H29/G29-1)*100</f>
        <v>-9.1573371402810082</v>
      </c>
      <c r="J29" s="154">
        <f>+H29/G29*100</f>
        <v>90.842662859718999</v>
      </c>
      <c r="K29" s="154">
        <f>+(G29/F29-1)*100</f>
        <v>-7.4848374259249617</v>
      </c>
      <c r="L29" s="78"/>
      <c r="M29" s="99"/>
      <c r="O29" s="79"/>
      <c r="P29" s="79"/>
      <c r="Q29" s="79"/>
      <c r="R29" s="79"/>
      <c r="S29" s="79"/>
      <c r="T29" s="79"/>
    </row>
    <row r="30" spans="1:38" s="69" customFormat="1" x14ac:dyDescent="0.25">
      <c r="A30" s="76"/>
      <c r="B30" s="174" t="s">
        <v>10</v>
      </c>
      <c r="C30" s="172">
        <v>19480</v>
      </c>
      <c r="D30" s="172">
        <v>147905</v>
      </c>
      <c r="E30" s="172">
        <v>172785</v>
      </c>
      <c r="F30" s="172">
        <v>24923</v>
      </c>
      <c r="G30" s="172">
        <v>112099</v>
      </c>
      <c r="H30" s="151">
        <v>14712</v>
      </c>
      <c r="I30" s="161">
        <f>+(H30/G30-1)*100</f>
        <v>-86.875886493189057</v>
      </c>
      <c r="J30" s="161">
        <f>+H30/G30*100</f>
        <v>13.124113506810945</v>
      </c>
      <c r="K30" s="161">
        <f>+(G30/F30-1)*100</f>
        <v>349.78132648557556</v>
      </c>
      <c r="L30" s="78"/>
      <c r="M30" s="99"/>
      <c r="O30" s="79"/>
      <c r="P30" s="79"/>
      <c r="Q30" s="79"/>
      <c r="R30" s="79"/>
      <c r="S30" s="79"/>
      <c r="T30" s="79"/>
    </row>
    <row r="31" spans="1:38" s="69" customFormat="1" x14ac:dyDescent="0.25">
      <c r="A31" s="76"/>
      <c r="B31" s="174" t="s">
        <v>11</v>
      </c>
      <c r="C31" s="172">
        <v>25398</v>
      </c>
      <c r="D31" s="172">
        <v>15535</v>
      </c>
      <c r="E31" s="172">
        <v>36786</v>
      </c>
      <c r="F31" s="172">
        <v>32468</v>
      </c>
      <c r="G31" s="172">
        <v>30292</v>
      </c>
      <c r="H31" s="172"/>
      <c r="I31" s="172"/>
      <c r="J31" s="172"/>
      <c r="K31" s="172"/>
      <c r="L31" s="78"/>
      <c r="M31" s="99"/>
      <c r="O31" s="79"/>
      <c r="P31" s="79"/>
      <c r="Q31" s="79"/>
      <c r="R31" s="79"/>
      <c r="S31" s="79"/>
      <c r="T31" s="79"/>
    </row>
    <row r="32" spans="1:38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8" s="69" customFormat="1" x14ac:dyDescent="0.25">
      <c r="A33" s="76"/>
      <c r="B33" s="147" t="s">
        <v>4</v>
      </c>
      <c r="C33" s="150">
        <f>+SUM(C28:C30)</f>
        <v>48513</v>
      </c>
      <c r="D33" s="150">
        <f t="shared" ref="D33:G33" si="2">+SUM(D28:D30)</f>
        <v>376444</v>
      </c>
      <c r="E33" s="150">
        <f t="shared" si="2"/>
        <v>318939</v>
      </c>
      <c r="F33" s="150">
        <f t="shared" si="2"/>
        <v>176638</v>
      </c>
      <c r="G33" s="150">
        <f t="shared" si="2"/>
        <v>195481</v>
      </c>
      <c r="H33" s="151">
        <f>+SUM(H28:H30)</f>
        <v>121681</v>
      </c>
      <c r="I33" s="184">
        <f>+(H33/G33-1)*100</f>
        <v>-37.753029706211862</v>
      </c>
      <c r="J33" s="161">
        <f>+H33/G33*100</f>
        <v>62.246970293788138</v>
      </c>
      <c r="K33" s="161">
        <f>+(G33/F33-1)*100</f>
        <v>10.667580022418722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</row>
    <row r="34" spans="1:38" s="69" customFormat="1" ht="18.75" customHeight="1" x14ac:dyDescent="0.25">
      <c r="A34" s="76"/>
      <c r="B34" s="147" t="s">
        <v>3</v>
      </c>
      <c r="C34" s="152"/>
      <c r="D34" s="152">
        <f>+(D33/C33-1)*100</f>
        <v>675.96520520272918</v>
      </c>
      <c r="E34" s="152">
        <f t="shared" ref="E34:H34" si="3">+(E33/D33-1)*100</f>
        <v>-15.27584448151651</v>
      </c>
      <c r="F34" s="152">
        <f>+(F33/E33-1)*100</f>
        <v>-44.616995726455535</v>
      </c>
      <c r="G34" s="152">
        <f t="shared" si="3"/>
        <v>10.667580022418722</v>
      </c>
      <c r="H34" s="161">
        <f t="shared" si="3"/>
        <v>-37.753029706211862</v>
      </c>
      <c r="I34" s="162"/>
      <c r="J34" s="162"/>
      <c r="K34" s="162"/>
      <c r="L34" s="78"/>
    </row>
    <row r="35" spans="1:38" s="43" customFormat="1" x14ac:dyDescent="0.25">
      <c r="A35" s="44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63"/>
      <c r="M35" s="58" t="s">
        <v>6</v>
      </c>
      <c r="N35" s="40"/>
      <c r="O35" s="40"/>
      <c r="P35" s="40"/>
      <c r="Q35" s="40"/>
      <c r="R35" s="41"/>
      <c r="S35" s="41"/>
      <c r="T35" s="41"/>
      <c r="U35" s="41"/>
      <c r="V35" s="42"/>
      <c r="W35" s="42"/>
      <c r="X35" s="50"/>
      <c r="Y35" s="50"/>
      <c r="Z35" s="50"/>
      <c r="AA35" s="50"/>
    </row>
    <row r="36" spans="1:38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0"/>
      <c r="P36" s="40"/>
      <c r="Q36" s="40"/>
      <c r="R36" s="41"/>
      <c r="S36" s="41"/>
      <c r="T36" s="41"/>
      <c r="U36" s="41"/>
      <c r="V36" s="42"/>
      <c r="W36" s="42"/>
      <c r="X36" s="50"/>
      <c r="Y36" s="50"/>
      <c r="Z36" s="50"/>
      <c r="AA36" s="50"/>
    </row>
    <row r="37" spans="1:38" s="69" customFormat="1" x14ac:dyDescent="0.25">
      <c r="A37" s="76"/>
      <c r="B37" s="131"/>
      <c r="C37" s="216" t="s">
        <v>74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8" s="69" customFormat="1" x14ac:dyDescent="0.25">
      <c r="A38" s="76"/>
      <c r="B38" s="131"/>
      <c r="C38" s="217" t="s">
        <v>108</v>
      </c>
      <c r="D38" s="217"/>
      <c r="E38" s="217"/>
      <c r="F38" s="217"/>
      <c r="G38" s="217"/>
      <c r="H38" s="217"/>
      <c r="I38" s="217"/>
      <c r="J38" s="217"/>
      <c r="K38" s="217"/>
      <c r="L38" s="78"/>
      <c r="O38" s="95"/>
    </row>
    <row r="39" spans="1:38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8" s="69" customFormat="1" ht="15.75" customHeight="1" x14ac:dyDescent="0.25">
      <c r="A40" s="194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8" s="69" customFormat="1" x14ac:dyDescent="0.25">
      <c r="A41" s="194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  <c r="O41" s="92"/>
    </row>
    <row r="42" spans="1:38" s="69" customFormat="1" ht="12" customHeight="1" x14ac:dyDescent="0.25">
      <c r="A42" s="194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8" s="69" customFormat="1" x14ac:dyDescent="0.25">
      <c r="A43" s="194"/>
      <c r="B43" s="174" t="s">
        <v>8</v>
      </c>
      <c r="C43" s="172">
        <v>20722</v>
      </c>
      <c r="D43" s="172">
        <v>52467</v>
      </c>
      <c r="E43" s="172">
        <v>21945</v>
      </c>
      <c r="F43" s="172">
        <v>5223</v>
      </c>
      <c r="G43" s="172">
        <v>2010</v>
      </c>
      <c r="H43" s="172">
        <v>13938</v>
      </c>
      <c r="I43" s="154">
        <f>+(H43/G43-1)*100</f>
        <v>593.43283582089555</v>
      </c>
      <c r="J43" s="154">
        <f>+H43/G43*100</f>
        <v>693.43283582089555</v>
      </c>
      <c r="K43" s="154">
        <f>+(G43/F43-1)*100</f>
        <v>-61.51636990235496</v>
      </c>
      <c r="L43" s="78"/>
      <c r="M43" s="99"/>
      <c r="N43" s="69">
        <v>1</v>
      </c>
      <c r="O43" s="79">
        <v>6979952</v>
      </c>
      <c r="P43" s="79">
        <v>5941344</v>
      </c>
      <c r="Q43" s="79">
        <v>5810996</v>
      </c>
      <c r="R43" s="79">
        <v>6498148</v>
      </c>
      <c r="S43" s="79">
        <v>6042462</v>
      </c>
      <c r="T43" s="79">
        <v>6916438</v>
      </c>
    </row>
    <row r="44" spans="1:38" s="69" customFormat="1" x14ac:dyDescent="0.25">
      <c r="A44" s="194"/>
      <c r="B44" s="174" t="s">
        <v>9</v>
      </c>
      <c r="C44" s="172">
        <v>14418</v>
      </c>
      <c r="D44" s="172">
        <v>32014</v>
      </c>
      <c r="E44" s="172">
        <v>63603</v>
      </c>
      <c r="F44" s="172">
        <v>20937</v>
      </c>
      <c r="G44" s="172">
        <v>27861</v>
      </c>
      <c r="H44" s="172">
        <v>8417</v>
      </c>
      <c r="I44" s="154">
        <f>+(H44/G44-1)*100</f>
        <v>-69.789311223574174</v>
      </c>
      <c r="J44" s="154">
        <f>+H44/G44*100</f>
        <v>30.210688776425826</v>
      </c>
      <c r="K44" s="154">
        <f>+(G44/F44-1)*100</f>
        <v>33.070640492907287</v>
      </c>
      <c r="L44" s="78"/>
      <c r="M44" s="99"/>
      <c r="O44" s="79"/>
      <c r="P44" s="79"/>
      <c r="Q44" s="79"/>
      <c r="R44" s="79"/>
      <c r="S44" s="79"/>
      <c r="T44" s="79"/>
    </row>
    <row r="45" spans="1:38" s="69" customFormat="1" x14ac:dyDescent="0.25">
      <c r="A45" s="194"/>
      <c r="B45" s="174" t="s">
        <v>10</v>
      </c>
      <c r="C45" s="172">
        <v>11719</v>
      </c>
      <c r="D45" s="172">
        <v>24704</v>
      </c>
      <c r="E45" s="172">
        <v>12483</v>
      </c>
      <c r="F45" s="172">
        <v>14240</v>
      </c>
      <c r="G45" s="172">
        <v>27347</v>
      </c>
      <c r="H45" s="151">
        <v>31705</v>
      </c>
      <c r="I45" s="161">
        <f>+(H45/G45-1)*100</f>
        <v>15.935934471788492</v>
      </c>
      <c r="J45" s="161">
        <f>+H45/G45*100</f>
        <v>115.9359344717885</v>
      </c>
      <c r="K45" s="161">
        <f>+(G45/F45-1)*100</f>
        <v>92.043539325842701</v>
      </c>
      <c r="L45" s="78"/>
      <c r="M45" s="99"/>
      <c r="O45" s="79"/>
      <c r="P45" s="79"/>
      <c r="Q45" s="79"/>
      <c r="R45" s="79"/>
      <c r="S45" s="79"/>
      <c r="T45" s="79"/>
    </row>
    <row r="46" spans="1:38" s="69" customFormat="1" x14ac:dyDescent="0.25">
      <c r="A46" s="194"/>
      <c r="B46" s="174" t="s">
        <v>11</v>
      </c>
      <c r="C46" s="172">
        <v>37288</v>
      </c>
      <c r="D46" s="172">
        <v>9236</v>
      </c>
      <c r="E46" s="172">
        <v>6412</v>
      </c>
      <c r="F46" s="172">
        <v>24424</v>
      </c>
      <c r="G46" s="172">
        <v>13258</v>
      </c>
      <c r="H46" s="172"/>
      <c r="I46" s="172"/>
      <c r="J46" s="172"/>
      <c r="K46" s="172"/>
      <c r="L46" s="78"/>
      <c r="M46" s="99"/>
      <c r="O46" s="79"/>
      <c r="P46" s="79"/>
      <c r="Q46" s="79"/>
      <c r="R46" s="79"/>
      <c r="S46" s="79"/>
      <c r="T46" s="79"/>
    </row>
    <row r="47" spans="1:38" s="69" customFormat="1" ht="12" customHeight="1" x14ac:dyDescent="0.25">
      <c r="A47" s="194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8" s="69" customFormat="1" x14ac:dyDescent="0.25">
      <c r="A48" s="194"/>
      <c r="B48" s="147" t="s">
        <v>4</v>
      </c>
      <c r="C48" s="150">
        <f>+SUM(C43:C45)</f>
        <v>46859</v>
      </c>
      <c r="D48" s="150">
        <f t="shared" ref="D48:G48" si="4">+SUM(D43:D45)</f>
        <v>109185</v>
      </c>
      <c r="E48" s="150">
        <f t="shared" si="4"/>
        <v>98031</v>
      </c>
      <c r="F48" s="150">
        <f t="shared" si="4"/>
        <v>40400</v>
      </c>
      <c r="G48" s="150">
        <f t="shared" si="4"/>
        <v>57218</v>
      </c>
      <c r="H48" s="151">
        <f>+SUM(H43:H45)</f>
        <v>54060</v>
      </c>
      <c r="I48" s="184">
        <f>+(H48/G48-1)*100</f>
        <v>-5.5192421965115868</v>
      </c>
      <c r="J48" s="161">
        <f>+H48/G48*100</f>
        <v>94.480757803488416</v>
      </c>
      <c r="K48" s="161">
        <f>+(G48/F48-1)*100</f>
        <v>41.628712871287135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</row>
    <row r="49" spans="1:27" s="69" customFormat="1" ht="18.75" customHeight="1" x14ac:dyDescent="0.25">
      <c r="A49" s="194"/>
      <c r="B49" s="147" t="s">
        <v>3</v>
      </c>
      <c r="C49" s="152"/>
      <c r="D49" s="152">
        <f>+(D48/C48-1)*100</f>
        <v>133.00753323801189</v>
      </c>
      <c r="E49" s="152">
        <f t="shared" ref="E49:H49" si="5">+(E48/D48-1)*100</f>
        <v>-10.215688968264869</v>
      </c>
      <c r="F49" s="152">
        <f>+(F48/E48-1)*100</f>
        <v>-58.788546480195045</v>
      </c>
      <c r="G49" s="152">
        <f t="shared" si="5"/>
        <v>41.628712871287135</v>
      </c>
      <c r="H49" s="161">
        <f t="shared" si="5"/>
        <v>-5.5192421965115868</v>
      </c>
      <c r="I49" s="162"/>
      <c r="J49" s="162"/>
      <c r="K49" s="162"/>
      <c r="L49" s="78"/>
    </row>
    <row r="50" spans="1:27" s="43" customFormat="1" x14ac:dyDescent="0.25">
      <c r="A50" s="195"/>
      <c r="B50" s="171"/>
      <c r="C50" s="188"/>
      <c r="D50" s="188"/>
      <c r="E50" s="188"/>
      <c r="F50" s="189"/>
      <c r="G50" s="189"/>
      <c r="H50" s="189"/>
      <c r="I50" s="190"/>
      <c r="J50" s="190"/>
      <c r="K50" s="171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7" s="40" customFormat="1" x14ac:dyDescent="0.25">
      <c r="A54" s="59"/>
      <c r="B54" s="49" t="s">
        <v>51</v>
      </c>
      <c r="C54" s="49" t="s">
        <v>51</v>
      </c>
      <c r="D54" s="49" t="s">
        <v>51</v>
      </c>
      <c r="E54" s="49" t="s">
        <v>51</v>
      </c>
      <c r="F54" s="49" t="s">
        <v>51</v>
      </c>
      <c r="G54" s="49" t="s">
        <v>51</v>
      </c>
      <c r="H54" s="40" t="s">
        <v>51</v>
      </c>
      <c r="I54" s="40" t="s">
        <v>51</v>
      </c>
      <c r="J54" s="40" t="s">
        <v>51</v>
      </c>
      <c r="K54" s="40" t="s">
        <v>52</v>
      </c>
      <c r="L54" s="40" t="s">
        <v>53</v>
      </c>
      <c r="M54" s="40" t="s">
        <v>54</v>
      </c>
      <c r="N54" s="40" t="s">
        <v>55</v>
      </c>
      <c r="O54" s="40" t="s">
        <v>56</v>
      </c>
      <c r="P54" s="40" t="s">
        <v>57</v>
      </c>
      <c r="Q54" s="40" t="s">
        <v>58</v>
      </c>
      <c r="R54" s="40" t="s">
        <v>59</v>
      </c>
      <c r="S54" s="40" t="s">
        <v>60</v>
      </c>
      <c r="T54" s="40" t="s">
        <v>61</v>
      </c>
    </row>
    <row r="55" spans="1:27" s="40" customFormat="1" x14ac:dyDescent="0.25">
      <c r="B55" s="49">
        <v>173844</v>
      </c>
      <c r="C55" s="49">
        <v>87108</v>
      </c>
      <c r="D55" s="49">
        <v>3845</v>
      </c>
      <c r="E55" s="49">
        <v>1137</v>
      </c>
      <c r="F55" s="49">
        <v>216</v>
      </c>
      <c r="G55" s="49">
        <v>1296</v>
      </c>
      <c r="H55" s="40">
        <v>756</v>
      </c>
      <c r="I55" s="40">
        <v>11301</v>
      </c>
      <c r="J55" s="40">
        <v>20207</v>
      </c>
      <c r="K55" s="40">
        <v>44691</v>
      </c>
      <c r="L55" s="40">
        <v>141795</v>
      </c>
      <c r="M55" s="40">
        <v>13932</v>
      </c>
      <c r="N55" s="40">
        <v>2320</v>
      </c>
      <c r="O55" s="40">
        <v>128</v>
      </c>
      <c r="P55" s="40">
        <v>1669</v>
      </c>
      <c r="Q55" s="40">
        <v>3658</v>
      </c>
      <c r="R55" s="40">
        <v>0</v>
      </c>
      <c r="S55" s="40">
        <v>161</v>
      </c>
      <c r="T55" s="40">
        <v>14305</v>
      </c>
    </row>
    <row r="56" spans="1:27" s="40" customFormat="1" x14ac:dyDescent="0.25"/>
    <row r="57" spans="1:27" s="40" customFormat="1" x14ac:dyDescent="0.25"/>
    <row r="58" spans="1:27" s="40" customFormat="1" x14ac:dyDescent="0.25">
      <c r="C58" s="49"/>
      <c r="D58" s="49"/>
      <c r="E58" s="49"/>
      <c r="F58" s="49"/>
      <c r="G58" s="49"/>
      <c r="H58" s="49"/>
    </row>
    <row r="59" spans="1:27" s="41" customFormat="1" x14ac:dyDescent="0.25">
      <c r="C59" s="56"/>
      <c r="D59" s="56"/>
      <c r="E59" s="56"/>
      <c r="F59" s="56"/>
      <c r="G59" s="56"/>
      <c r="H59" s="56"/>
    </row>
    <row r="60" spans="1:27" s="69" customFormat="1" x14ac:dyDescent="0.25">
      <c r="B60" s="94">
        <v>7389400</v>
      </c>
      <c r="C60" s="98" t="s">
        <v>12</v>
      </c>
      <c r="D60" s="97">
        <v>6805.8512499999997</v>
      </c>
    </row>
    <row r="61" spans="1:27" s="69" customFormat="1" x14ac:dyDescent="0.25">
      <c r="B61" s="94">
        <v>7405125</v>
      </c>
      <c r="C61" s="98" t="s">
        <v>13</v>
      </c>
      <c r="D61" s="97">
        <v>7093.1805000000004</v>
      </c>
    </row>
    <row r="62" spans="1:27" s="69" customFormat="1" x14ac:dyDescent="0.25">
      <c r="B62" s="94">
        <v>7299121</v>
      </c>
      <c r="C62" s="98" t="s">
        <v>14</v>
      </c>
      <c r="D62" s="97">
        <v>7273.4759999999997</v>
      </c>
    </row>
    <row r="63" spans="1:27" s="69" customFormat="1" x14ac:dyDescent="0.25">
      <c r="B63" s="94">
        <v>6832984</v>
      </c>
      <c r="C63" s="98" t="s">
        <v>15</v>
      </c>
      <c r="D63" s="97">
        <v>7231.6575000000003</v>
      </c>
    </row>
    <row r="64" spans="1:27" s="69" customFormat="1" x14ac:dyDescent="0.25">
      <c r="B64" s="94">
        <v>6979952</v>
      </c>
      <c r="C64" s="98" t="s">
        <v>16</v>
      </c>
      <c r="D64" s="97">
        <v>7129.2955000000002</v>
      </c>
    </row>
    <row r="65" spans="2:5" s="69" customFormat="1" x14ac:dyDescent="0.25">
      <c r="B65" s="94">
        <v>6279817</v>
      </c>
      <c r="C65" s="98" t="s">
        <v>17</v>
      </c>
      <c r="D65" s="97">
        <v>6847.9684999999999</v>
      </c>
    </row>
    <row r="66" spans="2:5" s="69" customFormat="1" x14ac:dyDescent="0.25">
      <c r="B66" s="94">
        <v>6093961</v>
      </c>
      <c r="C66" s="98" t="s">
        <v>18</v>
      </c>
      <c r="D66" s="97">
        <v>6546.6785</v>
      </c>
    </row>
    <row r="67" spans="2:5" s="69" customFormat="1" x14ac:dyDescent="0.25">
      <c r="B67" s="94">
        <v>5469988</v>
      </c>
      <c r="C67" s="98" t="s">
        <v>19</v>
      </c>
      <c r="D67" s="97">
        <v>6205.9295000000002</v>
      </c>
      <c r="E67" s="91"/>
    </row>
    <row r="68" spans="2:5" s="69" customFormat="1" x14ac:dyDescent="0.25">
      <c r="B68" s="94">
        <v>5941344</v>
      </c>
      <c r="C68" s="98" t="s">
        <v>20</v>
      </c>
      <c r="D68" s="97">
        <v>5946.2775000000001</v>
      </c>
      <c r="E68" s="91"/>
    </row>
    <row r="69" spans="2:5" s="69" customFormat="1" x14ac:dyDescent="0.25">
      <c r="B69" s="94">
        <v>6145529</v>
      </c>
      <c r="C69" s="98" t="s">
        <v>21</v>
      </c>
      <c r="D69" s="97">
        <v>5912.7055</v>
      </c>
      <c r="E69" s="91"/>
    </row>
    <row r="70" spans="2:5" s="69" customFormat="1" x14ac:dyDescent="0.25">
      <c r="B70" s="94">
        <v>6209547</v>
      </c>
      <c r="C70" s="98" t="s">
        <v>22</v>
      </c>
      <c r="D70" s="97">
        <v>5941.6019999999999</v>
      </c>
      <c r="E70" s="91"/>
    </row>
    <row r="71" spans="2:5" s="69" customFormat="1" x14ac:dyDescent="0.25">
      <c r="B71" s="94">
        <v>5987990</v>
      </c>
      <c r="C71" s="98" t="s">
        <v>23</v>
      </c>
      <c r="D71" s="97">
        <v>6071.1025</v>
      </c>
      <c r="E71" s="91"/>
    </row>
    <row r="72" spans="2:5" s="69" customFormat="1" x14ac:dyDescent="0.25">
      <c r="B72" s="94">
        <v>5810996</v>
      </c>
      <c r="C72" s="98" t="s">
        <v>24</v>
      </c>
      <c r="D72" s="97">
        <v>6038.5155000000004</v>
      </c>
      <c r="E72" s="91"/>
    </row>
    <row r="73" spans="2:5" s="69" customFormat="1" x14ac:dyDescent="0.25">
      <c r="B73" s="94">
        <v>6231878</v>
      </c>
      <c r="C73" s="98" t="s">
        <v>25</v>
      </c>
      <c r="D73" s="97">
        <v>6060.10275</v>
      </c>
      <c r="E73" s="91"/>
    </row>
    <row r="74" spans="2:5" s="69" customFormat="1" x14ac:dyDescent="0.25">
      <c r="B74" s="94">
        <v>6449419</v>
      </c>
      <c r="C74" s="98" t="s">
        <v>26</v>
      </c>
      <c r="D74" s="97">
        <v>6120.0707499999999</v>
      </c>
      <c r="E74" s="91"/>
    </row>
    <row r="75" spans="2:5" s="69" customFormat="1" x14ac:dyDescent="0.25">
      <c r="B75" s="94">
        <v>6199402</v>
      </c>
      <c r="C75" s="98" t="s">
        <v>27</v>
      </c>
      <c r="D75" s="97">
        <v>6172.9237499999999</v>
      </c>
      <c r="E75" s="91"/>
    </row>
    <row r="76" spans="2:5" s="69" customFormat="1" x14ac:dyDescent="0.25">
      <c r="B76" s="94">
        <v>6498148</v>
      </c>
      <c r="C76" s="98" t="s">
        <v>28</v>
      </c>
      <c r="D76" s="97">
        <v>6344.7117500000004</v>
      </c>
      <c r="E76" s="91"/>
    </row>
    <row r="77" spans="2:5" s="69" customFormat="1" x14ac:dyDescent="0.25">
      <c r="B77" s="94">
        <v>6281878</v>
      </c>
      <c r="C77" s="98" t="s">
        <v>29</v>
      </c>
      <c r="D77" s="97">
        <v>6357.2117500000004</v>
      </c>
      <c r="E77" s="91"/>
    </row>
    <row r="78" spans="2:5" s="69" customFormat="1" x14ac:dyDescent="0.25">
      <c r="B78" s="94">
        <v>6351873</v>
      </c>
      <c r="C78" s="98" t="s">
        <v>30</v>
      </c>
      <c r="D78" s="97">
        <v>6332.8252499999999</v>
      </c>
      <c r="E78" s="91"/>
    </row>
    <row r="79" spans="2:5" s="69" customFormat="1" x14ac:dyDescent="0.25">
      <c r="B79" s="94">
        <v>6348056</v>
      </c>
      <c r="C79" s="98" t="s">
        <v>33</v>
      </c>
      <c r="D79" s="97">
        <v>6369.9887500000004</v>
      </c>
      <c r="E79" s="91"/>
    </row>
    <row r="80" spans="2:5" s="69" customFormat="1" x14ac:dyDescent="0.25">
      <c r="B80" s="94">
        <v>6042462</v>
      </c>
      <c r="C80" s="98" t="s">
        <v>35</v>
      </c>
      <c r="D80" s="97">
        <v>6256.0672500000001</v>
      </c>
      <c r="E80" s="91"/>
    </row>
    <row r="81" spans="2:5" s="69" customFormat="1" x14ac:dyDescent="0.25">
      <c r="B81" s="94">
        <v>6095116</v>
      </c>
      <c r="C81" s="98" t="s">
        <v>37</v>
      </c>
      <c r="D81" s="97">
        <v>6209.3767500000004</v>
      </c>
      <c r="E81" s="91"/>
    </row>
    <row r="82" spans="2:5" s="69" customFormat="1" x14ac:dyDescent="0.25">
      <c r="B82" s="94">
        <v>6413962</v>
      </c>
      <c r="C82" s="98" t="s">
        <v>38</v>
      </c>
      <c r="D82" s="97">
        <v>6224.8990000000003</v>
      </c>
      <c r="E82" s="91"/>
    </row>
    <row r="83" spans="2:5" s="69" customFormat="1" x14ac:dyDescent="0.25">
      <c r="B83" s="94">
        <v>6196253</v>
      </c>
      <c r="C83" s="98" t="s">
        <v>39</v>
      </c>
      <c r="D83" s="97">
        <v>6186.9482500000004</v>
      </c>
      <c r="E83" s="91"/>
    </row>
    <row r="84" spans="2:5" s="69" customFormat="1" x14ac:dyDescent="0.25">
      <c r="B84" s="94">
        <v>6916438</v>
      </c>
      <c r="C84" s="98" t="s">
        <v>42</v>
      </c>
      <c r="D84" s="97">
        <v>6405.4422500000001</v>
      </c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8" s="69" customFormat="1" x14ac:dyDescent="0.25">
      <c r="B129" s="79"/>
      <c r="D129" s="93"/>
      <c r="E129" s="91"/>
    </row>
    <row r="130" spans="2:38" s="69" customFormat="1" x14ac:dyDescent="0.25">
      <c r="B130" s="79"/>
      <c r="D130" s="93"/>
      <c r="E130" s="91"/>
    </row>
    <row r="131" spans="2:38" s="69" customFormat="1" x14ac:dyDescent="0.25">
      <c r="B131" s="79"/>
      <c r="D131" s="93"/>
      <c r="E131" s="91"/>
    </row>
    <row r="132" spans="2:38" s="69" customFormat="1" x14ac:dyDescent="0.25">
      <c r="B132" s="79"/>
      <c r="D132" s="93"/>
      <c r="E132" s="91"/>
    </row>
    <row r="133" spans="2:38" s="69" customFormat="1" x14ac:dyDescent="0.25">
      <c r="B133" s="79"/>
      <c r="D133" s="93"/>
      <c r="E133" s="91"/>
    </row>
    <row r="134" spans="2:38" s="69" customFormat="1" x14ac:dyDescent="0.25">
      <c r="B134" s="79"/>
      <c r="D134" s="93"/>
      <c r="E134" s="91"/>
    </row>
    <row r="135" spans="2:38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2:38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2:38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2:38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2:38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2:38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2:38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2:38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2:38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2:38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4:38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4:38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</row>
    <row r="147" spans="4:38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</row>
    <row r="148" spans="4:38" s="69" customFormat="1" x14ac:dyDescent="0.25"/>
    <row r="149" spans="4:38" s="69" customFormat="1" x14ac:dyDescent="0.25"/>
    <row r="150" spans="4:38" s="69" customFormat="1" x14ac:dyDescent="0.25"/>
    <row r="151" spans="4:38" s="69" customFormat="1" x14ac:dyDescent="0.25"/>
    <row r="152" spans="4:38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4:38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4:38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4:38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4:38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4:38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4:38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4:38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4:38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3:38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3:38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3:38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24</oddFooter>
  </headerFooter>
  <ignoredErrors>
    <ignoredError sqref="C18:G18 C48:G48 C33:G33" formulaRange="1"/>
  </ignoredError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9" width="12" style="70" customWidth="1"/>
    <col min="10" max="10" width="11.42578125" style="70" customWidth="1"/>
    <col min="11" max="11" width="12.28515625" style="70" customWidth="1"/>
    <col min="12" max="12" width="1.85546875" style="70" customWidth="1"/>
    <col min="13" max="13" width="11.42578125" style="69"/>
    <col min="14" max="14" width="11.42578125" style="69" hidden="1" customWidth="1"/>
    <col min="15" max="38" width="11.42578125" style="69"/>
    <col min="39" max="16384" width="11.42578125" style="70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20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20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20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20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20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20" s="69" customFormat="1" x14ac:dyDescent="0.25">
      <c r="A7" s="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20" s="69" customFormat="1" x14ac:dyDescent="0.25">
      <c r="A8" s="76"/>
      <c r="B8" s="131"/>
      <c r="C8" s="217" t="s">
        <v>113</v>
      </c>
      <c r="D8" s="217"/>
      <c r="E8" s="217"/>
      <c r="F8" s="217"/>
      <c r="G8" s="217"/>
      <c r="H8" s="217"/>
      <c r="I8" s="217"/>
      <c r="J8" s="217"/>
      <c r="K8" s="217"/>
      <c r="L8" s="78"/>
      <c r="O8" s="95"/>
    </row>
    <row r="9" spans="1:20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20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20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  <c r="O11" s="92"/>
    </row>
    <row r="12" spans="1:20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20" s="69" customFormat="1" x14ac:dyDescent="0.25">
      <c r="A13" s="76"/>
      <c r="B13" s="174" t="s">
        <v>8</v>
      </c>
      <c r="C13" s="172">
        <v>47254</v>
      </c>
      <c r="D13" s="172">
        <v>38895</v>
      </c>
      <c r="E13" s="172">
        <v>72682</v>
      </c>
      <c r="F13" s="172">
        <v>93862</v>
      </c>
      <c r="G13" s="172">
        <v>49640</v>
      </c>
      <c r="H13" s="172">
        <v>145327</v>
      </c>
      <c r="I13" s="154">
        <f>+(H13/G13-1)*100</f>
        <v>192.76188557614827</v>
      </c>
      <c r="J13" s="154">
        <f>+H13/G13*100</f>
        <v>292.7618855761483</v>
      </c>
      <c r="K13" s="154">
        <f>+(G13/F13-1)*100</f>
        <v>-47.113847989601751</v>
      </c>
      <c r="L13" s="78"/>
      <c r="M13" s="99"/>
      <c r="N13" s="69">
        <v>1</v>
      </c>
      <c r="O13" s="79">
        <v>6979952</v>
      </c>
      <c r="P13" s="79">
        <v>5941344</v>
      </c>
      <c r="Q13" s="79">
        <v>5810996</v>
      </c>
      <c r="R13" s="79">
        <v>6498148</v>
      </c>
      <c r="S13" s="79">
        <v>6042462</v>
      </c>
      <c r="T13" s="79">
        <v>6916438</v>
      </c>
    </row>
    <row r="14" spans="1:20" s="69" customFormat="1" x14ac:dyDescent="0.25">
      <c r="A14" s="76"/>
      <c r="B14" s="174" t="s">
        <v>9</v>
      </c>
      <c r="C14" s="172">
        <v>35661</v>
      </c>
      <c r="D14" s="172">
        <v>58517</v>
      </c>
      <c r="E14" s="172">
        <v>68389</v>
      </c>
      <c r="F14" s="172">
        <v>36517</v>
      </c>
      <c r="G14" s="172">
        <v>127357</v>
      </c>
      <c r="H14" s="172">
        <v>87335</v>
      </c>
      <c r="I14" s="154">
        <f>+(H14/G14-1)*100</f>
        <v>-31.425049270947024</v>
      </c>
      <c r="J14" s="154">
        <f>+H14/G14*100</f>
        <v>68.574950729052972</v>
      </c>
      <c r="K14" s="154">
        <f>+(G14/F14-1)*100</f>
        <v>248.76085111044173</v>
      </c>
      <c r="L14" s="78"/>
      <c r="M14" s="99"/>
      <c r="O14" s="79"/>
      <c r="P14" s="79"/>
      <c r="Q14" s="79"/>
      <c r="R14" s="79"/>
      <c r="S14" s="79"/>
      <c r="T14" s="79"/>
    </row>
    <row r="15" spans="1:20" s="69" customFormat="1" x14ac:dyDescent="0.25">
      <c r="A15" s="76"/>
      <c r="B15" s="174" t="s">
        <v>10</v>
      </c>
      <c r="C15" s="172">
        <v>50856</v>
      </c>
      <c r="D15" s="172">
        <v>73564</v>
      </c>
      <c r="E15" s="172">
        <v>47947</v>
      </c>
      <c r="F15" s="172">
        <v>88978</v>
      </c>
      <c r="G15" s="172">
        <v>59056</v>
      </c>
      <c r="H15" s="151">
        <v>75510</v>
      </c>
      <c r="I15" s="161">
        <f t="shared" ref="I15:K15" si="0">+(E15/D15-1)*100</f>
        <v>-34.822739383394051</v>
      </c>
      <c r="J15" s="161">
        <f t="shared" si="0"/>
        <v>85.575739879450225</v>
      </c>
      <c r="K15" s="161">
        <f t="shared" si="0"/>
        <v>-33.628537391265255</v>
      </c>
      <c r="L15" s="78"/>
      <c r="M15" s="99"/>
      <c r="O15" s="79"/>
      <c r="P15" s="79"/>
      <c r="Q15" s="79"/>
      <c r="R15" s="79"/>
      <c r="S15" s="79"/>
      <c r="T15" s="79"/>
    </row>
    <row r="16" spans="1:20" s="69" customFormat="1" x14ac:dyDescent="0.25">
      <c r="A16" s="76"/>
      <c r="B16" s="174" t="s">
        <v>11</v>
      </c>
      <c r="C16" s="172">
        <v>26872</v>
      </c>
      <c r="D16" s="172">
        <v>31769</v>
      </c>
      <c r="E16" s="172">
        <v>70777</v>
      </c>
      <c r="F16" s="172">
        <v>108698</v>
      </c>
      <c r="G16" s="172">
        <v>58107</v>
      </c>
      <c r="H16" s="172"/>
      <c r="I16" s="172"/>
      <c r="J16" s="172"/>
      <c r="K16" s="172"/>
      <c r="L16" s="78"/>
      <c r="M16" s="99"/>
      <c r="O16" s="79"/>
      <c r="P16" s="79"/>
      <c r="Q16" s="79"/>
      <c r="R16" s="79"/>
      <c r="S16" s="79"/>
      <c r="T16" s="79"/>
    </row>
    <row r="17" spans="1:38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8" s="69" customFormat="1" x14ac:dyDescent="0.25">
      <c r="A18" s="76"/>
      <c r="B18" s="147" t="s">
        <v>4</v>
      </c>
      <c r="C18" s="150">
        <f>+SUM(C13:C15)</f>
        <v>133771</v>
      </c>
      <c r="D18" s="150">
        <f t="shared" ref="D18:G18" si="1">+SUM(D13:D15)</f>
        <v>170976</v>
      </c>
      <c r="E18" s="150">
        <f t="shared" si="1"/>
        <v>189018</v>
      </c>
      <c r="F18" s="150">
        <f t="shared" si="1"/>
        <v>219357</v>
      </c>
      <c r="G18" s="150">
        <f t="shared" si="1"/>
        <v>236053</v>
      </c>
      <c r="H18" s="151">
        <f>+SUM(H13:H15)</f>
        <v>308172</v>
      </c>
      <c r="I18" s="184">
        <f>+(H18/G18-1)*100</f>
        <v>30.552037042528578</v>
      </c>
      <c r="J18" s="161">
        <f>+H18/G18*100</f>
        <v>130.55203704252858</v>
      </c>
      <c r="K18" s="161">
        <f>+(G18/F18-1)*100</f>
        <v>7.6113367706523993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</row>
    <row r="19" spans="1:38" s="69" customFormat="1" ht="18.75" customHeight="1" x14ac:dyDescent="0.25">
      <c r="A19" s="76"/>
      <c r="B19" s="147" t="s">
        <v>3</v>
      </c>
      <c r="C19" s="152"/>
      <c r="D19" s="152">
        <f>+(D18/C18-1)*100</f>
        <v>27.812455614445586</v>
      </c>
      <c r="E19" s="152">
        <f t="shared" ref="E19:H19" si="2">+(E18/D18-1)*100</f>
        <v>10.552358225715896</v>
      </c>
      <c r="F19" s="152">
        <f>+(F18/E18-1)*100</f>
        <v>16.050852299780981</v>
      </c>
      <c r="G19" s="152">
        <f t="shared" si="2"/>
        <v>7.6113367706523993</v>
      </c>
      <c r="H19" s="161">
        <f t="shared" si="2"/>
        <v>30.552037042528578</v>
      </c>
      <c r="I19" s="162"/>
      <c r="J19" s="162"/>
      <c r="K19" s="162"/>
      <c r="L19" s="78"/>
    </row>
    <row r="20" spans="1:38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8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8" s="69" customFormat="1" x14ac:dyDescent="0.25">
      <c r="A22" s="76"/>
      <c r="B22" s="131"/>
      <c r="C22" s="216" t="s">
        <v>74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8" s="69" customFormat="1" x14ac:dyDescent="0.25">
      <c r="A23" s="76"/>
      <c r="B23" s="131"/>
      <c r="C23" s="217" t="s">
        <v>112</v>
      </c>
      <c r="D23" s="217"/>
      <c r="E23" s="217"/>
      <c r="F23" s="217"/>
      <c r="G23" s="217"/>
      <c r="H23" s="217"/>
      <c r="I23" s="217"/>
      <c r="J23" s="217"/>
      <c r="K23" s="217"/>
      <c r="L23" s="78"/>
      <c r="O23" s="95"/>
    </row>
    <row r="24" spans="1:38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8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8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  <c r="O26" s="92"/>
    </row>
    <row r="27" spans="1:38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8" s="69" customFormat="1" x14ac:dyDescent="0.25">
      <c r="A28" s="76"/>
      <c r="B28" s="174" t="s">
        <v>8</v>
      </c>
      <c r="C28" s="172">
        <v>42614</v>
      </c>
      <c r="D28" s="172">
        <v>18279</v>
      </c>
      <c r="E28" s="172">
        <v>70538</v>
      </c>
      <c r="F28" s="172">
        <v>49357</v>
      </c>
      <c r="G28" s="172">
        <v>46800</v>
      </c>
      <c r="H28" s="172">
        <v>105903</v>
      </c>
      <c r="I28" s="154">
        <f>+(H28/G28-1)*100</f>
        <v>126.28846153846153</v>
      </c>
      <c r="J28" s="154">
        <f>+H28/G28*100</f>
        <v>226.28846153846155</v>
      </c>
      <c r="K28" s="154">
        <f>+(G28/F28-1)*100</f>
        <v>-5.1806228093279616</v>
      </c>
      <c r="L28" s="78"/>
      <c r="M28" s="99"/>
      <c r="N28" s="69">
        <v>1</v>
      </c>
      <c r="O28" s="79">
        <v>6979952</v>
      </c>
      <c r="P28" s="79">
        <v>5941344</v>
      </c>
      <c r="Q28" s="79">
        <v>5810996</v>
      </c>
      <c r="R28" s="79">
        <v>6498148</v>
      </c>
      <c r="S28" s="79">
        <v>6042462</v>
      </c>
      <c r="T28" s="79">
        <v>6916438</v>
      </c>
    </row>
    <row r="29" spans="1:38" s="69" customFormat="1" x14ac:dyDescent="0.25">
      <c r="A29" s="76"/>
      <c r="B29" s="174" t="s">
        <v>9</v>
      </c>
      <c r="C29" s="172">
        <v>27686</v>
      </c>
      <c r="D29" s="172">
        <v>51825</v>
      </c>
      <c r="E29" s="172">
        <v>57044</v>
      </c>
      <c r="F29" s="172">
        <v>18476</v>
      </c>
      <c r="G29" s="172">
        <v>104070</v>
      </c>
      <c r="H29" s="172">
        <v>51886</v>
      </c>
      <c r="I29" s="154">
        <f>+(H29/G29-1)*100</f>
        <v>-50.143172864418183</v>
      </c>
      <c r="J29" s="154">
        <f>+H29/G29*100</f>
        <v>49.856827135581824</v>
      </c>
      <c r="K29" s="154">
        <f>+(G29/F29-1)*100</f>
        <v>463.27127083784364</v>
      </c>
      <c r="L29" s="78"/>
      <c r="M29" s="99"/>
      <c r="O29" s="79"/>
      <c r="P29" s="79"/>
      <c r="Q29" s="79"/>
      <c r="R29" s="79"/>
      <c r="S29" s="79"/>
      <c r="T29" s="79"/>
    </row>
    <row r="30" spans="1:38" s="69" customFormat="1" x14ac:dyDescent="0.25">
      <c r="A30" s="76"/>
      <c r="B30" s="174" t="s">
        <v>10</v>
      </c>
      <c r="C30" s="172">
        <v>45392</v>
      </c>
      <c r="D30" s="172">
        <v>67005</v>
      </c>
      <c r="E30" s="172">
        <v>44570</v>
      </c>
      <c r="F30" s="172">
        <v>79925</v>
      </c>
      <c r="G30" s="172">
        <v>41117</v>
      </c>
      <c r="H30" s="151">
        <v>35396</v>
      </c>
      <c r="I30" s="161">
        <f>+(H30/G30-1)*100</f>
        <v>-13.913952866211055</v>
      </c>
      <c r="J30" s="161">
        <f>+H30/G30*100</f>
        <v>86.086047133788952</v>
      </c>
      <c r="K30" s="161">
        <f>+(G30/F30-1)*100</f>
        <v>-48.555520800750706</v>
      </c>
      <c r="L30" s="78"/>
      <c r="M30" s="99"/>
      <c r="O30" s="79"/>
      <c r="P30" s="79"/>
      <c r="Q30" s="79"/>
      <c r="R30" s="79"/>
      <c r="S30" s="79"/>
      <c r="T30" s="79"/>
    </row>
    <row r="31" spans="1:38" s="69" customFormat="1" x14ac:dyDescent="0.25">
      <c r="A31" s="76"/>
      <c r="B31" s="174" t="s">
        <v>11</v>
      </c>
      <c r="C31" s="172">
        <v>20765</v>
      </c>
      <c r="D31" s="172">
        <v>26049</v>
      </c>
      <c r="E31" s="172">
        <v>56362</v>
      </c>
      <c r="F31" s="172">
        <v>34488</v>
      </c>
      <c r="G31" s="172">
        <v>40649</v>
      </c>
      <c r="H31" s="172"/>
      <c r="I31" s="172"/>
      <c r="J31" s="172"/>
      <c r="K31" s="172"/>
      <c r="L31" s="78"/>
      <c r="M31" s="99"/>
      <c r="O31" s="79"/>
      <c r="P31" s="79"/>
      <c r="Q31" s="79"/>
      <c r="R31" s="79"/>
      <c r="S31" s="79"/>
      <c r="T31" s="79"/>
    </row>
    <row r="32" spans="1:38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8" s="69" customFormat="1" x14ac:dyDescent="0.25">
      <c r="A33" s="76"/>
      <c r="B33" s="147" t="s">
        <v>4</v>
      </c>
      <c r="C33" s="150">
        <f>+SUM(C28:C30)</f>
        <v>115692</v>
      </c>
      <c r="D33" s="150">
        <f t="shared" ref="D33:G33" si="3">+SUM(D28:D30)</f>
        <v>137109</v>
      </c>
      <c r="E33" s="150">
        <f t="shared" si="3"/>
        <v>172152</v>
      </c>
      <c r="F33" s="150">
        <f t="shared" si="3"/>
        <v>147758</v>
      </c>
      <c r="G33" s="150">
        <f t="shared" si="3"/>
        <v>191987</v>
      </c>
      <c r="H33" s="151">
        <f>+SUM(H28:H30)</f>
        <v>193185</v>
      </c>
      <c r="I33" s="184">
        <f>+(H33/G33-1)*100</f>
        <v>0.62400058337284126</v>
      </c>
      <c r="J33" s="161">
        <f>+H33/G33*100</f>
        <v>100.62400058337285</v>
      </c>
      <c r="K33" s="161">
        <f>+(G33/F33-1)*100</f>
        <v>29.933404621069592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</row>
    <row r="34" spans="1:38" s="69" customFormat="1" ht="18.75" customHeight="1" x14ac:dyDescent="0.25">
      <c r="A34" s="76"/>
      <c r="B34" s="147" t="s">
        <v>3</v>
      </c>
      <c r="C34" s="152"/>
      <c r="D34" s="152">
        <f>+(D33/C33-1)*100</f>
        <v>18.512083808733525</v>
      </c>
      <c r="E34" s="152">
        <f t="shared" ref="E34:H34" si="4">+(E33/D33-1)*100</f>
        <v>25.558497254009581</v>
      </c>
      <c r="F34" s="152">
        <f>+(F33/E33-1)*100</f>
        <v>-14.17003578233189</v>
      </c>
      <c r="G34" s="152">
        <f t="shared" si="4"/>
        <v>29.933404621069592</v>
      </c>
      <c r="H34" s="161">
        <f t="shared" si="4"/>
        <v>0.62400058337284126</v>
      </c>
      <c r="I34" s="162"/>
      <c r="J34" s="162"/>
      <c r="K34" s="162"/>
      <c r="L34" s="78"/>
    </row>
    <row r="35" spans="1:38" s="43" customFormat="1" x14ac:dyDescent="0.25">
      <c r="A35" s="44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63"/>
      <c r="M35" s="58" t="s">
        <v>6</v>
      </c>
      <c r="N35" s="40"/>
      <c r="O35" s="40"/>
      <c r="P35" s="40"/>
      <c r="Q35" s="40"/>
      <c r="R35" s="41"/>
      <c r="S35" s="41"/>
      <c r="T35" s="41"/>
      <c r="U35" s="41"/>
      <c r="V35" s="42"/>
      <c r="W35" s="42"/>
      <c r="X35" s="50"/>
      <c r="Y35" s="50"/>
      <c r="Z35" s="50"/>
      <c r="AA35" s="50"/>
    </row>
    <row r="36" spans="1:38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0"/>
      <c r="P36" s="40"/>
      <c r="Q36" s="40"/>
      <c r="R36" s="41"/>
      <c r="S36" s="41"/>
      <c r="T36" s="41"/>
      <c r="U36" s="41"/>
      <c r="V36" s="42"/>
      <c r="W36" s="42"/>
      <c r="X36" s="50"/>
      <c r="Y36" s="50"/>
      <c r="Z36" s="50"/>
      <c r="AA36" s="50"/>
    </row>
    <row r="37" spans="1:38" s="69" customFormat="1" x14ac:dyDescent="0.25">
      <c r="A37" s="76"/>
      <c r="B37" s="131"/>
      <c r="C37" s="216" t="s">
        <v>74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8" s="69" customFormat="1" x14ac:dyDescent="0.25">
      <c r="A38" s="76"/>
      <c r="B38" s="131"/>
      <c r="C38" s="217" t="s">
        <v>111</v>
      </c>
      <c r="D38" s="217"/>
      <c r="E38" s="217"/>
      <c r="F38" s="217"/>
      <c r="G38" s="217"/>
      <c r="H38" s="217"/>
      <c r="I38" s="217"/>
      <c r="J38" s="217"/>
      <c r="K38" s="217"/>
      <c r="L38" s="78"/>
      <c r="O38" s="95"/>
    </row>
    <row r="39" spans="1:38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8" s="69" customFormat="1" ht="15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8" s="69" customForma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  <c r="O41" s="92"/>
    </row>
    <row r="42" spans="1:38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8" s="69" customFormat="1" x14ac:dyDescent="0.25">
      <c r="A43" s="76"/>
      <c r="B43" s="174" t="s">
        <v>8</v>
      </c>
      <c r="C43" s="172">
        <v>4640</v>
      </c>
      <c r="D43" s="172">
        <v>20616</v>
      </c>
      <c r="E43" s="172">
        <v>2144</v>
      </c>
      <c r="F43" s="172">
        <v>44505</v>
      </c>
      <c r="G43" s="172">
        <v>2840</v>
      </c>
      <c r="H43" s="172">
        <v>39424</v>
      </c>
      <c r="I43" s="154">
        <f>+(H43/G43-1)*100</f>
        <v>1288.1690140845069</v>
      </c>
      <c r="J43" s="154">
        <f>+H43/G43*100</f>
        <v>1388.1690140845069</v>
      </c>
      <c r="K43" s="154">
        <f>+(G43/F43-1)*100</f>
        <v>-93.618694528704637</v>
      </c>
      <c r="L43" s="78"/>
      <c r="M43" s="99"/>
      <c r="N43" s="69">
        <v>1</v>
      </c>
      <c r="O43" s="79">
        <v>6979952</v>
      </c>
      <c r="P43" s="79">
        <v>5941344</v>
      </c>
      <c r="Q43" s="79">
        <v>5810996</v>
      </c>
      <c r="R43" s="79">
        <v>6498148</v>
      </c>
      <c r="S43" s="79">
        <v>6042462</v>
      </c>
      <c r="T43" s="79">
        <v>6916438</v>
      </c>
    </row>
    <row r="44" spans="1:38" s="69" customFormat="1" x14ac:dyDescent="0.25">
      <c r="A44" s="76"/>
      <c r="B44" s="174" t="s">
        <v>9</v>
      </c>
      <c r="C44" s="172">
        <v>7975</v>
      </c>
      <c r="D44" s="172">
        <v>6692</v>
      </c>
      <c r="E44" s="172">
        <v>11345</v>
      </c>
      <c r="F44" s="172">
        <v>18041</v>
      </c>
      <c r="G44" s="172">
        <v>23287</v>
      </c>
      <c r="H44" s="172">
        <v>35449</v>
      </c>
      <c r="I44" s="154">
        <f>+(H44/G44-1)*100</f>
        <v>52.22656417743805</v>
      </c>
      <c r="J44" s="154">
        <f>+H44/G44*100</f>
        <v>152.22656417743806</v>
      </c>
      <c r="K44" s="154">
        <f>+(G44/F44-1)*100</f>
        <v>29.078210742198319</v>
      </c>
      <c r="L44" s="78"/>
      <c r="M44" s="99"/>
      <c r="O44" s="79"/>
      <c r="P44" s="79"/>
      <c r="Q44" s="79"/>
      <c r="R44" s="79"/>
      <c r="S44" s="79"/>
      <c r="T44" s="79"/>
    </row>
    <row r="45" spans="1:38" s="69" customFormat="1" x14ac:dyDescent="0.25">
      <c r="A45" s="76"/>
      <c r="B45" s="174" t="s">
        <v>10</v>
      </c>
      <c r="C45" s="172">
        <v>5464</v>
      </c>
      <c r="D45" s="172">
        <v>6559</v>
      </c>
      <c r="E45" s="172">
        <v>3377</v>
      </c>
      <c r="F45" s="172">
        <v>9053</v>
      </c>
      <c r="G45" s="172">
        <v>17939</v>
      </c>
      <c r="H45" s="151">
        <v>40114</v>
      </c>
      <c r="I45" s="161">
        <f>+(H45/G45-1)*100</f>
        <v>123.61335637437985</v>
      </c>
      <c r="J45" s="161">
        <f>+H45/G45*100</f>
        <v>223.61335637437983</v>
      </c>
      <c r="K45" s="161">
        <f>+(G45/F45-1)*100</f>
        <v>98.155307632828894</v>
      </c>
      <c r="L45" s="78"/>
      <c r="M45" s="99"/>
      <c r="O45" s="79"/>
      <c r="P45" s="79"/>
      <c r="Q45" s="79"/>
      <c r="R45" s="79"/>
      <c r="S45" s="79"/>
      <c r="T45" s="79"/>
    </row>
    <row r="46" spans="1:38" s="69" customFormat="1" x14ac:dyDescent="0.25">
      <c r="A46" s="76"/>
      <c r="B46" s="174" t="s">
        <v>11</v>
      </c>
      <c r="C46" s="172">
        <v>6107</v>
      </c>
      <c r="D46" s="172">
        <v>5720</v>
      </c>
      <c r="E46" s="172">
        <v>14415</v>
      </c>
      <c r="F46" s="172">
        <v>74210</v>
      </c>
      <c r="G46" s="172">
        <v>17458</v>
      </c>
      <c r="H46" s="172"/>
      <c r="I46" s="172"/>
      <c r="J46" s="172"/>
      <c r="K46" s="172"/>
      <c r="L46" s="78"/>
      <c r="M46" s="99"/>
      <c r="O46" s="79"/>
      <c r="P46" s="79"/>
      <c r="Q46" s="79"/>
      <c r="R46" s="79"/>
      <c r="S46" s="79"/>
      <c r="T46" s="79"/>
    </row>
    <row r="47" spans="1:38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8" s="69" customFormat="1" x14ac:dyDescent="0.25">
      <c r="A48" s="76"/>
      <c r="B48" s="147" t="s">
        <v>4</v>
      </c>
      <c r="C48" s="150">
        <f>+SUM(C43:C45)</f>
        <v>18079</v>
      </c>
      <c r="D48" s="150">
        <f t="shared" ref="D48:G48" si="5">+SUM(D43:D45)</f>
        <v>33867</v>
      </c>
      <c r="E48" s="150">
        <f t="shared" si="5"/>
        <v>16866</v>
      </c>
      <c r="F48" s="150">
        <f t="shared" si="5"/>
        <v>71599</v>
      </c>
      <c r="G48" s="150">
        <f t="shared" si="5"/>
        <v>44066</v>
      </c>
      <c r="H48" s="151">
        <f>+SUM(H43:H45)</f>
        <v>114987</v>
      </c>
      <c r="I48" s="184">
        <f>+(H48/G48-1)*100</f>
        <v>160.9426768937503</v>
      </c>
      <c r="J48" s="161">
        <f>+H48/G48*100</f>
        <v>260.94267689375033</v>
      </c>
      <c r="K48" s="161">
        <f>+(G48/F48-1)*100</f>
        <v>-38.454447687816874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</row>
    <row r="49" spans="1:27" s="69" customFormat="1" ht="18.75" customHeight="1" x14ac:dyDescent="0.25">
      <c r="A49" s="76"/>
      <c r="B49" s="147" t="s">
        <v>3</v>
      </c>
      <c r="C49" s="152"/>
      <c r="D49" s="152">
        <f>+(D48/C48-1)*100</f>
        <v>87.327838929144306</v>
      </c>
      <c r="E49" s="152">
        <f t="shared" ref="E49:H49" si="6">+(E48/D48-1)*100</f>
        <v>-50.199309061918683</v>
      </c>
      <c r="F49" s="152">
        <f>+(F48/E48-1)*100</f>
        <v>324.51677931934063</v>
      </c>
      <c r="G49" s="152">
        <f t="shared" si="6"/>
        <v>-38.454447687816874</v>
      </c>
      <c r="H49" s="161">
        <f t="shared" si="6"/>
        <v>160.9426768937503</v>
      </c>
      <c r="I49" s="162"/>
      <c r="J49" s="162"/>
      <c r="K49" s="162"/>
      <c r="L49" s="78"/>
    </row>
    <row r="50" spans="1:27" s="43" customFormat="1" x14ac:dyDescent="0.25">
      <c r="A50" s="44"/>
      <c r="B50" s="171"/>
      <c r="C50" s="188"/>
      <c r="D50" s="188"/>
      <c r="E50" s="188"/>
      <c r="F50" s="189"/>
      <c r="G50" s="189"/>
      <c r="H50" s="189"/>
      <c r="I50" s="190"/>
      <c r="J50" s="190"/>
      <c r="K50" s="171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7" s="40" customFormat="1" x14ac:dyDescent="0.25">
      <c r="A54" s="59"/>
      <c r="B54" s="49" t="s">
        <v>52</v>
      </c>
      <c r="C54" s="49" t="s">
        <v>52</v>
      </c>
      <c r="D54" s="49" t="s">
        <v>52</v>
      </c>
      <c r="E54" s="49" t="s">
        <v>52</v>
      </c>
      <c r="F54" s="49" t="s">
        <v>52</v>
      </c>
      <c r="G54" s="49" t="s">
        <v>52</v>
      </c>
      <c r="H54" s="40" t="s">
        <v>52</v>
      </c>
      <c r="I54" s="40" t="s">
        <v>52</v>
      </c>
      <c r="J54" s="40" t="s">
        <v>52</v>
      </c>
      <c r="K54" s="40" t="s">
        <v>52</v>
      </c>
      <c r="L54" s="40" t="s">
        <v>53</v>
      </c>
      <c r="M54" s="40" t="s">
        <v>54</v>
      </c>
      <c r="N54" s="40" t="s">
        <v>55</v>
      </c>
      <c r="O54" s="40" t="s">
        <v>56</v>
      </c>
      <c r="P54" s="40" t="s">
        <v>57</v>
      </c>
      <c r="Q54" s="40" t="s">
        <v>58</v>
      </c>
      <c r="R54" s="40" t="s">
        <v>59</v>
      </c>
      <c r="S54" s="40" t="s">
        <v>60</v>
      </c>
      <c r="T54" s="40" t="s">
        <v>61</v>
      </c>
    </row>
    <row r="55" spans="1:27" s="40" customFormat="1" x14ac:dyDescent="0.25">
      <c r="B55" s="49">
        <v>173844</v>
      </c>
      <c r="C55" s="49">
        <v>87108</v>
      </c>
      <c r="D55" s="49">
        <v>3845</v>
      </c>
      <c r="E55" s="49">
        <v>1137</v>
      </c>
      <c r="F55" s="49">
        <v>216</v>
      </c>
      <c r="G55" s="49">
        <v>1296</v>
      </c>
      <c r="H55" s="40">
        <v>756</v>
      </c>
      <c r="I55" s="40">
        <v>11301</v>
      </c>
      <c r="J55" s="40">
        <v>20207</v>
      </c>
      <c r="K55" s="40">
        <v>44691</v>
      </c>
      <c r="L55" s="40">
        <v>141795</v>
      </c>
      <c r="M55" s="40">
        <v>13932</v>
      </c>
      <c r="N55" s="40">
        <v>2320</v>
      </c>
      <c r="O55" s="40">
        <v>128</v>
      </c>
      <c r="P55" s="40">
        <v>1669</v>
      </c>
      <c r="Q55" s="40">
        <v>3658</v>
      </c>
      <c r="R55" s="40">
        <v>0</v>
      </c>
      <c r="S55" s="40">
        <v>161</v>
      </c>
      <c r="T55" s="40">
        <v>14305</v>
      </c>
    </row>
    <row r="56" spans="1:27" s="40" customFormat="1" x14ac:dyDescent="0.25"/>
    <row r="57" spans="1:27" s="40" customFormat="1" x14ac:dyDescent="0.25"/>
    <row r="58" spans="1:27" s="40" customFormat="1" x14ac:dyDescent="0.25">
      <c r="C58" s="49"/>
      <c r="D58" s="49"/>
      <c r="E58" s="49"/>
      <c r="F58" s="49"/>
      <c r="G58" s="49"/>
      <c r="H58" s="49"/>
    </row>
    <row r="59" spans="1:27" s="41" customFormat="1" x14ac:dyDescent="0.25">
      <c r="C59" s="56"/>
      <c r="D59" s="56"/>
      <c r="E59" s="56"/>
      <c r="F59" s="56"/>
      <c r="G59" s="56"/>
      <c r="H59" s="56"/>
    </row>
    <row r="60" spans="1:27" s="69" customFormat="1" x14ac:dyDescent="0.25">
      <c r="B60" s="94">
        <v>7389400</v>
      </c>
      <c r="C60" s="98" t="s">
        <v>12</v>
      </c>
      <c r="D60" s="97">
        <v>6805.8512499999997</v>
      </c>
    </row>
    <row r="61" spans="1:27" s="69" customFormat="1" x14ac:dyDescent="0.25">
      <c r="B61" s="94">
        <v>7405125</v>
      </c>
      <c r="C61" s="98" t="s">
        <v>13</v>
      </c>
      <c r="D61" s="97">
        <v>7093.1805000000004</v>
      </c>
    </row>
    <row r="62" spans="1:27" s="69" customFormat="1" x14ac:dyDescent="0.25">
      <c r="B62" s="94">
        <v>7299121</v>
      </c>
      <c r="C62" s="98" t="s">
        <v>14</v>
      </c>
      <c r="D62" s="97">
        <v>7273.4759999999997</v>
      </c>
    </row>
    <row r="63" spans="1:27" s="69" customFormat="1" x14ac:dyDescent="0.25">
      <c r="B63" s="94">
        <v>6832984</v>
      </c>
      <c r="C63" s="98" t="s">
        <v>15</v>
      </c>
      <c r="D63" s="97">
        <v>7231.6575000000003</v>
      </c>
    </row>
    <row r="64" spans="1:27" s="69" customFormat="1" x14ac:dyDescent="0.25">
      <c r="B64" s="94">
        <v>6979952</v>
      </c>
      <c r="C64" s="98" t="s">
        <v>16</v>
      </c>
      <c r="D64" s="97">
        <v>7129.2955000000002</v>
      </c>
    </row>
    <row r="65" spans="2:5" s="69" customFormat="1" x14ac:dyDescent="0.25">
      <c r="B65" s="94">
        <v>6279817</v>
      </c>
      <c r="C65" s="98" t="s">
        <v>17</v>
      </c>
      <c r="D65" s="97">
        <v>6847.9684999999999</v>
      </c>
    </row>
    <row r="66" spans="2:5" s="69" customFormat="1" x14ac:dyDescent="0.25">
      <c r="B66" s="94">
        <v>6093961</v>
      </c>
      <c r="C66" s="98" t="s">
        <v>18</v>
      </c>
      <c r="D66" s="97">
        <v>6546.6785</v>
      </c>
    </row>
    <row r="67" spans="2:5" s="69" customFormat="1" x14ac:dyDescent="0.25">
      <c r="B67" s="94">
        <v>5469988</v>
      </c>
      <c r="C67" s="98" t="s">
        <v>19</v>
      </c>
      <c r="D67" s="97">
        <v>6205.9295000000002</v>
      </c>
      <c r="E67" s="91"/>
    </row>
    <row r="68" spans="2:5" s="69" customFormat="1" x14ac:dyDescent="0.25">
      <c r="B68" s="94">
        <v>5941344</v>
      </c>
      <c r="C68" s="98" t="s">
        <v>20</v>
      </c>
      <c r="D68" s="97">
        <v>5946.2775000000001</v>
      </c>
      <c r="E68" s="91"/>
    </row>
    <row r="69" spans="2:5" s="69" customFormat="1" x14ac:dyDescent="0.25">
      <c r="B69" s="94">
        <v>6145529</v>
      </c>
      <c r="C69" s="98" t="s">
        <v>21</v>
      </c>
      <c r="D69" s="97">
        <v>5912.7055</v>
      </c>
      <c r="E69" s="91"/>
    </row>
    <row r="70" spans="2:5" s="69" customFormat="1" x14ac:dyDescent="0.25">
      <c r="B70" s="94">
        <v>6209547</v>
      </c>
      <c r="C70" s="98" t="s">
        <v>22</v>
      </c>
      <c r="D70" s="97">
        <v>5941.6019999999999</v>
      </c>
      <c r="E70" s="91"/>
    </row>
    <row r="71" spans="2:5" s="69" customFormat="1" x14ac:dyDescent="0.25">
      <c r="B71" s="94">
        <v>5987990</v>
      </c>
      <c r="C71" s="98" t="s">
        <v>23</v>
      </c>
      <c r="D71" s="97">
        <v>6071.1025</v>
      </c>
      <c r="E71" s="91"/>
    </row>
    <row r="72" spans="2:5" s="69" customFormat="1" x14ac:dyDescent="0.25">
      <c r="B72" s="94">
        <v>5810996</v>
      </c>
      <c r="C72" s="98" t="s">
        <v>24</v>
      </c>
      <c r="D72" s="97">
        <v>6038.5155000000004</v>
      </c>
      <c r="E72" s="91"/>
    </row>
    <row r="73" spans="2:5" s="69" customFormat="1" x14ac:dyDescent="0.25">
      <c r="B73" s="94">
        <v>6231878</v>
      </c>
      <c r="C73" s="98" t="s">
        <v>25</v>
      </c>
      <c r="D73" s="97">
        <v>6060.10275</v>
      </c>
      <c r="E73" s="91"/>
    </row>
    <row r="74" spans="2:5" s="69" customFormat="1" x14ac:dyDescent="0.25">
      <c r="B74" s="94">
        <v>6449419</v>
      </c>
      <c r="C74" s="98" t="s">
        <v>26</v>
      </c>
      <c r="D74" s="97">
        <v>6120.0707499999999</v>
      </c>
      <c r="E74" s="91"/>
    </row>
    <row r="75" spans="2:5" s="69" customFormat="1" x14ac:dyDescent="0.25">
      <c r="B75" s="94">
        <v>6199402</v>
      </c>
      <c r="C75" s="98" t="s">
        <v>27</v>
      </c>
      <c r="D75" s="97">
        <v>6172.9237499999999</v>
      </c>
      <c r="E75" s="91"/>
    </row>
    <row r="76" spans="2:5" s="69" customFormat="1" x14ac:dyDescent="0.25">
      <c r="B76" s="94">
        <v>6498148</v>
      </c>
      <c r="C76" s="98" t="s">
        <v>28</v>
      </c>
      <c r="D76" s="97">
        <v>6344.7117500000004</v>
      </c>
      <c r="E76" s="91"/>
    </row>
    <row r="77" spans="2:5" s="69" customFormat="1" x14ac:dyDescent="0.25">
      <c r="B77" s="94">
        <v>6281878</v>
      </c>
      <c r="C77" s="98" t="s">
        <v>29</v>
      </c>
      <c r="D77" s="97">
        <v>6357.2117500000004</v>
      </c>
      <c r="E77" s="91"/>
    </row>
    <row r="78" spans="2:5" s="69" customFormat="1" x14ac:dyDescent="0.25">
      <c r="B78" s="94">
        <v>6351873</v>
      </c>
      <c r="C78" s="98" t="s">
        <v>30</v>
      </c>
      <c r="D78" s="97">
        <v>6332.8252499999999</v>
      </c>
      <c r="E78" s="91"/>
    </row>
    <row r="79" spans="2:5" s="69" customFormat="1" x14ac:dyDescent="0.25">
      <c r="B79" s="94">
        <v>6348056</v>
      </c>
      <c r="C79" s="98" t="s">
        <v>33</v>
      </c>
      <c r="D79" s="97">
        <v>6369.9887500000004</v>
      </c>
      <c r="E79" s="91"/>
    </row>
    <row r="80" spans="2:5" s="69" customFormat="1" x14ac:dyDescent="0.25">
      <c r="B80" s="94">
        <v>6042462</v>
      </c>
      <c r="C80" s="98" t="s">
        <v>35</v>
      </c>
      <c r="D80" s="97">
        <v>6256.0672500000001</v>
      </c>
      <c r="E80" s="91"/>
    </row>
    <row r="81" spans="2:5" s="69" customFormat="1" x14ac:dyDescent="0.25">
      <c r="B81" s="94">
        <v>6095116</v>
      </c>
      <c r="C81" s="98" t="s">
        <v>37</v>
      </c>
      <c r="D81" s="97">
        <v>6209.3767500000004</v>
      </c>
      <c r="E81" s="91"/>
    </row>
    <row r="82" spans="2:5" s="69" customFormat="1" x14ac:dyDescent="0.25">
      <c r="B82" s="94">
        <v>6413962</v>
      </c>
      <c r="C82" s="98" t="s">
        <v>38</v>
      </c>
      <c r="D82" s="97">
        <v>6224.8990000000003</v>
      </c>
      <c r="E82" s="91"/>
    </row>
    <row r="83" spans="2:5" s="69" customFormat="1" x14ac:dyDescent="0.25">
      <c r="B83" s="94">
        <v>6196253</v>
      </c>
      <c r="C83" s="98" t="s">
        <v>39</v>
      </c>
      <c r="D83" s="97">
        <v>6186.9482500000004</v>
      </c>
      <c r="E83" s="91"/>
    </row>
    <row r="84" spans="2:5" s="69" customFormat="1" x14ac:dyDescent="0.25">
      <c r="B84" s="94">
        <v>6916438</v>
      </c>
      <c r="C84" s="98" t="s">
        <v>42</v>
      </c>
      <c r="D84" s="97">
        <v>6405.4422500000001</v>
      </c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8" s="69" customFormat="1" x14ac:dyDescent="0.25">
      <c r="B129" s="79"/>
      <c r="D129" s="93"/>
      <c r="E129" s="91"/>
    </row>
    <row r="130" spans="2:38" s="69" customFormat="1" x14ac:dyDescent="0.25">
      <c r="B130" s="79"/>
      <c r="D130" s="93"/>
      <c r="E130" s="91"/>
    </row>
    <row r="131" spans="2:38" s="69" customFormat="1" x14ac:dyDescent="0.25">
      <c r="B131" s="79"/>
      <c r="D131" s="93"/>
      <c r="E131" s="91"/>
    </row>
    <row r="132" spans="2:38" s="69" customFormat="1" x14ac:dyDescent="0.25">
      <c r="B132" s="79"/>
      <c r="D132" s="93"/>
      <c r="E132" s="91"/>
    </row>
    <row r="133" spans="2:38" s="69" customFormat="1" x14ac:dyDescent="0.25">
      <c r="B133" s="79"/>
      <c r="D133" s="93"/>
      <c r="E133" s="91"/>
    </row>
    <row r="134" spans="2:38" s="69" customFormat="1" x14ac:dyDescent="0.25">
      <c r="B134" s="79"/>
      <c r="D134" s="93"/>
      <c r="E134" s="91"/>
    </row>
    <row r="135" spans="2:38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2:38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2:38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2:38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2:38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2:38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2:38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2:38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2:38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2:38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4:38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4:38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</row>
    <row r="147" spans="4:38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</row>
    <row r="148" spans="4:38" s="69" customFormat="1" x14ac:dyDescent="0.25"/>
    <row r="149" spans="4:38" s="69" customFormat="1" x14ac:dyDescent="0.25"/>
    <row r="150" spans="4:38" s="69" customFormat="1" x14ac:dyDescent="0.25"/>
    <row r="151" spans="4:38" s="69" customFormat="1" x14ac:dyDescent="0.25"/>
    <row r="152" spans="4:38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4:38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4:38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4:38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4:38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4:38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4:38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4:38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4:38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3:38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3:38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3:38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25</oddFooter>
  </headerFooter>
  <ignoredErrors>
    <ignoredError sqref="C49:G49 C18:G18 C48:G48 C33:G33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9" width="11.5703125" style="70" customWidth="1"/>
    <col min="10" max="11" width="11.7109375" style="70" customWidth="1"/>
    <col min="12" max="12" width="1.85546875" style="70" customWidth="1"/>
    <col min="13" max="13" width="11.42578125" style="69"/>
    <col min="14" max="14" width="11.42578125" style="69" hidden="1" customWidth="1"/>
    <col min="15" max="38" width="11.42578125" style="69"/>
    <col min="39" max="16384" width="11.42578125" style="70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20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20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20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20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20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20" s="69" customFormat="1" x14ac:dyDescent="0.25">
      <c r="A7" s="1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20" s="69" customFormat="1" x14ac:dyDescent="0.25">
      <c r="A8" s="176"/>
      <c r="B8" s="131"/>
      <c r="C8" s="217" t="s">
        <v>116</v>
      </c>
      <c r="D8" s="217"/>
      <c r="E8" s="217"/>
      <c r="F8" s="217"/>
      <c r="G8" s="217"/>
      <c r="H8" s="217"/>
      <c r="I8" s="217"/>
      <c r="J8" s="217"/>
      <c r="K8" s="217"/>
      <c r="L8" s="78"/>
      <c r="O8" s="95"/>
    </row>
    <row r="9" spans="1:20" s="69" customFormat="1" x14ac:dyDescent="0.25">
      <c r="A9" s="1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20" s="69" customFormat="1" ht="15.75" customHeight="1" x14ac:dyDescent="0.25">
      <c r="A10" s="1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20" s="69" customFormat="1" x14ac:dyDescent="0.25">
      <c r="A11" s="1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  <c r="O11" s="92"/>
    </row>
    <row r="12" spans="1:20" s="69" customFormat="1" ht="12" customHeight="1" x14ac:dyDescent="0.25">
      <c r="A12" s="1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20" s="69" customFormat="1" x14ac:dyDescent="0.25">
      <c r="A13" s="176"/>
      <c r="B13" s="174" t="s">
        <v>8</v>
      </c>
      <c r="C13" s="172">
        <v>227051</v>
      </c>
      <c r="D13" s="172">
        <v>212629</v>
      </c>
      <c r="E13" s="172">
        <v>198678</v>
      </c>
      <c r="F13" s="172">
        <v>253709</v>
      </c>
      <c r="G13" s="172">
        <v>221703</v>
      </c>
      <c r="H13" s="172">
        <v>171040</v>
      </c>
      <c r="I13" s="154">
        <f>+(H13/G13-1)*100</f>
        <v>-22.851743097747889</v>
      </c>
      <c r="J13" s="154">
        <f>+H13/G13*100</f>
        <v>77.148256902252115</v>
      </c>
      <c r="K13" s="154">
        <f>+(G13/F13-1)*100</f>
        <v>-12.615240294983622</v>
      </c>
      <c r="L13" s="78"/>
      <c r="M13" s="99"/>
      <c r="N13" s="69">
        <v>1</v>
      </c>
      <c r="O13" s="79">
        <v>6979952</v>
      </c>
      <c r="P13" s="79">
        <v>5941344</v>
      </c>
      <c r="Q13" s="79">
        <v>5810996</v>
      </c>
      <c r="R13" s="79">
        <v>6498148</v>
      </c>
      <c r="S13" s="79">
        <v>6042462</v>
      </c>
      <c r="T13" s="79">
        <v>6916438</v>
      </c>
    </row>
    <row r="14" spans="1:20" s="69" customFormat="1" x14ac:dyDescent="0.25">
      <c r="A14" s="176"/>
      <c r="B14" s="174" t="s">
        <v>9</v>
      </c>
      <c r="C14" s="172">
        <v>189247</v>
      </c>
      <c r="D14" s="172">
        <v>495947</v>
      </c>
      <c r="E14" s="172">
        <v>282186</v>
      </c>
      <c r="F14" s="172">
        <v>250172</v>
      </c>
      <c r="G14" s="172">
        <v>180070</v>
      </c>
      <c r="H14" s="172">
        <v>369974</v>
      </c>
      <c r="I14" s="154">
        <f>+(H14/G14-1)*100</f>
        <v>105.46120952962737</v>
      </c>
      <c r="J14" s="154">
        <f>+H14/G14*100</f>
        <v>205.46120952962735</v>
      </c>
      <c r="K14" s="154">
        <f>+(G14/F14-1)*100</f>
        <v>-28.021521193418931</v>
      </c>
      <c r="L14" s="78"/>
      <c r="M14" s="99"/>
      <c r="O14" s="79"/>
      <c r="P14" s="79"/>
      <c r="Q14" s="79"/>
      <c r="R14" s="79"/>
      <c r="S14" s="79"/>
      <c r="T14" s="79"/>
    </row>
    <row r="15" spans="1:20" s="69" customFormat="1" x14ac:dyDescent="0.25">
      <c r="A15" s="176"/>
      <c r="B15" s="174" t="s">
        <v>10</v>
      </c>
      <c r="C15" s="172">
        <v>195519</v>
      </c>
      <c r="D15" s="172">
        <v>217435</v>
      </c>
      <c r="E15" s="172">
        <v>378572</v>
      </c>
      <c r="F15" s="172">
        <v>308967</v>
      </c>
      <c r="G15" s="172">
        <v>142476</v>
      </c>
      <c r="H15" s="151">
        <v>180410</v>
      </c>
      <c r="I15" s="161">
        <f>+(H15/G15-1)*100</f>
        <v>26.624835059939912</v>
      </c>
      <c r="J15" s="161">
        <f>+H15/G15*100</f>
        <v>126.62483505993991</v>
      </c>
      <c r="K15" s="161">
        <f>+(G15/F15-1)*100</f>
        <v>-53.886337375836256</v>
      </c>
      <c r="L15" s="78"/>
      <c r="M15" s="99"/>
      <c r="O15" s="79"/>
      <c r="P15" s="79"/>
      <c r="Q15" s="79"/>
      <c r="R15" s="79"/>
      <c r="S15" s="79"/>
      <c r="T15" s="79"/>
    </row>
    <row r="16" spans="1:20" s="69" customFormat="1" x14ac:dyDescent="0.25">
      <c r="A16" s="176"/>
      <c r="B16" s="174" t="s">
        <v>11</v>
      </c>
      <c r="C16" s="172">
        <v>273315</v>
      </c>
      <c r="D16" s="172">
        <v>234407</v>
      </c>
      <c r="E16" s="172">
        <v>100862</v>
      </c>
      <c r="F16" s="172">
        <v>161629</v>
      </c>
      <c r="G16" s="172">
        <v>297007</v>
      </c>
      <c r="H16" s="172"/>
      <c r="I16" s="172"/>
      <c r="J16" s="172"/>
      <c r="K16" s="172"/>
      <c r="L16" s="78"/>
      <c r="M16" s="99"/>
      <c r="O16" s="79"/>
      <c r="P16" s="79"/>
      <c r="Q16" s="79"/>
      <c r="R16" s="79"/>
      <c r="S16" s="79"/>
      <c r="T16" s="79"/>
    </row>
    <row r="17" spans="1:38" s="69" customFormat="1" ht="12" customHeight="1" x14ac:dyDescent="0.25">
      <c r="A17" s="1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8" s="69" customFormat="1" x14ac:dyDescent="0.25">
      <c r="A18" s="176"/>
      <c r="B18" s="147" t="s">
        <v>4</v>
      </c>
      <c r="C18" s="150">
        <f>+SUM(C13:C15)</f>
        <v>611817</v>
      </c>
      <c r="D18" s="150">
        <f t="shared" ref="D18:G18" si="0">+SUM(D13:D15)</f>
        <v>926011</v>
      </c>
      <c r="E18" s="150">
        <f t="shared" si="0"/>
        <v>859436</v>
      </c>
      <c r="F18" s="150">
        <f t="shared" si="0"/>
        <v>812848</v>
      </c>
      <c r="G18" s="150">
        <f t="shared" si="0"/>
        <v>544249</v>
      </c>
      <c r="H18" s="151">
        <f>+SUM(H13:H15)</f>
        <v>721424</v>
      </c>
      <c r="I18" s="184">
        <f>+(H18/G18-1)*100</f>
        <v>32.554033172316352</v>
      </c>
      <c r="J18" s="161">
        <f>+H18/G18*100</f>
        <v>132.55403317231637</v>
      </c>
      <c r="K18" s="161">
        <f>+(G18/F18-1)*100</f>
        <v>-33.044185382752985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</row>
    <row r="19" spans="1:38" s="69" customFormat="1" ht="18.75" customHeight="1" x14ac:dyDescent="0.25">
      <c r="A19" s="176"/>
      <c r="B19" s="147" t="s">
        <v>3</v>
      </c>
      <c r="C19" s="152"/>
      <c r="D19" s="152">
        <f>+(D18/C18-1)*100</f>
        <v>51.354244815034569</v>
      </c>
      <c r="E19" s="152">
        <f t="shared" ref="E19:H19" si="1">+(E18/D18-1)*100</f>
        <v>-7.1894394343047789</v>
      </c>
      <c r="F19" s="152">
        <f>+(F18/E18-1)*100</f>
        <v>-5.4207643152020646</v>
      </c>
      <c r="G19" s="152">
        <f t="shared" si="1"/>
        <v>-33.044185382752985</v>
      </c>
      <c r="H19" s="161">
        <f t="shared" si="1"/>
        <v>32.554033172316352</v>
      </c>
      <c r="I19" s="162"/>
      <c r="J19" s="162"/>
      <c r="K19" s="162"/>
      <c r="L19" s="78"/>
    </row>
    <row r="20" spans="1:38" s="69" customFormat="1" ht="12" customHeight="1" x14ac:dyDescent="0.25">
      <c r="A20" s="1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8" s="69" customFormat="1" ht="14.25" customHeight="1" x14ac:dyDescent="0.25">
      <c r="A21" s="1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8" s="69" customFormat="1" x14ac:dyDescent="0.25">
      <c r="A22" s="176"/>
      <c r="B22" s="131"/>
      <c r="C22" s="216" t="s">
        <v>74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8" s="69" customFormat="1" x14ac:dyDescent="0.25">
      <c r="A23" s="176"/>
      <c r="B23" s="131"/>
      <c r="C23" s="217" t="s">
        <v>115</v>
      </c>
      <c r="D23" s="217"/>
      <c r="E23" s="217"/>
      <c r="F23" s="217"/>
      <c r="G23" s="217"/>
      <c r="H23" s="217"/>
      <c r="I23" s="217"/>
      <c r="J23" s="217"/>
      <c r="K23" s="217"/>
      <c r="L23" s="78"/>
      <c r="O23" s="95"/>
    </row>
    <row r="24" spans="1:38" s="69" customFormat="1" x14ac:dyDescent="0.25">
      <c r="A24" s="1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8" s="69" customFormat="1" ht="15.75" customHeight="1" x14ac:dyDescent="0.25">
      <c r="A25" s="1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8" s="69" customFormat="1" x14ac:dyDescent="0.25">
      <c r="A26" s="1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  <c r="O26" s="92"/>
    </row>
    <row r="27" spans="1:38" s="69" customFormat="1" ht="12" customHeight="1" x14ac:dyDescent="0.25">
      <c r="A27" s="1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8" s="69" customFormat="1" x14ac:dyDescent="0.25">
      <c r="A28" s="176"/>
      <c r="B28" s="174" t="s">
        <v>8</v>
      </c>
      <c r="C28" s="172">
        <v>160851</v>
      </c>
      <c r="D28" s="172">
        <v>174868</v>
      </c>
      <c r="E28" s="172">
        <v>184659</v>
      </c>
      <c r="F28" s="172">
        <v>206419</v>
      </c>
      <c r="G28" s="172">
        <v>151614</v>
      </c>
      <c r="H28" s="172">
        <v>108435</v>
      </c>
      <c r="I28" s="154">
        <f>+(H28/G28-1)*100</f>
        <v>-28.479559935098344</v>
      </c>
      <c r="J28" s="154">
        <f>+H28/G28*100</f>
        <v>71.520440064901663</v>
      </c>
      <c r="K28" s="154">
        <f>+(G28/F28-1)*100</f>
        <v>-26.550366003129554</v>
      </c>
      <c r="L28" s="78"/>
      <c r="M28" s="99"/>
      <c r="N28" s="69">
        <v>1</v>
      </c>
      <c r="O28" s="79">
        <v>6979952</v>
      </c>
      <c r="P28" s="79">
        <v>5941344</v>
      </c>
      <c r="Q28" s="79">
        <v>5810996</v>
      </c>
      <c r="R28" s="79">
        <v>6498148</v>
      </c>
      <c r="S28" s="79">
        <v>6042462</v>
      </c>
      <c r="T28" s="79">
        <v>6916438</v>
      </c>
    </row>
    <row r="29" spans="1:38" s="69" customFormat="1" x14ac:dyDescent="0.25">
      <c r="A29" s="176"/>
      <c r="B29" s="174" t="s">
        <v>9</v>
      </c>
      <c r="C29" s="172">
        <v>174156</v>
      </c>
      <c r="D29" s="172">
        <v>275664</v>
      </c>
      <c r="E29" s="172">
        <v>263091</v>
      </c>
      <c r="F29" s="172">
        <v>229426</v>
      </c>
      <c r="G29" s="172">
        <v>131923</v>
      </c>
      <c r="H29" s="172">
        <v>162693</v>
      </c>
      <c r="I29" s="154">
        <f>+(H29/G29-1)*100</f>
        <v>23.324211850852382</v>
      </c>
      <c r="J29" s="154">
        <f>+H29/G29*100</f>
        <v>123.32421185085238</v>
      </c>
      <c r="K29" s="154">
        <f>+(G29/F29-1)*100</f>
        <v>-42.498670595311779</v>
      </c>
      <c r="L29" s="78"/>
      <c r="M29" s="99"/>
      <c r="O29" s="79"/>
      <c r="P29" s="79"/>
      <c r="Q29" s="79"/>
      <c r="R29" s="79"/>
      <c r="S29" s="79"/>
      <c r="T29" s="79"/>
    </row>
    <row r="30" spans="1:38" s="69" customFormat="1" x14ac:dyDescent="0.25">
      <c r="A30" s="176"/>
      <c r="B30" s="174" t="s">
        <v>10</v>
      </c>
      <c r="C30" s="172">
        <v>180478</v>
      </c>
      <c r="D30" s="172">
        <v>204237</v>
      </c>
      <c r="E30" s="172">
        <v>325180</v>
      </c>
      <c r="F30" s="172">
        <v>279968</v>
      </c>
      <c r="G30" s="172">
        <v>121360</v>
      </c>
      <c r="H30" s="151">
        <v>106471</v>
      </c>
      <c r="I30" s="161">
        <f>+(H30/G30-1)*100</f>
        <v>-12.268457481872119</v>
      </c>
      <c r="J30" s="161">
        <f>+H30/G30*100</f>
        <v>87.731542518127881</v>
      </c>
      <c r="K30" s="161">
        <f>+(G30/F30-1)*100</f>
        <v>-56.652188821579607</v>
      </c>
      <c r="L30" s="78"/>
      <c r="M30" s="99"/>
      <c r="O30" s="79"/>
      <c r="P30" s="79"/>
      <c r="Q30" s="79"/>
      <c r="R30" s="79"/>
      <c r="S30" s="79"/>
      <c r="T30" s="79"/>
    </row>
    <row r="31" spans="1:38" s="69" customFormat="1" x14ac:dyDescent="0.25">
      <c r="A31" s="176"/>
      <c r="B31" s="174" t="s">
        <v>11</v>
      </c>
      <c r="C31" s="172">
        <v>248342</v>
      </c>
      <c r="D31" s="172">
        <v>218755</v>
      </c>
      <c r="E31" s="172">
        <v>96317</v>
      </c>
      <c r="F31" s="172">
        <v>121068</v>
      </c>
      <c r="G31" s="172">
        <v>221125</v>
      </c>
      <c r="H31" s="172"/>
      <c r="I31" s="172"/>
      <c r="J31" s="172"/>
      <c r="K31" s="172"/>
      <c r="L31" s="78"/>
      <c r="M31" s="99"/>
      <c r="O31" s="79"/>
      <c r="P31" s="79"/>
      <c r="Q31" s="79"/>
      <c r="R31" s="79"/>
      <c r="S31" s="79"/>
      <c r="T31" s="79"/>
    </row>
    <row r="32" spans="1:38" s="69" customFormat="1" ht="12" customHeight="1" x14ac:dyDescent="0.25">
      <c r="A32" s="1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8" s="69" customFormat="1" x14ac:dyDescent="0.25">
      <c r="A33" s="176"/>
      <c r="B33" s="147" t="s">
        <v>4</v>
      </c>
      <c r="C33" s="150">
        <f>+SUM(C28:C30)</f>
        <v>515485</v>
      </c>
      <c r="D33" s="150">
        <f t="shared" ref="D33:G33" si="2">+SUM(D28:D30)</f>
        <v>654769</v>
      </c>
      <c r="E33" s="150">
        <f t="shared" si="2"/>
        <v>772930</v>
      </c>
      <c r="F33" s="150">
        <f t="shared" si="2"/>
        <v>715813</v>
      </c>
      <c r="G33" s="150">
        <f t="shared" si="2"/>
        <v>404897</v>
      </c>
      <c r="H33" s="151">
        <f>+SUM(H28:H30)</f>
        <v>377599</v>
      </c>
      <c r="I33" s="184">
        <f>+(H33/G33-1)*100</f>
        <v>-6.7419615358967793</v>
      </c>
      <c r="J33" s="161">
        <f>+H33/G33*100</f>
        <v>93.258038464103223</v>
      </c>
      <c r="K33" s="161">
        <f>+(G33/F33-1)*100</f>
        <v>-43.43536649935109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</row>
    <row r="34" spans="1:38" s="69" customFormat="1" ht="18.75" customHeight="1" x14ac:dyDescent="0.25">
      <c r="A34" s="176"/>
      <c r="B34" s="147" t="s">
        <v>3</v>
      </c>
      <c r="C34" s="152"/>
      <c r="D34" s="152">
        <f>+(D33/C33-1)*100</f>
        <v>27.019990882372902</v>
      </c>
      <c r="E34" s="152">
        <f t="shared" ref="E34:H34" si="3">+(E33/D33-1)*100</f>
        <v>18.046211717414849</v>
      </c>
      <c r="F34" s="152">
        <f>+(F33/E33-1)*100</f>
        <v>-7.3896730622436735</v>
      </c>
      <c r="G34" s="152">
        <f t="shared" si="3"/>
        <v>-43.43536649935109</v>
      </c>
      <c r="H34" s="161">
        <f t="shared" si="3"/>
        <v>-6.7419615358967793</v>
      </c>
      <c r="I34" s="162"/>
      <c r="J34" s="162"/>
      <c r="K34" s="162"/>
      <c r="L34" s="78"/>
    </row>
    <row r="35" spans="1:38" s="43" customFormat="1" x14ac:dyDescent="0.25">
      <c r="A35" s="177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63"/>
      <c r="M35" s="58" t="s">
        <v>6</v>
      </c>
      <c r="N35" s="40"/>
      <c r="O35" s="40"/>
      <c r="P35" s="40"/>
      <c r="Q35" s="40"/>
      <c r="R35" s="41"/>
      <c r="S35" s="41"/>
      <c r="T35" s="41"/>
      <c r="U35" s="41"/>
      <c r="V35" s="42"/>
      <c r="W35" s="42"/>
      <c r="X35" s="50"/>
      <c r="Y35" s="50"/>
      <c r="Z35" s="50"/>
      <c r="AA35" s="50"/>
    </row>
    <row r="36" spans="1:38" s="43" customFormat="1" x14ac:dyDescent="0.25">
      <c r="A36" s="177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0"/>
      <c r="P36" s="40"/>
      <c r="Q36" s="40"/>
      <c r="R36" s="41"/>
      <c r="S36" s="41"/>
      <c r="T36" s="41"/>
      <c r="U36" s="41"/>
      <c r="V36" s="42"/>
      <c r="W36" s="42"/>
      <c r="X36" s="50"/>
      <c r="Y36" s="50"/>
      <c r="Z36" s="50"/>
      <c r="AA36" s="50"/>
    </row>
    <row r="37" spans="1:38" s="69" customFormat="1" x14ac:dyDescent="0.25">
      <c r="A37" s="176"/>
      <c r="B37" s="131"/>
      <c r="C37" s="216" t="s">
        <v>74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8" s="69" customFormat="1" x14ac:dyDescent="0.25">
      <c r="A38" s="176"/>
      <c r="B38" s="131"/>
      <c r="C38" s="217" t="s">
        <v>114</v>
      </c>
      <c r="D38" s="217"/>
      <c r="E38" s="217"/>
      <c r="F38" s="217"/>
      <c r="G38" s="217"/>
      <c r="H38" s="217"/>
      <c r="I38" s="217"/>
      <c r="J38" s="217"/>
      <c r="K38" s="217"/>
      <c r="L38" s="78"/>
      <c r="O38" s="95"/>
    </row>
    <row r="39" spans="1:38" s="69" customFormat="1" x14ac:dyDescent="0.25">
      <c r="A39" s="1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8" s="69" customFormat="1" ht="15.75" customHeight="1" x14ac:dyDescent="0.25">
      <c r="A40" s="1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8" s="69" customFormat="1" x14ac:dyDescent="0.25">
      <c r="A41" s="1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  <c r="O41" s="92"/>
    </row>
    <row r="42" spans="1:38" s="69" customFormat="1" ht="12" customHeight="1" x14ac:dyDescent="0.25">
      <c r="A42" s="1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8" s="69" customFormat="1" x14ac:dyDescent="0.25">
      <c r="A43" s="176"/>
      <c r="B43" s="174" t="s">
        <v>8</v>
      </c>
      <c r="C43" s="172">
        <v>66200</v>
      </c>
      <c r="D43" s="172">
        <v>37761</v>
      </c>
      <c r="E43" s="172">
        <v>14019</v>
      </c>
      <c r="F43" s="172">
        <v>47290</v>
      </c>
      <c r="G43" s="172">
        <v>70089</v>
      </c>
      <c r="H43" s="172">
        <v>62605</v>
      </c>
      <c r="I43" s="154">
        <f>+(H43/G43-1)*100</f>
        <v>-10.677852444748815</v>
      </c>
      <c r="J43" s="154">
        <f>+H43/G43*100</f>
        <v>89.322147555251192</v>
      </c>
      <c r="K43" s="154">
        <f>+(G43/F43-1)*100</f>
        <v>48.211038274476635</v>
      </c>
      <c r="L43" s="78"/>
      <c r="M43" s="99"/>
      <c r="N43" s="69">
        <v>1</v>
      </c>
      <c r="O43" s="79">
        <v>6979952</v>
      </c>
      <c r="P43" s="79">
        <v>5941344</v>
      </c>
      <c r="Q43" s="79">
        <v>5810996</v>
      </c>
      <c r="R43" s="79">
        <v>6498148</v>
      </c>
      <c r="S43" s="79">
        <v>6042462</v>
      </c>
      <c r="T43" s="79">
        <v>6916438</v>
      </c>
    </row>
    <row r="44" spans="1:38" s="69" customFormat="1" x14ac:dyDescent="0.25">
      <c r="A44" s="176"/>
      <c r="B44" s="174" t="s">
        <v>9</v>
      </c>
      <c r="C44" s="172">
        <v>15091</v>
      </c>
      <c r="D44" s="172">
        <v>220283</v>
      </c>
      <c r="E44" s="172">
        <v>19095</v>
      </c>
      <c r="F44" s="172">
        <v>20746</v>
      </c>
      <c r="G44" s="172">
        <v>48147</v>
      </c>
      <c r="H44" s="172">
        <v>207281</v>
      </c>
      <c r="I44" s="154">
        <f>+(H44/G44-1)*100</f>
        <v>330.5169584813176</v>
      </c>
      <c r="J44" s="154">
        <f>+H44/G44*100</f>
        <v>430.5169584813176</v>
      </c>
      <c r="K44" s="154">
        <f>+(G44/F44-1)*100</f>
        <v>132.07847295864261</v>
      </c>
      <c r="L44" s="78"/>
      <c r="M44" s="99"/>
      <c r="O44" s="79"/>
      <c r="P44" s="79"/>
      <c r="Q44" s="79"/>
      <c r="R44" s="79"/>
      <c r="S44" s="79"/>
      <c r="T44" s="79"/>
    </row>
    <row r="45" spans="1:38" s="69" customFormat="1" x14ac:dyDescent="0.25">
      <c r="A45" s="176"/>
      <c r="B45" s="174" t="s">
        <v>10</v>
      </c>
      <c r="C45" s="172">
        <v>15041</v>
      </c>
      <c r="D45" s="172">
        <v>13198</v>
      </c>
      <c r="E45" s="172">
        <v>53392</v>
      </c>
      <c r="F45" s="172">
        <v>28999</v>
      </c>
      <c r="G45" s="172">
        <v>21116</v>
      </c>
      <c r="H45" s="151">
        <v>73939</v>
      </c>
      <c r="I45" s="161">
        <f>+(H45/G45-1)*100</f>
        <v>250.15627959840879</v>
      </c>
      <c r="J45" s="161">
        <f>+H45/G45*100</f>
        <v>350.15627959840879</v>
      </c>
      <c r="K45" s="161">
        <f>+(G45/F45-1)*100</f>
        <v>-27.183695989516877</v>
      </c>
      <c r="L45" s="78"/>
      <c r="M45" s="99"/>
      <c r="O45" s="79"/>
      <c r="P45" s="79"/>
      <c r="Q45" s="79"/>
      <c r="R45" s="79"/>
      <c r="S45" s="79"/>
      <c r="T45" s="79"/>
    </row>
    <row r="46" spans="1:38" s="69" customFormat="1" x14ac:dyDescent="0.25">
      <c r="A46" s="176"/>
      <c r="B46" s="174" t="s">
        <v>11</v>
      </c>
      <c r="C46" s="172">
        <v>24973</v>
      </c>
      <c r="D46" s="172">
        <v>15652</v>
      </c>
      <c r="E46" s="172">
        <v>4545</v>
      </c>
      <c r="F46" s="172">
        <v>40561</v>
      </c>
      <c r="G46" s="172">
        <v>75882</v>
      </c>
      <c r="H46" s="172"/>
      <c r="I46" s="172"/>
      <c r="J46" s="172"/>
      <c r="K46" s="172"/>
      <c r="L46" s="78"/>
      <c r="M46" s="99"/>
      <c r="O46" s="79"/>
      <c r="P46" s="79"/>
      <c r="Q46" s="79"/>
      <c r="R46" s="79"/>
      <c r="S46" s="79"/>
      <c r="T46" s="79"/>
    </row>
    <row r="47" spans="1:38" s="69" customFormat="1" ht="12" customHeight="1" x14ac:dyDescent="0.25">
      <c r="A47" s="1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8" s="69" customFormat="1" x14ac:dyDescent="0.25">
      <c r="A48" s="176"/>
      <c r="B48" s="147" t="s">
        <v>4</v>
      </c>
      <c r="C48" s="150">
        <f>+SUM(C43:C45)</f>
        <v>96332</v>
      </c>
      <c r="D48" s="150">
        <f t="shared" ref="D48:G48" si="4">+SUM(D43:D45)</f>
        <v>271242</v>
      </c>
      <c r="E48" s="150">
        <f t="shared" si="4"/>
        <v>86506</v>
      </c>
      <c r="F48" s="150">
        <f t="shared" si="4"/>
        <v>97035</v>
      </c>
      <c r="G48" s="150">
        <f t="shared" si="4"/>
        <v>139352</v>
      </c>
      <c r="H48" s="151">
        <f>+SUM(H43:H45)</f>
        <v>343825</v>
      </c>
      <c r="I48" s="184">
        <f>+(H48/G48-1)*100</f>
        <v>146.73129915609394</v>
      </c>
      <c r="J48" s="161">
        <f>+H48/G48*100</f>
        <v>246.73129915609394</v>
      </c>
      <c r="K48" s="161">
        <f>+(G48/F48-1)*100</f>
        <v>43.61003761529345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</row>
    <row r="49" spans="1:27" s="69" customFormat="1" ht="18.75" customHeight="1" x14ac:dyDescent="0.25">
      <c r="A49" s="176"/>
      <c r="B49" s="147" t="s">
        <v>3</v>
      </c>
      <c r="C49" s="152"/>
      <c r="D49" s="152">
        <f>+(D48/C48-1)*100</f>
        <v>181.56998712784952</v>
      </c>
      <c r="E49" s="152">
        <f t="shared" ref="E49:H49" si="5">+(E48/D48-1)*100</f>
        <v>-68.107446486900997</v>
      </c>
      <c r="F49" s="152">
        <f>+(F48/E48-1)*100</f>
        <v>12.171410075601695</v>
      </c>
      <c r="G49" s="152">
        <f t="shared" si="5"/>
        <v>43.61003761529345</v>
      </c>
      <c r="H49" s="161">
        <f t="shared" si="5"/>
        <v>146.73129915609394</v>
      </c>
      <c r="I49" s="162"/>
      <c r="J49" s="162"/>
      <c r="K49" s="162"/>
      <c r="L49" s="78"/>
    </row>
    <row r="50" spans="1:27" s="43" customFormat="1" x14ac:dyDescent="0.25">
      <c r="A50" s="177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177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178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7" s="40" customFormat="1" x14ac:dyDescent="0.25">
      <c r="A54" s="59"/>
      <c r="B54" s="49" t="s">
        <v>53</v>
      </c>
      <c r="C54" s="49" t="s">
        <v>53</v>
      </c>
      <c r="D54" s="49" t="s">
        <v>53</v>
      </c>
      <c r="E54" s="49" t="s">
        <v>53</v>
      </c>
      <c r="F54" s="49" t="s">
        <v>53</v>
      </c>
      <c r="G54" s="49" t="s">
        <v>53</v>
      </c>
      <c r="H54" s="40" t="s">
        <v>53</v>
      </c>
      <c r="I54" s="40" t="s">
        <v>53</v>
      </c>
      <c r="J54" s="40" t="s">
        <v>53</v>
      </c>
      <c r="K54" s="40" t="s">
        <v>53</v>
      </c>
      <c r="L54" s="40" t="s">
        <v>53</v>
      </c>
      <c r="M54" s="40" t="s">
        <v>54</v>
      </c>
      <c r="N54" s="40" t="s">
        <v>55</v>
      </c>
      <c r="O54" s="40" t="s">
        <v>56</v>
      </c>
      <c r="P54" s="40" t="s">
        <v>57</v>
      </c>
      <c r="Q54" s="40" t="s">
        <v>58</v>
      </c>
      <c r="R54" s="40" t="s">
        <v>59</v>
      </c>
      <c r="S54" s="40" t="s">
        <v>60</v>
      </c>
      <c r="T54" s="40" t="s">
        <v>61</v>
      </c>
    </row>
    <row r="55" spans="1:27" s="40" customFormat="1" x14ac:dyDescent="0.25">
      <c r="B55" s="49">
        <v>173844</v>
      </c>
      <c r="C55" s="49">
        <v>87108</v>
      </c>
      <c r="D55" s="49">
        <v>3845</v>
      </c>
      <c r="E55" s="49">
        <v>1137</v>
      </c>
      <c r="F55" s="49">
        <v>216</v>
      </c>
      <c r="G55" s="49">
        <v>1296</v>
      </c>
      <c r="H55" s="40">
        <v>756</v>
      </c>
      <c r="I55" s="40">
        <v>11301</v>
      </c>
      <c r="J55" s="40">
        <v>20207</v>
      </c>
      <c r="K55" s="40">
        <v>44691</v>
      </c>
      <c r="L55" s="40">
        <v>141795</v>
      </c>
      <c r="M55" s="40">
        <v>13932</v>
      </c>
      <c r="N55" s="40">
        <v>2320</v>
      </c>
      <c r="O55" s="40">
        <v>128</v>
      </c>
      <c r="P55" s="40">
        <v>1669</v>
      </c>
      <c r="Q55" s="40">
        <v>3658</v>
      </c>
      <c r="R55" s="40">
        <v>0</v>
      </c>
      <c r="S55" s="40">
        <v>161</v>
      </c>
      <c r="T55" s="40">
        <v>14305</v>
      </c>
    </row>
    <row r="56" spans="1:27" s="40" customFormat="1" x14ac:dyDescent="0.25"/>
    <row r="57" spans="1:27" s="40" customFormat="1" x14ac:dyDescent="0.25"/>
    <row r="58" spans="1:27" s="40" customFormat="1" x14ac:dyDescent="0.25">
      <c r="C58" s="49"/>
      <c r="D58" s="49"/>
      <c r="E58" s="49"/>
      <c r="F58" s="49"/>
      <c r="G58" s="49"/>
      <c r="H58" s="49"/>
    </row>
    <row r="59" spans="1:27" s="41" customFormat="1" x14ac:dyDescent="0.25">
      <c r="C59" s="56"/>
      <c r="D59" s="56"/>
      <c r="E59" s="56"/>
      <c r="F59" s="56"/>
      <c r="G59" s="56"/>
      <c r="H59" s="56"/>
    </row>
    <row r="60" spans="1:27" s="69" customFormat="1" x14ac:dyDescent="0.25">
      <c r="B60" s="94">
        <v>7389400</v>
      </c>
      <c r="C60" s="98" t="s">
        <v>12</v>
      </c>
      <c r="D60" s="97">
        <v>6805.8512499999997</v>
      </c>
    </row>
    <row r="61" spans="1:27" s="69" customFormat="1" x14ac:dyDescent="0.25">
      <c r="B61" s="94">
        <v>7405125</v>
      </c>
      <c r="C61" s="98" t="s">
        <v>13</v>
      </c>
      <c r="D61" s="97">
        <v>7093.1805000000004</v>
      </c>
    </row>
    <row r="62" spans="1:27" s="69" customFormat="1" x14ac:dyDescent="0.25">
      <c r="B62" s="94">
        <v>7299121</v>
      </c>
      <c r="C62" s="98" t="s">
        <v>14</v>
      </c>
      <c r="D62" s="97">
        <v>7273.4759999999997</v>
      </c>
    </row>
    <row r="63" spans="1:27" s="69" customFormat="1" x14ac:dyDescent="0.25">
      <c r="B63" s="94">
        <v>6832984</v>
      </c>
      <c r="C63" s="98" t="s">
        <v>15</v>
      </c>
      <c r="D63" s="97">
        <v>7231.6575000000003</v>
      </c>
    </row>
    <row r="64" spans="1:27" s="69" customFormat="1" x14ac:dyDescent="0.25">
      <c r="B64" s="94">
        <v>6979952</v>
      </c>
      <c r="C64" s="98" t="s">
        <v>16</v>
      </c>
      <c r="D64" s="97">
        <v>7129.2955000000002</v>
      </c>
    </row>
    <row r="65" spans="2:5" s="69" customFormat="1" x14ac:dyDescent="0.25">
      <c r="B65" s="94">
        <v>6279817</v>
      </c>
      <c r="C65" s="98" t="s">
        <v>17</v>
      </c>
      <c r="D65" s="97">
        <v>6847.9684999999999</v>
      </c>
    </row>
    <row r="66" spans="2:5" s="69" customFormat="1" x14ac:dyDescent="0.25">
      <c r="B66" s="94">
        <v>6093961</v>
      </c>
      <c r="C66" s="98" t="s">
        <v>18</v>
      </c>
      <c r="D66" s="97">
        <v>6546.6785</v>
      </c>
    </row>
    <row r="67" spans="2:5" s="69" customFormat="1" x14ac:dyDescent="0.25">
      <c r="B67" s="94">
        <v>5469988</v>
      </c>
      <c r="C67" s="98" t="s">
        <v>19</v>
      </c>
      <c r="D67" s="97">
        <v>6205.9295000000002</v>
      </c>
      <c r="E67" s="91"/>
    </row>
    <row r="68" spans="2:5" s="69" customFormat="1" x14ac:dyDescent="0.25">
      <c r="B68" s="94">
        <v>5941344</v>
      </c>
      <c r="C68" s="98" t="s">
        <v>20</v>
      </c>
      <c r="D68" s="97">
        <v>5946.2775000000001</v>
      </c>
      <c r="E68" s="91"/>
    </row>
    <row r="69" spans="2:5" s="69" customFormat="1" x14ac:dyDescent="0.25">
      <c r="B69" s="94">
        <v>6145529</v>
      </c>
      <c r="C69" s="98" t="s">
        <v>21</v>
      </c>
      <c r="D69" s="97">
        <v>5912.7055</v>
      </c>
      <c r="E69" s="91"/>
    </row>
    <row r="70" spans="2:5" s="69" customFormat="1" x14ac:dyDescent="0.25">
      <c r="B70" s="94">
        <v>6209547</v>
      </c>
      <c r="C70" s="98" t="s">
        <v>22</v>
      </c>
      <c r="D70" s="97">
        <v>5941.6019999999999</v>
      </c>
      <c r="E70" s="91"/>
    </row>
    <row r="71" spans="2:5" s="69" customFormat="1" x14ac:dyDescent="0.25">
      <c r="B71" s="94">
        <v>5987990</v>
      </c>
      <c r="C71" s="98" t="s">
        <v>23</v>
      </c>
      <c r="D71" s="97">
        <v>6071.1025</v>
      </c>
      <c r="E71" s="91"/>
    </row>
    <row r="72" spans="2:5" s="69" customFormat="1" x14ac:dyDescent="0.25">
      <c r="B72" s="94">
        <v>5810996</v>
      </c>
      <c r="C72" s="98" t="s">
        <v>24</v>
      </c>
      <c r="D72" s="97">
        <v>6038.5155000000004</v>
      </c>
      <c r="E72" s="91"/>
    </row>
    <row r="73" spans="2:5" s="69" customFormat="1" x14ac:dyDescent="0.25">
      <c r="B73" s="94">
        <v>6231878</v>
      </c>
      <c r="C73" s="98" t="s">
        <v>25</v>
      </c>
      <c r="D73" s="97">
        <v>6060.10275</v>
      </c>
      <c r="E73" s="91"/>
    </row>
    <row r="74" spans="2:5" s="69" customFormat="1" x14ac:dyDescent="0.25">
      <c r="B74" s="94">
        <v>6449419</v>
      </c>
      <c r="C74" s="98" t="s">
        <v>26</v>
      </c>
      <c r="D74" s="97">
        <v>6120.0707499999999</v>
      </c>
      <c r="E74" s="91"/>
    </row>
    <row r="75" spans="2:5" s="69" customFormat="1" x14ac:dyDescent="0.25">
      <c r="B75" s="94">
        <v>6199402</v>
      </c>
      <c r="C75" s="98" t="s">
        <v>27</v>
      </c>
      <c r="D75" s="97">
        <v>6172.9237499999999</v>
      </c>
      <c r="E75" s="91"/>
    </row>
    <row r="76" spans="2:5" s="69" customFormat="1" x14ac:dyDescent="0.25">
      <c r="B76" s="94">
        <v>6498148</v>
      </c>
      <c r="C76" s="98" t="s">
        <v>28</v>
      </c>
      <c r="D76" s="97">
        <v>6344.7117500000004</v>
      </c>
      <c r="E76" s="91"/>
    </row>
    <row r="77" spans="2:5" s="69" customFormat="1" x14ac:dyDescent="0.25">
      <c r="B77" s="94">
        <v>6281878</v>
      </c>
      <c r="C77" s="98" t="s">
        <v>29</v>
      </c>
      <c r="D77" s="97">
        <v>6357.2117500000004</v>
      </c>
      <c r="E77" s="91"/>
    </row>
    <row r="78" spans="2:5" s="69" customFormat="1" x14ac:dyDescent="0.25">
      <c r="B78" s="94">
        <v>6351873</v>
      </c>
      <c r="C78" s="98" t="s">
        <v>30</v>
      </c>
      <c r="D78" s="97">
        <v>6332.8252499999999</v>
      </c>
      <c r="E78" s="91"/>
    </row>
    <row r="79" spans="2:5" s="69" customFormat="1" x14ac:dyDescent="0.25">
      <c r="B79" s="94">
        <v>6348056</v>
      </c>
      <c r="C79" s="98" t="s">
        <v>33</v>
      </c>
      <c r="D79" s="97">
        <v>6369.9887500000004</v>
      </c>
      <c r="E79" s="91"/>
    </row>
    <row r="80" spans="2:5" s="69" customFormat="1" x14ac:dyDescent="0.25">
      <c r="B80" s="94">
        <v>6042462</v>
      </c>
      <c r="C80" s="98" t="s">
        <v>35</v>
      </c>
      <c r="D80" s="97">
        <v>6256.0672500000001</v>
      </c>
      <c r="E80" s="91"/>
    </row>
    <row r="81" spans="2:5" s="69" customFormat="1" x14ac:dyDescent="0.25">
      <c r="B81" s="94">
        <v>6095116</v>
      </c>
      <c r="C81" s="98" t="s">
        <v>37</v>
      </c>
      <c r="D81" s="97">
        <v>6209.3767500000004</v>
      </c>
      <c r="E81" s="91"/>
    </row>
    <row r="82" spans="2:5" s="69" customFormat="1" x14ac:dyDescent="0.25">
      <c r="B82" s="94">
        <v>6413962</v>
      </c>
      <c r="C82" s="98" t="s">
        <v>38</v>
      </c>
      <c r="D82" s="97">
        <v>6224.8990000000003</v>
      </c>
      <c r="E82" s="91"/>
    </row>
    <row r="83" spans="2:5" s="69" customFormat="1" x14ac:dyDescent="0.25">
      <c r="B83" s="94">
        <v>6196253</v>
      </c>
      <c r="C83" s="98" t="s">
        <v>39</v>
      </c>
      <c r="D83" s="97">
        <v>6186.9482500000004</v>
      </c>
      <c r="E83" s="91"/>
    </row>
    <row r="84" spans="2:5" s="69" customFormat="1" x14ac:dyDescent="0.25">
      <c r="B84" s="94">
        <v>6916438</v>
      </c>
      <c r="C84" s="98" t="s">
        <v>42</v>
      </c>
      <c r="D84" s="97">
        <v>6405.4422500000001</v>
      </c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8" s="69" customFormat="1" x14ac:dyDescent="0.25">
      <c r="B129" s="79"/>
      <c r="D129" s="93"/>
      <c r="E129" s="91"/>
    </row>
    <row r="130" spans="2:38" s="69" customFormat="1" x14ac:dyDescent="0.25">
      <c r="B130" s="79"/>
      <c r="D130" s="93"/>
      <c r="E130" s="91"/>
    </row>
    <row r="131" spans="2:38" s="69" customFormat="1" x14ac:dyDescent="0.25">
      <c r="B131" s="79"/>
      <c r="D131" s="93"/>
      <c r="E131" s="91"/>
    </row>
    <row r="132" spans="2:38" s="69" customFormat="1" x14ac:dyDescent="0.25">
      <c r="B132" s="79"/>
      <c r="D132" s="93"/>
      <c r="E132" s="91"/>
    </row>
    <row r="133" spans="2:38" s="69" customFormat="1" x14ac:dyDescent="0.25">
      <c r="B133" s="79"/>
      <c r="D133" s="93"/>
      <c r="E133" s="91"/>
    </row>
    <row r="134" spans="2:38" s="69" customFormat="1" x14ac:dyDescent="0.25">
      <c r="B134" s="79"/>
      <c r="D134" s="93"/>
      <c r="E134" s="91"/>
    </row>
    <row r="135" spans="2:38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2:38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2:38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2:38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2:38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2:38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2:38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2:38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2:38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2:38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4:38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4:38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</row>
    <row r="147" spans="4:38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</row>
    <row r="148" spans="4:38" s="69" customFormat="1" x14ac:dyDescent="0.25"/>
    <row r="149" spans="4:38" s="69" customFormat="1" x14ac:dyDescent="0.25"/>
    <row r="150" spans="4:38" s="69" customFormat="1" x14ac:dyDescent="0.25"/>
    <row r="151" spans="4:38" s="69" customFormat="1" x14ac:dyDescent="0.25"/>
    <row r="152" spans="4:38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4:38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4:38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4:38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4:38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4:38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4:38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4:38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4:38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3:38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3:38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3:38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26</oddFooter>
  </headerFooter>
  <ignoredErrors>
    <ignoredError sqref="C18:G18 C48:G48 C33:G33" formulaRange="1"/>
  </ignoredError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9" width="11.7109375" style="70" customWidth="1"/>
    <col min="10" max="10" width="11.140625" style="70" customWidth="1"/>
    <col min="11" max="11" width="11.7109375" style="70" customWidth="1"/>
    <col min="12" max="12" width="1.85546875" style="70" customWidth="1"/>
    <col min="13" max="13" width="11.42578125" style="69"/>
    <col min="14" max="14" width="11.42578125" style="69" hidden="1" customWidth="1"/>
    <col min="15" max="38" width="11.42578125" style="69"/>
    <col min="39" max="16384" width="11.42578125" style="70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20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20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20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20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20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20" s="69" customFormat="1" x14ac:dyDescent="0.25">
      <c r="A7" s="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20" s="69" customFormat="1" x14ac:dyDescent="0.25">
      <c r="A8" s="76"/>
      <c r="B8" s="131"/>
      <c r="C8" s="217" t="s">
        <v>119</v>
      </c>
      <c r="D8" s="217"/>
      <c r="E8" s="217"/>
      <c r="F8" s="217"/>
      <c r="G8" s="217"/>
      <c r="H8" s="217"/>
      <c r="I8" s="217"/>
      <c r="J8" s="217"/>
      <c r="K8" s="217"/>
      <c r="L8" s="78"/>
      <c r="O8" s="95"/>
    </row>
    <row r="9" spans="1:20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20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20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  <c r="O11" s="92"/>
    </row>
    <row r="12" spans="1:20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20" s="69" customFormat="1" x14ac:dyDescent="0.25">
      <c r="A13" s="76"/>
      <c r="B13" s="174" t="s">
        <v>8</v>
      </c>
      <c r="C13" s="172">
        <v>57866</v>
      </c>
      <c r="D13" s="172">
        <v>22392</v>
      </c>
      <c r="E13" s="172">
        <v>13954</v>
      </c>
      <c r="F13" s="172">
        <v>20203</v>
      </c>
      <c r="G13" s="172">
        <v>30098</v>
      </c>
      <c r="H13" s="172">
        <v>31019</v>
      </c>
      <c r="I13" s="154">
        <f>+(H13/G13-1)*100</f>
        <v>3.0600039869758788</v>
      </c>
      <c r="J13" s="154">
        <f>+H13/G13*100</f>
        <v>103.06000398697589</v>
      </c>
      <c r="K13" s="154">
        <f>+(G13/F13-1)*100</f>
        <v>48.977874573083199</v>
      </c>
      <c r="L13" s="78"/>
      <c r="M13" s="99"/>
      <c r="N13" s="69">
        <v>1</v>
      </c>
      <c r="O13" s="79">
        <v>6979952</v>
      </c>
      <c r="P13" s="79">
        <v>5941344</v>
      </c>
      <c r="Q13" s="79">
        <v>5810996</v>
      </c>
      <c r="R13" s="79">
        <v>6498148</v>
      </c>
      <c r="S13" s="79">
        <v>6042462</v>
      </c>
      <c r="T13" s="79">
        <v>6916438</v>
      </c>
    </row>
    <row r="14" spans="1:20" s="69" customFormat="1" x14ac:dyDescent="0.25">
      <c r="A14" s="76"/>
      <c r="B14" s="174" t="s">
        <v>9</v>
      </c>
      <c r="C14" s="172">
        <v>16929</v>
      </c>
      <c r="D14" s="172">
        <v>46623</v>
      </c>
      <c r="E14" s="172">
        <v>50884</v>
      </c>
      <c r="F14" s="172">
        <v>30872</v>
      </c>
      <c r="G14" s="172">
        <v>48522</v>
      </c>
      <c r="H14" s="172">
        <v>37449</v>
      </c>
      <c r="I14" s="154">
        <f>+(H14/G14-1)*100</f>
        <v>-22.820576233461111</v>
      </c>
      <c r="J14" s="154">
        <f>+H14/G14*100</f>
        <v>77.179423766538889</v>
      </c>
      <c r="K14" s="154">
        <f>+(G14/F14-1)*100</f>
        <v>57.171547032910077</v>
      </c>
      <c r="L14" s="78"/>
      <c r="M14" s="99"/>
      <c r="O14" s="79"/>
      <c r="P14" s="79"/>
      <c r="Q14" s="79"/>
      <c r="R14" s="79"/>
      <c r="S14" s="79"/>
      <c r="T14" s="79"/>
    </row>
    <row r="15" spans="1:20" s="69" customFormat="1" x14ac:dyDescent="0.25">
      <c r="A15" s="76"/>
      <c r="B15" s="174" t="s">
        <v>10</v>
      </c>
      <c r="C15" s="172">
        <v>23234</v>
      </c>
      <c r="D15" s="172">
        <v>9304</v>
      </c>
      <c r="E15" s="172">
        <v>32682</v>
      </c>
      <c r="F15" s="172">
        <v>34014</v>
      </c>
      <c r="G15" s="172">
        <v>24500</v>
      </c>
      <c r="H15" s="151">
        <v>6083</v>
      </c>
      <c r="I15" s="161">
        <f>+(H15/G15-1)*100</f>
        <v>-75.171428571428578</v>
      </c>
      <c r="J15" s="161">
        <f>+H15/G15*100</f>
        <v>24.828571428571429</v>
      </c>
      <c r="K15" s="161">
        <f>+(G15/F15-1)*100</f>
        <v>-27.97083553830776</v>
      </c>
      <c r="L15" s="78"/>
      <c r="M15" s="99"/>
      <c r="O15" s="79"/>
      <c r="P15" s="79"/>
      <c r="Q15" s="79"/>
      <c r="R15" s="79"/>
      <c r="S15" s="79"/>
      <c r="T15" s="79"/>
    </row>
    <row r="16" spans="1:20" s="69" customFormat="1" x14ac:dyDescent="0.25">
      <c r="A16" s="76"/>
      <c r="B16" s="174" t="s">
        <v>11</v>
      </c>
      <c r="C16" s="172">
        <v>23737</v>
      </c>
      <c r="D16" s="172">
        <v>31569</v>
      </c>
      <c r="E16" s="172">
        <v>13353</v>
      </c>
      <c r="F16" s="172">
        <v>13880</v>
      </c>
      <c r="G16" s="172">
        <v>16642</v>
      </c>
      <c r="H16" s="172"/>
      <c r="I16" s="172"/>
      <c r="J16" s="172"/>
      <c r="K16" s="172"/>
      <c r="L16" s="78"/>
      <c r="M16" s="99"/>
      <c r="O16" s="79"/>
      <c r="P16" s="79"/>
      <c r="Q16" s="79"/>
      <c r="R16" s="79"/>
      <c r="S16" s="79"/>
      <c r="T16" s="79"/>
    </row>
    <row r="17" spans="1:38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8" s="69" customFormat="1" x14ac:dyDescent="0.25">
      <c r="A18" s="76"/>
      <c r="B18" s="147" t="s">
        <v>4</v>
      </c>
      <c r="C18" s="150">
        <f>+SUM(C13:C15)</f>
        <v>98029</v>
      </c>
      <c r="D18" s="150">
        <f t="shared" ref="D18:G18" si="0">+SUM(D13:D15)</f>
        <v>78319</v>
      </c>
      <c r="E18" s="150">
        <f t="shared" si="0"/>
        <v>97520</v>
      </c>
      <c r="F18" s="150">
        <f t="shared" si="0"/>
        <v>85089</v>
      </c>
      <c r="G18" s="150">
        <f t="shared" si="0"/>
        <v>103120</v>
      </c>
      <c r="H18" s="151">
        <f>+SUM(H13:H15)</f>
        <v>74551</v>
      </c>
      <c r="I18" s="184">
        <f>+(H18/G18-1)*100</f>
        <v>-27.704615981380918</v>
      </c>
      <c r="J18" s="161">
        <f>+H18/G18*100</f>
        <v>72.295384018619075</v>
      </c>
      <c r="K18" s="161">
        <f>+(G18/F18-1)*100</f>
        <v>21.190753211343427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</row>
    <row r="19" spans="1:38" s="69" customFormat="1" ht="18.75" customHeight="1" x14ac:dyDescent="0.25">
      <c r="A19" s="76"/>
      <c r="B19" s="147" t="s">
        <v>3</v>
      </c>
      <c r="C19" s="152"/>
      <c r="D19" s="152">
        <f>+(D18/C18-1)*100</f>
        <v>-20.10629507594691</v>
      </c>
      <c r="E19" s="152">
        <f t="shared" ref="E19:H19" si="1">+(E18/D18-1)*100</f>
        <v>24.516400873351294</v>
      </c>
      <c r="F19" s="152">
        <f>+(F18/E18-1)*100</f>
        <v>-12.74712879409352</v>
      </c>
      <c r="G19" s="152">
        <f t="shared" si="1"/>
        <v>21.190753211343427</v>
      </c>
      <c r="H19" s="161">
        <f t="shared" si="1"/>
        <v>-27.704615981380918</v>
      </c>
      <c r="I19" s="162"/>
      <c r="J19" s="162"/>
      <c r="K19" s="162"/>
      <c r="L19" s="78"/>
    </row>
    <row r="20" spans="1:38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8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8" s="69" customFormat="1" x14ac:dyDescent="0.25">
      <c r="A22" s="76"/>
      <c r="B22" s="131"/>
      <c r="C22" s="216" t="s">
        <v>74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8" s="69" customFormat="1" x14ac:dyDescent="0.25">
      <c r="A23" s="76"/>
      <c r="B23" s="131"/>
      <c r="C23" s="217" t="s">
        <v>118</v>
      </c>
      <c r="D23" s="217"/>
      <c r="E23" s="217"/>
      <c r="F23" s="217"/>
      <c r="G23" s="217"/>
      <c r="H23" s="217"/>
      <c r="I23" s="217"/>
      <c r="J23" s="217"/>
      <c r="K23" s="217"/>
      <c r="L23" s="78"/>
      <c r="O23" s="95"/>
    </row>
    <row r="24" spans="1:38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8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8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  <c r="O26" s="92"/>
    </row>
    <row r="27" spans="1:38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8" s="69" customFormat="1" x14ac:dyDescent="0.25">
      <c r="A28" s="76"/>
      <c r="B28" s="174" t="s">
        <v>8</v>
      </c>
      <c r="C28" s="172">
        <v>41012</v>
      </c>
      <c r="D28" s="172">
        <v>10971</v>
      </c>
      <c r="E28" s="172">
        <v>2840</v>
      </c>
      <c r="F28" s="172">
        <v>9916</v>
      </c>
      <c r="G28" s="172">
        <v>14768</v>
      </c>
      <c r="H28" s="172">
        <v>8912</v>
      </c>
      <c r="I28" s="154">
        <f>+(H28/G28-1)*100</f>
        <v>-39.653304442036841</v>
      </c>
      <c r="J28" s="154">
        <f>+H28/G28*100</f>
        <v>60.346695557963159</v>
      </c>
      <c r="K28" s="154">
        <f>+(G28/F28-1)*100</f>
        <v>48.931020572811626</v>
      </c>
      <c r="L28" s="78"/>
      <c r="M28" s="99"/>
      <c r="N28" s="69">
        <v>1</v>
      </c>
      <c r="O28" s="79">
        <v>6979952</v>
      </c>
      <c r="P28" s="79">
        <v>5941344</v>
      </c>
      <c r="Q28" s="79">
        <v>5810996</v>
      </c>
      <c r="R28" s="79">
        <v>6498148</v>
      </c>
      <c r="S28" s="79">
        <v>6042462</v>
      </c>
      <c r="T28" s="79">
        <v>6916438</v>
      </c>
    </row>
    <row r="29" spans="1:38" s="69" customFormat="1" x14ac:dyDescent="0.25">
      <c r="A29" s="76"/>
      <c r="B29" s="174" t="s">
        <v>9</v>
      </c>
      <c r="C29" s="172">
        <v>2825</v>
      </c>
      <c r="D29" s="172">
        <v>32104</v>
      </c>
      <c r="E29" s="172">
        <v>6168</v>
      </c>
      <c r="F29" s="172">
        <v>3388</v>
      </c>
      <c r="G29" s="172">
        <v>30422</v>
      </c>
      <c r="H29" s="172">
        <v>25712</v>
      </c>
      <c r="I29" s="154">
        <f>+(H29/G29-1)*100</f>
        <v>-15.482216816777328</v>
      </c>
      <c r="J29" s="154">
        <f>+H29/G29*100</f>
        <v>84.517783183222676</v>
      </c>
      <c r="K29" s="154">
        <f>+(G29/F29-1)*100</f>
        <v>797.93388429752065</v>
      </c>
      <c r="L29" s="78"/>
      <c r="M29" s="99"/>
      <c r="O29" s="79"/>
      <c r="P29" s="79"/>
      <c r="Q29" s="79"/>
      <c r="R29" s="79"/>
      <c r="S29" s="79"/>
      <c r="T29" s="79"/>
    </row>
    <row r="30" spans="1:38" s="69" customFormat="1" x14ac:dyDescent="0.25">
      <c r="A30" s="76"/>
      <c r="B30" s="174" t="s">
        <v>10</v>
      </c>
      <c r="C30" s="172">
        <v>6740</v>
      </c>
      <c r="D30" s="172">
        <v>6537</v>
      </c>
      <c r="E30" s="172">
        <v>22181</v>
      </c>
      <c r="F30" s="172">
        <v>19947</v>
      </c>
      <c r="G30" s="172">
        <v>8344</v>
      </c>
      <c r="H30" s="151">
        <v>1804</v>
      </c>
      <c r="I30" s="161">
        <f>+(H30/G30-1)*100</f>
        <v>-78.379674017257912</v>
      </c>
      <c r="J30" s="161">
        <f>+H30/G30*100</f>
        <v>21.620325982742088</v>
      </c>
      <c r="K30" s="161">
        <f>+(G30/F30-1)*100</f>
        <v>-58.169148242843541</v>
      </c>
      <c r="L30" s="78"/>
      <c r="M30" s="99"/>
      <c r="O30" s="79"/>
      <c r="P30" s="79"/>
      <c r="Q30" s="79"/>
      <c r="R30" s="79"/>
      <c r="S30" s="79"/>
      <c r="T30" s="79"/>
    </row>
    <row r="31" spans="1:38" s="69" customFormat="1" x14ac:dyDescent="0.25">
      <c r="A31" s="76"/>
      <c r="B31" s="174" t="s">
        <v>11</v>
      </c>
      <c r="C31" s="172">
        <v>3483</v>
      </c>
      <c r="D31" s="172">
        <v>6500</v>
      </c>
      <c r="E31" s="172">
        <v>4603</v>
      </c>
      <c r="F31" s="172">
        <v>7931</v>
      </c>
      <c r="G31" s="172">
        <v>13753</v>
      </c>
      <c r="H31" s="172"/>
      <c r="I31" s="172"/>
      <c r="J31" s="172"/>
      <c r="K31" s="172"/>
      <c r="L31" s="78"/>
      <c r="M31" s="99"/>
      <c r="O31" s="79"/>
      <c r="P31" s="79"/>
      <c r="Q31" s="79"/>
      <c r="R31" s="79"/>
      <c r="S31" s="79"/>
      <c r="T31" s="79"/>
    </row>
    <row r="32" spans="1:38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8" s="69" customFormat="1" x14ac:dyDescent="0.25">
      <c r="A33" s="76"/>
      <c r="B33" s="147" t="s">
        <v>4</v>
      </c>
      <c r="C33" s="150">
        <f>+SUM(C28:C30)</f>
        <v>50577</v>
      </c>
      <c r="D33" s="150">
        <f t="shared" ref="D33:G33" si="2">+SUM(D28:D30)</f>
        <v>49612</v>
      </c>
      <c r="E33" s="150">
        <f t="shared" si="2"/>
        <v>31189</v>
      </c>
      <c r="F33" s="150">
        <f t="shared" si="2"/>
        <v>33251</v>
      </c>
      <c r="G33" s="150">
        <f t="shared" si="2"/>
        <v>53534</v>
      </c>
      <c r="H33" s="151">
        <f>+SUM(H28:H30)</f>
        <v>36428</v>
      </c>
      <c r="I33" s="184">
        <f>+(H33/G33-1)*100</f>
        <v>-31.953524862704075</v>
      </c>
      <c r="J33" s="161">
        <f>+H33/G33*100</f>
        <v>68.046475137295928</v>
      </c>
      <c r="K33" s="161">
        <f>+(G33/F33-1)*100</f>
        <v>60.999669182881711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</row>
    <row r="34" spans="1:38" s="69" customFormat="1" ht="18.75" customHeight="1" x14ac:dyDescent="0.25">
      <c r="A34" s="76"/>
      <c r="B34" s="147" t="s">
        <v>3</v>
      </c>
      <c r="C34" s="152"/>
      <c r="D34" s="152">
        <f>+(D33/C33-1)*100</f>
        <v>-1.9079818890009315</v>
      </c>
      <c r="E34" s="152">
        <f t="shared" ref="E34:H34" si="3">+(E33/D33-1)*100</f>
        <v>-37.134161090058861</v>
      </c>
      <c r="F34" s="152">
        <f>+(F33/E33-1)*100</f>
        <v>6.6113052678829165</v>
      </c>
      <c r="G34" s="152">
        <f t="shared" si="3"/>
        <v>60.999669182881711</v>
      </c>
      <c r="H34" s="161">
        <f t="shared" si="3"/>
        <v>-31.953524862704075</v>
      </c>
      <c r="I34" s="162"/>
      <c r="J34" s="162"/>
      <c r="K34" s="162"/>
      <c r="L34" s="78"/>
    </row>
    <row r="35" spans="1:38" s="43" customFormat="1" x14ac:dyDescent="0.25">
      <c r="A35" s="44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63"/>
      <c r="M35" s="58" t="s">
        <v>6</v>
      </c>
      <c r="N35" s="40"/>
      <c r="O35" s="40"/>
      <c r="P35" s="40"/>
      <c r="Q35" s="40"/>
      <c r="R35" s="41"/>
      <c r="S35" s="41"/>
      <c r="T35" s="41"/>
      <c r="U35" s="41"/>
      <c r="V35" s="42"/>
      <c r="W35" s="42"/>
      <c r="X35" s="50"/>
      <c r="Y35" s="50"/>
      <c r="Z35" s="50"/>
      <c r="AA35" s="50"/>
    </row>
    <row r="36" spans="1:38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0"/>
      <c r="P36" s="40"/>
      <c r="Q36" s="40"/>
      <c r="R36" s="41"/>
      <c r="S36" s="41"/>
      <c r="T36" s="41"/>
      <c r="U36" s="41"/>
      <c r="V36" s="42"/>
      <c r="W36" s="42"/>
      <c r="X36" s="50"/>
      <c r="Y36" s="50"/>
      <c r="Z36" s="50"/>
      <c r="AA36" s="50"/>
    </row>
    <row r="37" spans="1:38" s="69" customFormat="1" x14ac:dyDescent="0.25">
      <c r="A37" s="76"/>
      <c r="B37" s="131"/>
      <c r="C37" s="216" t="s">
        <v>74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8" s="69" customFormat="1" x14ac:dyDescent="0.25">
      <c r="A38" s="76"/>
      <c r="B38" s="131"/>
      <c r="C38" s="217" t="s">
        <v>117</v>
      </c>
      <c r="D38" s="217"/>
      <c r="E38" s="217"/>
      <c r="F38" s="217"/>
      <c r="G38" s="217"/>
      <c r="H38" s="217"/>
      <c r="I38" s="217"/>
      <c r="J38" s="217"/>
      <c r="K38" s="217"/>
      <c r="L38" s="78"/>
      <c r="O38" s="95"/>
    </row>
    <row r="39" spans="1:38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8" s="69" customFormat="1" ht="15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8" s="69" customForma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  <c r="O41" s="92"/>
    </row>
    <row r="42" spans="1:38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8" s="69" customFormat="1" x14ac:dyDescent="0.25">
      <c r="A43" s="76"/>
      <c r="B43" s="174" t="s">
        <v>8</v>
      </c>
      <c r="C43" s="172">
        <v>16854</v>
      </c>
      <c r="D43" s="172">
        <v>11421</v>
      </c>
      <c r="E43" s="172">
        <v>11114</v>
      </c>
      <c r="F43" s="172">
        <v>10287</v>
      </c>
      <c r="G43" s="172">
        <v>15330</v>
      </c>
      <c r="H43" s="172">
        <v>22107</v>
      </c>
      <c r="I43" s="154">
        <f>+(H43/G43-1)*100</f>
        <v>44.207436399217229</v>
      </c>
      <c r="J43" s="154">
        <f>+H43/G43*100</f>
        <v>144.20743639921722</v>
      </c>
      <c r="K43" s="154">
        <f>+(G43/F43-1)*100</f>
        <v>49.023038786818304</v>
      </c>
      <c r="L43" s="78"/>
      <c r="M43" s="99"/>
      <c r="N43" s="69">
        <v>1</v>
      </c>
      <c r="O43" s="79">
        <v>6979952</v>
      </c>
      <c r="P43" s="79">
        <v>5941344</v>
      </c>
      <c r="Q43" s="79">
        <v>5810996</v>
      </c>
      <c r="R43" s="79">
        <v>6498148</v>
      </c>
      <c r="S43" s="79">
        <v>6042462</v>
      </c>
      <c r="T43" s="79">
        <v>6916438</v>
      </c>
    </row>
    <row r="44" spans="1:38" s="69" customFormat="1" x14ac:dyDescent="0.25">
      <c r="A44" s="76"/>
      <c r="B44" s="174" t="s">
        <v>9</v>
      </c>
      <c r="C44" s="172">
        <v>14104</v>
      </c>
      <c r="D44" s="172">
        <v>14519</v>
      </c>
      <c r="E44" s="172">
        <v>44716</v>
      </c>
      <c r="F44" s="172">
        <v>27484</v>
      </c>
      <c r="G44" s="172">
        <v>18100</v>
      </c>
      <c r="H44" s="172">
        <v>11737</v>
      </c>
      <c r="I44" s="154">
        <f>+(H44/G44-1)*100</f>
        <v>-35.154696132596683</v>
      </c>
      <c r="J44" s="154">
        <f>+H44/G44*100</f>
        <v>64.845303867403317</v>
      </c>
      <c r="K44" s="154">
        <f>+(G44/F44-1)*100</f>
        <v>-34.14350167370106</v>
      </c>
      <c r="L44" s="78"/>
      <c r="M44" s="99"/>
      <c r="O44" s="79"/>
      <c r="P44" s="79"/>
      <c r="Q44" s="79"/>
      <c r="R44" s="79"/>
      <c r="S44" s="79"/>
      <c r="T44" s="79"/>
    </row>
    <row r="45" spans="1:38" s="69" customFormat="1" x14ac:dyDescent="0.25">
      <c r="A45" s="76"/>
      <c r="B45" s="174" t="s">
        <v>10</v>
      </c>
      <c r="C45" s="172">
        <v>16494</v>
      </c>
      <c r="D45" s="172">
        <v>2767</v>
      </c>
      <c r="E45" s="172">
        <v>10501</v>
      </c>
      <c r="F45" s="172">
        <v>14067</v>
      </c>
      <c r="G45" s="172">
        <v>16156</v>
      </c>
      <c r="H45" s="151">
        <v>4279</v>
      </c>
      <c r="I45" s="161">
        <f>+(H45/G45-1)*100</f>
        <v>-73.514483783114628</v>
      </c>
      <c r="J45" s="161">
        <f>+H45/G45*100</f>
        <v>26.485516216885369</v>
      </c>
      <c r="K45" s="161">
        <f>+(G45/F45-1)*100</f>
        <v>14.850358996232327</v>
      </c>
      <c r="L45" s="78"/>
      <c r="M45" s="99"/>
      <c r="O45" s="79"/>
      <c r="P45" s="79"/>
      <c r="Q45" s="79"/>
      <c r="R45" s="79"/>
      <c r="S45" s="79"/>
      <c r="T45" s="79"/>
    </row>
    <row r="46" spans="1:38" s="69" customFormat="1" x14ac:dyDescent="0.25">
      <c r="A46" s="76"/>
      <c r="B46" s="174" t="s">
        <v>11</v>
      </c>
      <c r="C46" s="172">
        <v>20254</v>
      </c>
      <c r="D46" s="172">
        <v>25069</v>
      </c>
      <c r="E46" s="172">
        <v>8750</v>
      </c>
      <c r="F46" s="172">
        <v>5949</v>
      </c>
      <c r="G46" s="172">
        <v>2889</v>
      </c>
      <c r="H46" s="172"/>
      <c r="I46" s="172"/>
      <c r="J46" s="172"/>
      <c r="K46" s="172"/>
      <c r="L46" s="78"/>
      <c r="M46" s="99"/>
      <c r="O46" s="79"/>
      <c r="P46" s="79"/>
      <c r="Q46" s="79"/>
      <c r="R46" s="79"/>
      <c r="S46" s="79"/>
      <c r="T46" s="79"/>
    </row>
    <row r="47" spans="1:38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8" s="69" customFormat="1" x14ac:dyDescent="0.25">
      <c r="A48" s="76"/>
      <c r="B48" s="147" t="s">
        <v>4</v>
      </c>
      <c r="C48" s="150">
        <f>+SUM(C43:C45)</f>
        <v>47452</v>
      </c>
      <c r="D48" s="150">
        <f t="shared" ref="D48:G48" si="4">+SUM(D43:D45)</f>
        <v>28707</v>
      </c>
      <c r="E48" s="150">
        <f t="shared" si="4"/>
        <v>66331</v>
      </c>
      <c r="F48" s="150">
        <f t="shared" si="4"/>
        <v>51838</v>
      </c>
      <c r="G48" s="150">
        <f t="shared" si="4"/>
        <v>49586</v>
      </c>
      <c r="H48" s="151">
        <f>+SUM(H43:H45)</f>
        <v>38123</v>
      </c>
      <c r="I48" s="184">
        <f>+(H48/G48-1)*100</f>
        <v>-23.117412172790708</v>
      </c>
      <c r="J48" s="161">
        <f>+H48/G48*100</f>
        <v>76.882587827209292</v>
      </c>
      <c r="K48" s="161">
        <f>+(G48/F48-1)*100</f>
        <v>-4.3443034067672359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</row>
    <row r="49" spans="1:27" s="69" customFormat="1" ht="18.75" customHeight="1" x14ac:dyDescent="0.25">
      <c r="A49" s="76"/>
      <c r="B49" s="147" t="s">
        <v>3</v>
      </c>
      <c r="C49" s="152"/>
      <c r="D49" s="152">
        <f>+(D48/C48-1)*100</f>
        <v>-39.503076793391209</v>
      </c>
      <c r="E49" s="152">
        <f t="shared" ref="E49:H49" si="5">+(E48/D48-1)*100</f>
        <v>131.06211028668966</v>
      </c>
      <c r="F49" s="152">
        <f>+(F48/E48-1)*100</f>
        <v>-21.849512294402317</v>
      </c>
      <c r="G49" s="152">
        <f t="shared" si="5"/>
        <v>-4.3443034067672359</v>
      </c>
      <c r="H49" s="161">
        <f t="shared" si="5"/>
        <v>-23.117412172790708</v>
      </c>
      <c r="I49" s="162"/>
      <c r="J49" s="162"/>
      <c r="K49" s="162"/>
      <c r="L49" s="78"/>
    </row>
    <row r="50" spans="1:27" s="43" customFormat="1" x14ac:dyDescent="0.25">
      <c r="A50" s="44"/>
      <c r="B50" s="171"/>
      <c r="C50" s="188"/>
      <c r="D50" s="188"/>
      <c r="E50" s="188"/>
      <c r="F50" s="189"/>
      <c r="G50" s="189"/>
      <c r="H50" s="189"/>
      <c r="I50" s="190"/>
      <c r="J50" s="190"/>
      <c r="K50" s="171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7" s="40" customFormat="1" x14ac:dyDescent="0.25">
      <c r="A54" s="59"/>
      <c r="B54" s="49" t="s">
        <v>54</v>
      </c>
      <c r="C54" s="49" t="s">
        <v>54</v>
      </c>
      <c r="D54" s="49" t="s">
        <v>54</v>
      </c>
      <c r="E54" s="49" t="s">
        <v>54</v>
      </c>
      <c r="F54" s="49" t="s">
        <v>54</v>
      </c>
      <c r="G54" s="49" t="s">
        <v>54</v>
      </c>
      <c r="H54" s="40" t="s">
        <v>54</v>
      </c>
      <c r="I54" s="40" t="s">
        <v>54</v>
      </c>
      <c r="J54" s="40" t="s">
        <v>54</v>
      </c>
      <c r="K54" s="40" t="s">
        <v>54</v>
      </c>
      <c r="L54" s="40" t="s">
        <v>54</v>
      </c>
      <c r="M54" s="40" t="s">
        <v>54</v>
      </c>
      <c r="N54" s="40" t="s">
        <v>55</v>
      </c>
      <c r="O54" s="40" t="s">
        <v>56</v>
      </c>
      <c r="P54" s="40" t="s">
        <v>57</v>
      </c>
      <c r="Q54" s="40" t="s">
        <v>58</v>
      </c>
      <c r="R54" s="40" t="s">
        <v>59</v>
      </c>
      <c r="S54" s="40" t="s">
        <v>60</v>
      </c>
      <c r="T54" s="40" t="s">
        <v>61</v>
      </c>
    </row>
    <row r="55" spans="1:27" s="40" customFormat="1" x14ac:dyDescent="0.25">
      <c r="B55" s="49">
        <v>173844</v>
      </c>
      <c r="C55" s="49">
        <v>87108</v>
      </c>
      <c r="D55" s="49">
        <v>3845</v>
      </c>
      <c r="E55" s="49">
        <v>1137</v>
      </c>
      <c r="F55" s="49">
        <v>216</v>
      </c>
      <c r="G55" s="49">
        <v>1296</v>
      </c>
      <c r="H55" s="40">
        <v>756</v>
      </c>
      <c r="I55" s="40">
        <v>11301</v>
      </c>
      <c r="J55" s="40">
        <v>20207</v>
      </c>
      <c r="K55" s="40">
        <v>44691</v>
      </c>
      <c r="L55" s="40">
        <v>141795</v>
      </c>
      <c r="M55" s="40">
        <v>13932</v>
      </c>
      <c r="N55" s="40">
        <v>2320</v>
      </c>
      <c r="O55" s="40">
        <v>128</v>
      </c>
      <c r="P55" s="40">
        <v>1669</v>
      </c>
      <c r="Q55" s="40">
        <v>3658</v>
      </c>
      <c r="R55" s="40">
        <v>0</v>
      </c>
      <c r="S55" s="40">
        <v>161</v>
      </c>
      <c r="T55" s="40">
        <v>14305</v>
      </c>
    </row>
    <row r="56" spans="1:27" s="40" customFormat="1" x14ac:dyDescent="0.25"/>
    <row r="57" spans="1:27" s="40" customFormat="1" x14ac:dyDescent="0.25"/>
    <row r="58" spans="1:27" s="40" customFormat="1" x14ac:dyDescent="0.25">
      <c r="C58" s="49"/>
      <c r="D58" s="49"/>
      <c r="E58" s="49"/>
      <c r="F58" s="49"/>
      <c r="G58" s="49"/>
      <c r="H58" s="49"/>
    </row>
    <row r="59" spans="1:27" s="41" customFormat="1" x14ac:dyDescent="0.25">
      <c r="C59" s="56"/>
      <c r="D59" s="56"/>
      <c r="E59" s="56"/>
      <c r="F59" s="56"/>
      <c r="G59" s="56"/>
      <c r="H59" s="56"/>
    </row>
    <row r="60" spans="1:27" s="69" customFormat="1" x14ac:dyDescent="0.25">
      <c r="B60" s="94">
        <v>7389400</v>
      </c>
      <c r="C60" s="98" t="s">
        <v>12</v>
      </c>
      <c r="D60" s="97">
        <v>6805.8512499999997</v>
      </c>
    </row>
    <row r="61" spans="1:27" s="69" customFormat="1" x14ac:dyDescent="0.25">
      <c r="B61" s="94">
        <v>7405125</v>
      </c>
      <c r="C61" s="98" t="s">
        <v>13</v>
      </c>
      <c r="D61" s="97">
        <v>7093.1805000000004</v>
      </c>
    </row>
    <row r="62" spans="1:27" s="69" customFormat="1" x14ac:dyDescent="0.25">
      <c r="B62" s="94">
        <v>7299121</v>
      </c>
      <c r="C62" s="98" t="s">
        <v>14</v>
      </c>
      <c r="D62" s="97">
        <v>7273.4759999999997</v>
      </c>
    </row>
    <row r="63" spans="1:27" s="69" customFormat="1" x14ac:dyDescent="0.25">
      <c r="B63" s="94">
        <v>6832984</v>
      </c>
      <c r="C63" s="98" t="s">
        <v>15</v>
      </c>
      <c r="D63" s="97">
        <v>7231.6575000000003</v>
      </c>
    </row>
    <row r="64" spans="1:27" s="69" customFormat="1" x14ac:dyDescent="0.25">
      <c r="B64" s="94">
        <v>6979952</v>
      </c>
      <c r="C64" s="98" t="s">
        <v>16</v>
      </c>
      <c r="D64" s="97">
        <v>7129.2955000000002</v>
      </c>
    </row>
    <row r="65" spans="2:5" s="69" customFormat="1" x14ac:dyDescent="0.25">
      <c r="B65" s="94">
        <v>6279817</v>
      </c>
      <c r="C65" s="98" t="s">
        <v>17</v>
      </c>
      <c r="D65" s="97">
        <v>6847.9684999999999</v>
      </c>
    </row>
    <row r="66" spans="2:5" s="69" customFormat="1" x14ac:dyDescent="0.25">
      <c r="B66" s="94">
        <v>6093961</v>
      </c>
      <c r="C66" s="98" t="s">
        <v>18</v>
      </c>
      <c r="D66" s="97">
        <v>6546.6785</v>
      </c>
    </row>
    <row r="67" spans="2:5" s="69" customFormat="1" x14ac:dyDescent="0.25">
      <c r="B67" s="94">
        <v>5469988</v>
      </c>
      <c r="C67" s="98" t="s">
        <v>19</v>
      </c>
      <c r="D67" s="97">
        <v>6205.9295000000002</v>
      </c>
      <c r="E67" s="91"/>
    </row>
    <row r="68" spans="2:5" s="69" customFormat="1" x14ac:dyDescent="0.25">
      <c r="B68" s="94">
        <v>5941344</v>
      </c>
      <c r="C68" s="98" t="s">
        <v>20</v>
      </c>
      <c r="D68" s="97">
        <v>5946.2775000000001</v>
      </c>
      <c r="E68" s="91"/>
    </row>
    <row r="69" spans="2:5" s="69" customFormat="1" x14ac:dyDescent="0.25">
      <c r="B69" s="94">
        <v>6145529</v>
      </c>
      <c r="C69" s="98" t="s">
        <v>21</v>
      </c>
      <c r="D69" s="97">
        <v>5912.7055</v>
      </c>
      <c r="E69" s="91"/>
    </row>
    <row r="70" spans="2:5" s="69" customFormat="1" x14ac:dyDescent="0.25">
      <c r="B70" s="94">
        <v>6209547</v>
      </c>
      <c r="C70" s="98" t="s">
        <v>22</v>
      </c>
      <c r="D70" s="97">
        <v>5941.6019999999999</v>
      </c>
      <c r="E70" s="91"/>
    </row>
    <row r="71" spans="2:5" s="69" customFormat="1" x14ac:dyDescent="0.25">
      <c r="B71" s="94">
        <v>5987990</v>
      </c>
      <c r="C71" s="98" t="s">
        <v>23</v>
      </c>
      <c r="D71" s="97">
        <v>6071.1025</v>
      </c>
      <c r="E71" s="91"/>
    </row>
    <row r="72" spans="2:5" s="69" customFormat="1" x14ac:dyDescent="0.25">
      <c r="B72" s="94">
        <v>5810996</v>
      </c>
      <c r="C72" s="98" t="s">
        <v>24</v>
      </c>
      <c r="D72" s="97">
        <v>6038.5155000000004</v>
      </c>
      <c r="E72" s="91"/>
    </row>
    <row r="73" spans="2:5" s="69" customFormat="1" x14ac:dyDescent="0.25">
      <c r="B73" s="94">
        <v>6231878</v>
      </c>
      <c r="C73" s="98" t="s">
        <v>25</v>
      </c>
      <c r="D73" s="97">
        <v>6060.10275</v>
      </c>
      <c r="E73" s="91"/>
    </row>
    <row r="74" spans="2:5" s="69" customFormat="1" x14ac:dyDescent="0.25">
      <c r="B74" s="94">
        <v>6449419</v>
      </c>
      <c r="C74" s="98" t="s">
        <v>26</v>
      </c>
      <c r="D74" s="97">
        <v>6120.0707499999999</v>
      </c>
      <c r="E74" s="91"/>
    </row>
    <row r="75" spans="2:5" s="69" customFormat="1" x14ac:dyDescent="0.25">
      <c r="B75" s="94">
        <v>6199402</v>
      </c>
      <c r="C75" s="98" t="s">
        <v>27</v>
      </c>
      <c r="D75" s="97">
        <v>6172.9237499999999</v>
      </c>
      <c r="E75" s="91"/>
    </row>
    <row r="76" spans="2:5" s="69" customFormat="1" x14ac:dyDescent="0.25">
      <c r="B76" s="94">
        <v>6498148</v>
      </c>
      <c r="C76" s="98" t="s">
        <v>28</v>
      </c>
      <c r="D76" s="97">
        <v>6344.7117500000004</v>
      </c>
      <c r="E76" s="91"/>
    </row>
    <row r="77" spans="2:5" s="69" customFormat="1" x14ac:dyDescent="0.25">
      <c r="B77" s="94">
        <v>6281878</v>
      </c>
      <c r="C77" s="98" t="s">
        <v>29</v>
      </c>
      <c r="D77" s="97">
        <v>6357.2117500000004</v>
      </c>
      <c r="E77" s="91"/>
    </row>
    <row r="78" spans="2:5" s="69" customFormat="1" x14ac:dyDescent="0.25">
      <c r="B78" s="94">
        <v>6351873</v>
      </c>
      <c r="C78" s="98" t="s">
        <v>30</v>
      </c>
      <c r="D78" s="97">
        <v>6332.8252499999999</v>
      </c>
      <c r="E78" s="91"/>
    </row>
    <row r="79" spans="2:5" s="69" customFormat="1" x14ac:dyDescent="0.25">
      <c r="B79" s="94">
        <v>6348056</v>
      </c>
      <c r="C79" s="98" t="s">
        <v>33</v>
      </c>
      <c r="D79" s="97">
        <v>6369.9887500000004</v>
      </c>
      <c r="E79" s="91"/>
    </row>
    <row r="80" spans="2:5" s="69" customFormat="1" x14ac:dyDescent="0.25">
      <c r="B80" s="94">
        <v>6042462</v>
      </c>
      <c r="C80" s="98" t="s">
        <v>35</v>
      </c>
      <c r="D80" s="97">
        <v>6256.0672500000001</v>
      </c>
      <c r="E80" s="91"/>
    </row>
    <row r="81" spans="2:5" s="69" customFormat="1" x14ac:dyDescent="0.25">
      <c r="B81" s="94">
        <v>6095116</v>
      </c>
      <c r="C81" s="98" t="s">
        <v>37</v>
      </c>
      <c r="D81" s="97">
        <v>6209.3767500000004</v>
      </c>
      <c r="E81" s="91"/>
    </row>
    <row r="82" spans="2:5" s="69" customFormat="1" x14ac:dyDescent="0.25">
      <c r="B82" s="94">
        <v>6413962</v>
      </c>
      <c r="C82" s="98" t="s">
        <v>38</v>
      </c>
      <c r="D82" s="97">
        <v>6224.8990000000003</v>
      </c>
      <c r="E82" s="91"/>
    </row>
    <row r="83" spans="2:5" s="69" customFormat="1" x14ac:dyDescent="0.25">
      <c r="B83" s="94">
        <v>6196253</v>
      </c>
      <c r="C83" s="98" t="s">
        <v>39</v>
      </c>
      <c r="D83" s="97">
        <v>6186.9482500000004</v>
      </c>
      <c r="E83" s="91"/>
    </row>
    <row r="84" spans="2:5" s="69" customFormat="1" x14ac:dyDescent="0.25">
      <c r="B84" s="94">
        <v>6916438</v>
      </c>
      <c r="C84" s="98" t="s">
        <v>42</v>
      </c>
      <c r="D84" s="97">
        <v>6405.4422500000001</v>
      </c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8" s="69" customFormat="1" x14ac:dyDescent="0.25">
      <c r="B129" s="79"/>
      <c r="D129" s="93"/>
      <c r="E129" s="91"/>
    </row>
    <row r="130" spans="2:38" s="69" customFormat="1" x14ac:dyDescent="0.25">
      <c r="B130" s="79"/>
      <c r="D130" s="93"/>
      <c r="E130" s="91"/>
    </row>
    <row r="131" spans="2:38" s="69" customFormat="1" x14ac:dyDescent="0.25">
      <c r="B131" s="79"/>
      <c r="D131" s="93"/>
      <c r="E131" s="91"/>
    </row>
    <row r="132" spans="2:38" s="69" customFormat="1" x14ac:dyDescent="0.25">
      <c r="B132" s="79"/>
      <c r="D132" s="93"/>
      <c r="E132" s="91"/>
    </row>
    <row r="133" spans="2:38" s="69" customFormat="1" x14ac:dyDescent="0.25">
      <c r="B133" s="79"/>
      <c r="D133" s="93"/>
      <c r="E133" s="91"/>
    </row>
    <row r="134" spans="2:38" s="69" customFormat="1" x14ac:dyDescent="0.25">
      <c r="B134" s="79"/>
      <c r="D134" s="93"/>
      <c r="E134" s="91"/>
    </row>
    <row r="135" spans="2:38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2:38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2:38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2:38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2:38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2:38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2:38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2:38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2:38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2:38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4:38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4:38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</row>
    <row r="147" spans="4:38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</row>
    <row r="148" spans="4:38" s="69" customFormat="1" x14ac:dyDescent="0.25"/>
    <row r="149" spans="4:38" s="69" customFormat="1" x14ac:dyDescent="0.25"/>
    <row r="150" spans="4:38" s="69" customFormat="1" x14ac:dyDescent="0.25"/>
    <row r="151" spans="4:38" s="69" customFormat="1" x14ac:dyDescent="0.25"/>
    <row r="152" spans="4:38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4:38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4:38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4:38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4:38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4:38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4:38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4:38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4:38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3:38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3:38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3:38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27</oddFooter>
  </headerFooter>
  <ignoredErrors>
    <ignoredError sqref="C48:G48 C33:G33 C18:G18" formulaRange="1"/>
  </ignoredError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SheetLayoutView="100" workbookViewId="0"/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9" width="11.5703125" style="70" customWidth="1"/>
    <col min="10" max="10" width="12.5703125" style="70" customWidth="1"/>
    <col min="11" max="11" width="11.7109375" style="70" customWidth="1"/>
    <col min="12" max="12" width="1.85546875" style="70" customWidth="1"/>
    <col min="13" max="13" width="11.42578125" style="69"/>
    <col min="14" max="14" width="11.42578125" style="69" hidden="1" customWidth="1"/>
    <col min="15" max="38" width="11.42578125" style="69"/>
    <col min="39" max="16384" width="11.42578125" style="70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20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20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20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20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20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20" s="69" customFormat="1" x14ac:dyDescent="0.25">
      <c r="A7" s="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20" s="69" customFormat="1" x14ac:dyDescent="0.25">
      <c r="A8" s="76"/>
      <c r="B8" s="131"/>
      <c r="C8" s="217" t="s">
        <v>122</v>
      </c>
      <c r="D8" s="217"/>
      <c r="E8" s="217"/>
      <c r="F8" s="217"/>
      <c r="G8" s="217"/>
      <c r="H8" s="217"/>
      <c r="I8" s="217"/>
      <c r="J8" s="217"/>
      <c r="K8" s="217"/>
      <c r="L8" s="78"/>
      <c r="O8" s="95"/>
    </row>
    <row r="9" spans="1:20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20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20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  <c r="O11" s="92"/>
    </row>
    <row r="12" spans="1:20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20" s="69" customFormat="1" x14ac:dyDescent="0.25">
      <c r="A13" s="76"/>
      <c r="B13" s="174" t="s">
        <v>8</v>
      </c>
      <c r="C13" s="172">
        <v>94220</v>
      </c>
      <c r="D13" s="172">
        <v>46351</v>
      </c>
      <c r="E13" s="172">
        <v>54889</v>
      </c>
      <c r="F13" s="172">
        <v>37225</v>
      </c>
      <c r="G13" s="172">
        <v>3469</v>
      </c>
      <c r="H13" s="172">
        <v>25597</v>
      </c>
      <c r="I13" s="154">
        <f>+(H13/G13-1)*100</f>
        <v>637.87835110982996</v>
      </c>
      <c r="J13" s="154">
        <f>+H13/G13*100</f>
        <v>737.87835110982996</v>
      </c>
      <c r="K13" s="154">
        <f>+(G13/F13-1)*100</f>
        <v>-90.68099395567495</v>
      </c>
      <c r="L13" s="78"/>
      <c r="M13" s="99"/>
      <c r="O13" s="79"/>
      <c r="P13" s="79"/>
      <c r="Q13" s="79"/>
      <c r="R13" s="79"/>
      <c r="S13" s="79"/>
      <c r="T13" s="79"/>
    </row>
    <row r="14" spans="1:20" s="69" customFormat="1" x14ac:dyDescent="0.25">
      <c r="A14" s="76"/>
      <c r="B14" s="174" t="s">
        <v>9</v>
      </c>
      <c r="C14" s="172">
        <v>92373</v>
      </c>
      <c r="D14" s="172">
        <v>37945</v>
      </c>
      <c r="E14" s="172">
        <v>18563</v>
      </c>
      <c r="F14" s="172">
        <v>9777</v>
      </c>
      <c r="G14" s="172">
        <v>102070</v>
      </c>
      <c r="H14" s="172">
        <v>99629</v>
      </c>
      <c r="I14" s="154">
        <f>+(H14/G14-1)*100</f>
        <v>-2.39149603213481</v>
      </c>
      <c r="J14" s="154">
        <f>+H14/G14*100</f>
        <v>97.60850396786519</v>
      </c>
      <c r="K14" s="154">
        <f>+(G14/F14-1)*100</f>
        <v>943.98077119770892</v>
      </c>
      <c r="L14" s="78"/>
      <c r="M14" s="99"/>
      <c r="O14" s="79"/>
      <c r="P14" s="79"/>
      <c r="Q14" s="79"/>
      <c r="R14" s="79"/>
      <c r="S14" s="79"/>
      <c r="T14" s="79"/>
    </row>
    <row r="15" spans="1:20" s="69" customFormat="1" x14ac:dyDescent="0.25">
      <c r="A15" s="76"/>
      <c r="B15" s="174" t="s">
        <v>10</v>
      </c>
      <c r="C15" s="172">
        <v>1234</v>
      </c>
      <c r="D15" s="172">
        <v>14693</v>
      </c>
      <c r="E15" s="172">
        <v>37119</v>
      </c>
      <c r="F15" s="172">
        <v>17154</v>
      </c>
      <c r="G15" s="172">
        <v>13537</v>
      </c>
      <c r="H15" s="151">
        <v>1002</v>
      </c>
      <c r="I15" s="161">
        <f>+(H15/G15-1)*100</f>
        <v>-92.598064563788142</v>
      </c>
      <c r="J15" s="161">
        <f>+H15/G15*100</f>
        <v>7.4019354362118639</v>
      </c>
      <c r="K15" s="161">
        <f>+(G15/F15-1)*100</f>
        <v>-21.08546111694065</v>
      </c>
      <c r="L15" s="78"/>
      <c r="M15" s="99"/>
      <c r="O15" s="79"/>
      <c r="P15" s="79"/>
      <c r="Q15" s="79"/>
      <c r="R15" s="79"/>
      <c r="S15" s="79"/>
      <c r="T15" s="79"/>
    </row>
    <row r="16" spans="1:20" s="69" customFormat="1" x14ac:dyDescent="0.25">
      <c r="A16" s="76"/>
      <c r="B16" s="174" t="s">
        <v>11</v>
      </c>
      <c r="C16" s="172">
        <v>22480</v>
      </c>
      <c r="D16" s="172">
        <v>40090</v>
      </c>
      <c r="E16" s="172">
        <v>26730</v>
      </c>
      <c r="F16" s="172">
        <v>20393</v>
      </c>
      <c r="G16" s="172">
        <v>12370</v>
      </c>
      <c r="H16" s="172"/>
      <c r="I16" s="172"/>
      <c r="J16" s="172"/>
      <c r="K16" s="172"/>
      <c r="L16" s="78"/>
      <c r="M16" s="99"/>
      <c r="O16" s="79"/>
      <c r="P16" s="79"/>
      <c r="Q16" s="79"/>
      <c r="R16" s="79"/>
      <c r="S16" s="79"/>
      <c r="T16" s="79"/>
    </row>
    <row r="17" spans="1:38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8" s="69" customFormat="1" x14ac:dyDescent="0.25">
      <c r="A18" s="76"/>
      <c r="B18" s="147" t="s">
        <v>4</v>
      </c>
      <c r="C18" s="150">
        <f>+SUM(C13:C15)</f>
        <v>187827</v>
      </c>
      <c r="D18" s="150">
        <f t="shared" ref="D18:G18" si="0">+SUM(D13:D15)</f>
        <v>98989</v>
      </c>
      <c r="E18" s="150">
        <f t="shared" si="0"/>
        <v>110571</v>
      </c>
      <c r="F18" s="150">
        <f t="shared" si="0"/>
        <v>64156</v>
      </c>
      <c r="G18" s="150">
        <f t="shared" si="0"/>
        <v>119076</v>
      </c>
      <c r="H18" s="151">
        <f>+SUM(H13:H15)</f>
        <v>126228</v>
      </c>
      <c r="I18" s="184">
        <f>+(H18/G18-1)*100</f>
        <v>6.0062481104504739</v>
      </c>
      <c r="J18" s="161">
        <f>+H18/G18*100</f>
        <v>106.00624811045047</v>
      </c>
      <c r="K18" s="161">
        <f>+(G18/F18-1)*100</f>
        <v>85.603840638443799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</row>
    <row r="19" spans="1:38" s="69" customFormat="1" ht="18.75" customHeight="1" x14ac:dyDescent="0.25">
      <c r="A19" s="76"/>
      <c r="B19" s="147" t="s">
        <v>3</v>
      </c>
      <c r="C19" s="152"/>
      <c r="D19" s="152">
        <f>+(D18/C18-1)*100</f>
        <v>-47.297779339498582</v>
      </c>
      <c r="E19" s="152">
        <f t="shared" ref="E19:H19" si="1">+(E18/D18-1)*100</f>
        <v>11.700289931204487</v>
      </c>
      <c r="F19" s="152">
        <f>+(F18/E18-1)*100</f>
        <v>-41.977552884571899</v>
      </c>
      <c r="G19" s="152">
        <f t="shared" si="1"/>
        <v>85.603840638443799</v>
      </c>
      <c r="H19" s="161">
        <f t="shared" si="1"/>
        <v>6.0062481104504739</v>
      </c>
      <c r="I19" s="162"/>
      <c r="J19" s="162"/>
      <c r="K19" s="162"/>
      <c r="L19" s="78"/>
    </row>
    <row r="20" spans="1:38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8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8" s="69" customFormat="1" x14ac:dyDescent="0.25">
      <c r="A22" s="76"/>
      <c r="B22" s="131"/>
      <c r="C22" s="216" t="s">
        <v>74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8" s="69" customFormat="1" x14ac:dyDescent="0.25">
      <c r="A23" s="76"/>
      <c r="B23" s="131"/>
      <c r="C23" s="217" t="s">
        <v>121</v>
      </c>
      <c r="D23" s="217"/>
      <c r="E23" s="217"/>
      <c r="F23" s="217"/>
      <c r="G23" s="217"/>
      <c r="H23" s="217"/>
      <c r="I23" s="217"/>
      <c r="J23" s="217"/>
      <c r="K23" s="217"/>
      <c r="L23" s="78"/>
      <c r="O23" s="95"/>
    </row>
    <row r="24" spans="1:38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8" s="69" customFormat="1" ht="15.75" customHeight="1" x14ac:dyDescent="0.25">
      <c r="A25" s="194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8" s="69" customFormat="1" x14ac:dyDescent="0.25">
      <c r="A26" s="194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  <c r="O26" s="92"/>
    </row>
    <row r="27" spans="1:38" s="69" customFormat="1" ht="12" customHeight="1" x14ac:dyDescent="0.25">
      <c r="A27" s="194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8" s="69" customFormat="1" x14ac:dyDescent="0.25">
      <c r="A28" s="194"/>
      <c r="B28" s="174" t="s">
        <v>8</v>
      </c>
      <c r="C28" s="172">
        <v>10808</v>
      </c>
      <c r="D28" s="172">
        <v>12862</v>
      </c>
      <c r="E28" s="172">
        <v>19294</v>
      </c>
      <c r="F28" s="172">
        <v>14036</v>
      </c>
      <c r="G28" s="172">
        <v>2320</v>
      </c>
      <c r="H28" s="172">
        <v>18436</v>
      </c>
      <c r="I28" s="154">
        <f>+(H28/G28-1)*100</f>
        <v>694.65517241379314</v>
      </c>
      <c r="J28" s="154">
        <f>+H28/G28*100</f>
        <v>794.65517241379314</v>
      </c>
      <c r="K28" s="154">
        <f>+(G28/F28-1)*100</f>
        <v>-83.471074380165291</v>
      </c>
      <c r="L28" s="78"/>
      <c r="M28" s="99"/>
      <c r="O28" s="79"/>
      <c r="P28" s="79"/>
      <c r="Q28" s="79"/>
      <c r="R28" s="79"/>
      <c r="S28" s="79"/>
      <c r="T28" s="79"/>
    </row>
    <row r="29" spans="1:38" s="69" customFormat="1" x14ac:dyDescent="0.25">
      <c r="A29" s="194"/>
      <c r="B29" s="174" t="s">
        <v>9</v>
      </c>
      <c r="C29" s="172">
        <v>12128</v>
      </c>
      <c r="D29" s="172">
        <v>31912</v>
      </c>
      <c r="E29" s="172">
        <v>6566</v>
      </c>
      <c r="F29" s="172">
        <v>9158</v>
      </c>
      <c r="G29" s="172">
        <v>28874</v>
      </c>
      <c r="H29" s="172">
        <v>18536</v>
      </c>
      <c r="I29" s="154">
        <f>+(H29/G29-1)*100</f>
        <v>-35.803837362332892</v>
      </c>
      <c r="J29" s="154">
        <f>+H29/G29*100</f>
        <v>64.196162637667115</v>
      </c>
      <c r="K29" s="154">
        <f>+(G29/F29-1)*100</f>
        <v>215.28718060711944</v>
      </c>
      <c r="L29" s="78"/>
      <c r="M29" s="99"/>
      <c r="O29" s="79"/>
      <c r="P29" s="79"/>
      <c r="Q29" s="79"/>
      <c r="R29" s="79"/>
      <c r="S29" s="79"/>
      <c r="T29" s="79"/>
    </row>
    <row r="30" spans="1:38" s="69" customFormat="1" x14ac:dyDescent="0.25">
      <c r="A30" s="194"/>
      <c r="B30" s="174" t="s">
        <v>10</v>
      </c>
      <c r="C30" s="172">
        <v>530</v>
      </c>
      <c r="D30" s="172">
        <v>7607</v>
      </c>
      <c r="E30" s="172">
        <v>30029</v>
      </c>
      <c r="F30" s="172">
        <v>13574</v>
      </c>
      <c r="G30" s="172">
        <v>10370</v>
      </c>
      <c r="H30" s="151">
        <v>952</v>
      </c>
      <c r="I30" s="161">
        <f>+(H30/G30-1)*100</f>
        <v>-90.819672131147541</v>
      </c>
      <c r="J30" s="161">
        <f>+H30/G30*100</f>
        <v>9.1803278688524586</v>
      </c>
      <c r="K30" s="161">
        <f>+(G30/F30-1)*100</f>
        <v>-23.603948725504644</v>
      </c>
      <c r="L30" s="78"/>
      <c r="M30" s="99"/>
      <c r="O30" s="79"/>
      <c r="P30" s="79"/>
      <c r="Q30" s="79"/>
      <c r="R30" s="79"/>
      <c r="S30" s="79"/>
      <c r="T30" s="79"/>
    </row>
    <row r="31" spans="1:38" s="69" customFormat="1" x14ac:dyDescent="0.25">
      <c r="A31" s="194"/>
      <c r="B31" s="174" t="s">
        <v>11</v>
      </c>
      <c r="C31" s="172">
        <v>15133</v>
      </c>
      <c r="D31" s="172">
        <v>37454</v>
      </c>
      <c r="E31" s="172">
        <v>14830</v>
      </c>
      <c r="F31" s="172">
        <v>15737</v>
      </c>
      <c r="G31" s="172">
        <v>9771</v>
      </c>
      <c r="H31" s="172"/>
      <c r="I31" s="172"/>
      <c r="J31" s="172"/>
      <c r="K31" s="172"/>
      <c r="L31" s="78"/>
      <c r="M31" s="99"/>
      <c r="O31" s="79"/>
      <c r="P31" s="79"/>
      <c r="Q31" s="79"/>
      <c r="R31" s="79"/>
      <c r="S31" s="79"/>
      <c r="T31" s="79"/>
    </row>
    <row r="32" spans="1:38" s="69" customFormat="1" ht="12" customHeight="1" x14ac:dyDescent="0.25">
      <c r="A32" s="194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8" s="69" customFormat="1" x14ac:dyDescent="0.25">
      <c r="A33" s="194"/>
      <c r="B33" s="147" t="s">
        <v>4</v>
      </c>
      <c r="C33" s="150">
        <f>+SUM(C28:C30)</f>
        <v>23466</v>
      </c>
      <c r="D33" s="150">
        <f t="shared" ref="D33:G33" si="2">+SUM(D28:D30)</f>
        <v>52381</v>
      </c>
      <c r="E33" s="150">
        <f t="shared" si="2"/>
        <v>55889</v>
      </c>
      <c r="F33" s="150">
        <f t="shared" si="2"/>
        <v>36768</v>
      </c>
      <c r="G33" s="150">
        <f t="shared" si="2"/>
        <v>41564</v>
      </c>
      <c r="H33" s="151">
        <f>+SUM(H28:H30)</f>
        <v>37924</v>
      </c>
      <c r="I33" s="184">
        <f>+(H33/G33-1)*100</f>
        <v>-8.7575786738523735</v>
      </c>
      <c r="J33" s="161">
        <f>+H33/G33*100</f>
        <v>91.242421326147621</v>
      </c>
      <c r="K33" s="161">
        <f>+(G33/F33-1)*100</f>
        <v>13.043951261966935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</row>
    <row r="34" spans="1:38" s="69" customFormat="1" ht="18.75" customHeight="1" x14ac:dyDescent="0.25">
      <c r="A34" s="194"/>
      <c r="B34" s="147" t="s">
        <v>3</v>
      </c>
      <c r="C34" s="152"/>
      <c r="D34" s="152">
        <f>+(D33/C33-1)*100</f>
        <v>123.22083013721982</v>
      </c>
      <c r="E34" s="152">
        <f t="shared" ref="E34:H34" si="3">+(E33/D33-1)*100</f>
        <v>6.6970848208319778</v>
      </c>
      <c r="F34" s="152">
        <f>+(F33/E33-1)*100</f>
        <v>-34.212456834081841</v>
      </c>
      <c r="G34" s="152">
        <f t="shared" si="3"/>
        <v>13.043951261966935</v>
      </c>
      <c r="H34" s="161">
        <f t="shared" si="3"/>
        <v>-8.7575786738523735</v>
      </c>
      <c r="I34" s="162"/>
      <c r="J34" s="162"/>
      <c r="K34" s="162"/>
      <c r="L34" s="78"/>
    </row>
    <row r="35" spans="1:38" s="43" customFormat="1" x14ac:dyDescent="0.25">
      <c r="A35" s="195"/>
      <c r="B35" s="171"/>
      <c r="C35" s="188"/>
      <c r="D35" s="188"/>
      <c r="E35" s="188"/>
      <c r="F35" s="189"/>
      <c r="G35" s="189"/>
      <c r="H35" s="189"/>
      <c r="I35" s="190"/>
      <c r="J35" s="190"/>
      <c r="K35" s="171"/>
      <c r="L35" s="63"/>
      <c r="M35" s="58"/>
      <c r="N35" s="40"/>
      <c r="O35" s="40"/>
      <c r="P35" s="40"/>
      <c r="Q35" s="40"/>
      <c r="R35" s="41"/>
      <c r="S35" s="41"/>
      <c r="T35" s="41"/>
      <c r="U35" s="41"/>
      <c r="V35" s="42"/>
      <c r="W35" s="42"/>
      <c r="X35" s="50"/>
      <c r="Y35" s="50"/>
      <c r="Z35" s="50"/>
      <c r="AA35" s="50"/>
    </row>
    <row r="36" spans="1:38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0"/>
      <c r="P36" s="40"/>
      <c r="Q36" s="40"/>
      <c r="R36" s="41"/>
      <c r="S36" s="41"/>
      <c r="T36" s="41"/>
      <c r="U36" s="41"/>
      <c r="V36" s="42"/>
      <c r="W36" s="42"/>
      <c r="X36" s="50"/>
      <c r="Y36" s="50"/>
      <c r="Z36" s="50"/>
      <c r="AA36" s="50"/>
    </row>
    <row r="37" spans="1:38" s="69" customFormat="1" x14ac:dyDescent="0.25">
      <c r="A37" s="76"/>
      <c r="B37" s="131"/>
      <c r="C37" s="216" t="s">
        <v>74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8" s="69" customFormat="1" x14ac:dyDescent="0.25">
      <c r="A38" s="76"/>
      <c r="B38" s="131"/>
      <c r="C38" s="217" t="s">
        <v>120</v>
      </c>
      <c r="D38" s="217"/>
      <c r="E38" s="217"/>
      <c r="F38" s="217"/>
      <c r="G38" s="217"/>
      <c r="H38" s="217"/>
      <c r="I38" s="217"/>
      <c r="J38" s="217"/>
      <c r="K38" s="217"/>
      <c r="L38" s="78"/>
      <c r="O38" s="95"/>
    </row>
    <row r="39" spans="1:38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8" s="69" customFormat="1" ht="15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8" s="69" customForma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  <c r="O41" s="92"/>
    </row>
    <row r="42" spans="1:38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8" s="69" customFormat="1" x14ac:dyDescent="0.25">
      <c r="A43" s="76"/>
      <c r="B43" s="174" t="s">
        <v>8</v>
      </c>
      <c r="C43" s="172">
        <v>83412</v>
      </c>
      <c r="D43" s="172">
        <v>33489</v>
      </c>
      <c r="E43" s="172">
        <v>35595</v>
      </c>
      <c r="F43" s="172">
        <v>23189</v>
      </c>
      <c r="G43" s="172">
        <v>1149</v>
      </c>
      <c r="H43" s="172">
        <v>7161</v>
      </c>
      <c r="I43" s="154">
        <f>+(H43/G43-1)*100</f>
        <v>523.23759791122711</v>
      </c>
      <c r="J43" s="154">
        <f>+H43/G43*100</f>
        <v>623.23759791122711</v>
      </c>
      <c r="K43" s="154">
        <f>+(G43/F43-1)*100</f>
        <v>-95.045064470222954</v>
      </c>
      <c r="L43" s="78"/>
      <c r="M43" s="99"/>
      <c r="O43" s="79"/>
      <c r="P43" s="79"/>
      <c r="Q43" s="79"/>
      <c r="R43" s="79"/>
      <c r="S43" s="79"/>
      <c r="T43" s="79"/>
    </row>
    <row r="44" spans="1:38" s="69" customFormat="1" x14ac:dyDescent="0.25">
      <c r="A44" s="76"/>
      <c r="B44" s="174" t="s">
        <v>9</v>
      </c>
      <c r="C44" s="172">
        <v>80245</v>
      </c>
      <c r="D44" s="172">
        <v>6033</v>
      </c>
      <c r="E44" s="172">
        <v>11997</v>
      </c>
      <c r="F44" s="172">
        <v>619</v>
      </c>
      <c r="G44" s="172">
        <v>73196</v>
      </c>
      <c r="H44" s="172">
        <v>81093</v>
      </c>
      <c r="I44" s="154">
        <f>+(H44/G44-1)*100</f>
        <v>10.788840920268861</v>
      </c>
      <c r="J44" s="154">
        <f>+H44/G44*100</f>
        <v>110.78884092026885</v>
      </c>
      <c r="K44" s="154">
        <f>+(G44/F44-1)*100</f>
        <v>11724.878836833603</v>
      </c>
      <c r="L44" s="78"/>
      <c r="M44" s="99"/>
      <c r="O44" s="79"/>
      <c r="P44" s="79"/>
      <c r="Q44" s="79"/>
      <c r="R44" s="79"/>
      <c r="S44" s="79"/>
      <c r="T44" s="79"/>
    </row>
    <row r="45" spans="1:38" s="69" customFormat="1" x14ac:dyDescent="0.25">
      <c r="A45" s="76"/>
      <c r="B45" s="174" t="s">
        <v>10</v>
      </c>
      <c r="C45" s="172">
        <v>704</v>
      </c>
      <c r="D45" s="172">
        <v>7086</v>
      </c>
      <c r="E45" s="172">
        <v>7090</v>
      </c>
      <c r="F45" s="172">
        <v>3580</v>
      </c>
      <c r="G45" s="172">
        <v>3167</v>
      </c>
      <c r="H45" s="151">
        <v>50</v>
      </c>
      <c r="I45" s="161">
        <f>+(H45/G45-1)*100</f>
        <v>-98.421218819071683</v>
      </c>
      <c r="J45" s="161">
        <f>+H45/G45*100</f>
        <v>1.5787811809283232</v>
      </c>
      <c r="K45" s="161">
        <f>+(G45/F45-1)*100</f>
        <v>-11.536312849162012</v>
      </c>
      <c r="L45" s="78"/>
      <c r="M45" s="99"/>
      <c r="O45" s="79"/>
      <c r="P45" s="79"/>
      <c r="Q45" s="79"/>
      <c r="R45" s="79"/>
      <c r="S45" s="79"/>
      <c r="T45" s="79"/>
    </row>
    <row r="46" spans="1:38" s="69" customFormat="1" x14ac:dyDescent="0.25">
      <c r="A46" s="76"/>
      <c r="B46" s="174" t="s">
        <v>11</v>
      </c>
      <c r="C46" s="172">
        <v>7347</v>
      </c>
      <c r="D46" s="172">
        <v>2636</v>
      </c>
      <c r="E46" s="172">
        <v>11900</v>
      </c>
      <c r="F46" s="172">
        <v>4656</v>
      </c>
      <c r="G46" s="172">
        <v>2599</v>
      </c>
      <c r="H46" s="172"/>
      <c r="I46" s="172"/>
      <c r="J46" s="172"/>
      <c r="K46" s="172"/>
      <c r="L46" s="78"/>
      <c r="M46" s="99"/>
      <c r="O46" s="79"/>
      <c r="P46" s="79"/>
      <c r="Q46" s="79"/>
      <c r="R46" s="79"/>
      <c r="S46" s="79"/>
      <c r="T46" s="79"/>
    </row>
    <row r="47" spans="1:38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8" s="69" customFormat="1" x14ac:dyDescent="0.25">
      <c r="A48" s="76"/>
      <c r="B48" s="147" t="s">
        <v>4</v>
      </c>
      <c r="C48" s="150">
        <f>+SUM(C43:C45)</f>
        <v>164361</v>
      </c>
      <c r="D48" s="150">
        <f t="shared" ref="D48:G48" si="4">+SUM(D43:D45)</f>
        <v>46608</v>
      </c>
      <c r="E48" s="150">
        <f t="shared" si="4"/>
        <v>54682</v>
      </c>
      <c r="F48" s="150">
        <f t="shared" si="4"/>
        <v>27388</v>
      </c>
      <c r="G48" s="150">
        <f t="shared" si="4"/>
        <v>77512</v>
      </c>
      <c r="H48" s="151">
        <f>+SUM(H43:H45)</f>
        <v>88304</v>
      </c>
      <c r="I48" s="184">
        <f>+(H48/G48-1)*100</f>
        <v>13.923005470120753</v>
      </c>
      <c r="J48" s="161">
        <f>+H48/G48*100</f>
        <v>113.92300547012076</v>
      </c>
      <c r="K48" s="161">
        <f>+(G48/F48-1)*100</f>
        <v>183.01445888710384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</row>
    <row r="49" spans="1:27" s="69" customFormat="1" ht="18.75" customHeight="1" x14ac:dyDescent="0.25">
      <c r="A49" s="76"/>
      <c r="B49" s="147" t="s">
        <v>3</v>
      </c>
      <c r="C49" s="152"/>
      <c r="D49" s="152">
        <f>+(D48/C48-1)*100</f>
        <v>-71.642907989121511</v>
      </c>
      <c r="E49" s="152">
        <f t="shared" ref="E49:H49" si="5">+(E48/D48-1)*100</f>
        <v>17.323206316512184</v>
      </c>
      <c r="F49" s="152">
        <f>+(F48/E48-1)*100</f>
        <v>-49.914048498591853</v>
      </c>
      <c r="G49" s="152">
        <f t="shared" si="5"/>
        <v>183.01445888710384</v>
      </c>
      <c r="H49" s="161">
        <f t="shared" si="5"/>
        <v>13.923005470120753</v>
      </c>
      <c r="I49" s="162"/>
      <c r="J49" s="162"/>
      <c r="K49" s="162"/>
      <c r="L49" s="78"/>
    </row>
    <row r="50" spans="1:27" s="43" customFormat="1" x14ac:dyDescent="0.25">
      <c r="A50" s="44"/>
      <c r="B50" s="171"/>
      <c r="C50" s="188"/>
      <c r="D50" s="188"/>
      <c r="E50" s="188"/>
      <c r="F50" s="189"/>
      <c r="G50" s="189"/>
      <c r="H50" s="189"/>
      <c r="I50" s="190"/>
      <c r="J50" s="190"/>
      <c r="K50" s="171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7" s="40" customFormat="1" x14ac:dyDescent="0.25">
      <c r="A54" s="59"/>
      <c r="B54" s="49"/>
      <c r="C54" s="49"/>
      <c r="D54" s="49"/>
      <c r="E54" s="49"/>
      <c r="F54" s="49"/>
      <c r="G54" s="49"/>
    </row>
    <row r="55" spans="1:27" s="40" customFormat="1" x14ac:dyDescent="0.25">
      <c r="B55" s="49"/>
      <c r="C55" s="49"/>
      <c r="D55" s="49"/>
      <c r="E55" s="49"/>
      <c r="F55" s="49"/>
      <c r="G55" s="49"/>
    </row>
    <row r="56" spans="1:27" s="40" customFormat="1" x14ac:dyDescent="0.25"/>
    <row r="57" spans="1:27" s="40" customFormat="1" x14ac:dyDescent="0.25"/>
    <row r="58" spans="1:27" s="40" customFormat="1" x14ac:dyDescent="0.25">
      <c r="C58" s="49"/>
      <c r="D58" s="49"/>
      <c r="E58" s="49"/>
      <c r="F58" s="49"/>
      <c r="G58" s="49"/>
      <c r="H58" s="49"/>
    </row>
    <row r="59" spans="1:27" s="41" customFormat="1" x14ac:dyDescent="0.25">
      <c r="C59" s="56"/>
      <c r="D59" s="56"/>
      <c r="E59" s="56"/>
      <c r="F59" s="56"/>
      <c r="G59" s="56"/>
      <c r="H59" s="56"/>
    </row>
    <row r="60" spans="1:27" s="69" customFormat="1" x14ac:dyDescent="0.25">
      <c r="B60" s="94"/>
      <c r="C60" s="98"/>
      <c r="D60" s="97"/>
    </row>
    <row r="61" spans="1:27" s="69" customFormat="1" x14ac:dyDescent="0.25">
      <c r="B61" s="94"/>
      <c r="C61" s="98"/>
      <c r="D61" s="97"/>
    </row>
    <row r="62" spans="1:27" s="69" customFormat="1" x14ac:dyDescent="0.25">
      <c r="B62" s="94"/>
      <c r="C62" s="98"/>
      <c r="D62" s="97"/>
    </row>
    <row r="63" spans="1:27" s="69" customFormat="1" x14ac:dyDescent="0.25">
      <c r="B63" s="94"/>
      <c r="C63" s="98"/>
      <c r="D63" s="97"/>
    </row>
    <row r="64" spans="1:27" s="69" customFormat="1" x14ac:dyDescent="0.25">
      <c r="B64" s="94"/>
      <c r="C64" s="98"/>
      <c r="D64" s="97"/>
    </row>
    <row r="65" spans="2:5" s="69" customFormat="1" x14ac:dyDescent="0.25">
      <c r="B65" s="94"/>
      <c r="C65" s="98"/>
      <c r="D65" s="97"/>
    </row>
    <row r="66" spans="2:5" s="69" customFormat="1" x14ac:dyDescent="0.25">
      <c r="B66" s="94"/>
      <c r="C66" s="98"/>
      <c r="D66" s="97"/>
    </row>
    <row r="67" spans="2:5" s="69" customFormat="1" x14ac:dyDescent="0.25">
      <c r="B67" s="94"/>
      <c r="C67" s="98"/>
      <c r="D67" s="97"/>
      <c r="E67" s="91"/>
    </row>
    <row r="68" spans="2:5" s="69" customFormat="1" x14ac:dyDescent="0.25">
      <c r="B68" s="94"/>
      <c r="C68" s="98"/>
      <c r="D68" s="97"/>
      <c r="E68" s="91"/>
    </row>
    <row r="69" spans="2:5" s="69" customFormat="1" x14ac:dyDescent="0.25">
      <c r="B69" s="94"/>
      <c r="C69" s="98"/>
      <c r="D69" s="97"/>
      <c r="E69" s="91"/>
    </row>
    <row r="70" spans="2:5" s="69" customFormat="1" x14ac:dyDescent="0.25">
      <c r="B70" s="94"/>
      <c r="C70" s="98"/>
      <c r="D70" s="97"/>
      <c r="E70" s="91"/>
    </row>
    <row r="71" spans="2:5" s="69" customFormat="1" x14ac:dyDescent="0.25">
      <c r="B71" s="94"/>
      <c r="C71" s="98"/>
      <c r="D71" s="97"/>
      <c r="E71" s="91"/>
    </row>
    <row r="72" spans="2:5" s="69" customFormat="1" x14ac:dyDescent="0.25">
      <c r="B72" s="94"/>
      <c r="C72" s="98"/>
      <c r="D72" s="97"/>
      <c r="E72" s="91"/>
    </row>
    <row r="73" spans="2:5" s="69" customFormat="1" x14ac:dyDescent="0.25">
      <c r="B73" s="94"/>
      <c r="C73" s="98"/>
      <c r="D73" s="97"/>
      <c r="E73" s="91"/>
    </row>
    <row r="74" spans="2:5" s="69" customFormat="1" x14ac:dyDescent="0.25">
      <c r="B74" s="94"/>
      <c r="C74" s="98"/>
      <c r="D74" s="97"/>
      <c r="E74" s="91"/>
    </row>
    <row r="75" spans="2:5" s="69" customFormat="1" x14ac:dyDescent="0.25">
      <c r="B75" s="94"/>
      <c r="C75" s="98"/>
      <c r="D75" s="97"/>
      <c r="E75" s="91"/>
    </row>
    <row r="76" spans="2:5" s="69" customFormat="1" x14ac:dyDescent="0.25">
      <c r="B76" s="94"/>
      <c r="C76" s="98"/>
      <c r="D76" s="97"/>
      <c r="E76" s="91"/>
    </row>
    <row r="77" spans="2:5" s="69" customFormat="1" x14ac:dyDescent="0.25">
      <c r="B77" s="94"/>
      <c r="C77" s="98"/>
      <c r="D77" s="97"/>
      <c r="E77" s="91"/>
    </row>
    <row r="78" spans="2:5" s="69" customFormat="1" x14ac:dyDescent="0.25">
      <c r="B78" s="94"/>
      <c r="C78" s="98"/>
      <c r="D78" s="97"/>
      <c r="E78" s="91"/>
    </row>
    <row r="79" spans="2:5" s="69" customFormat="1" x14ac:dyDescent="0.25">
      <c r="B79" s="94"/>
      <c r="C79" s="98"/>
      <c r="D79" s="97"/>
      <c r="E79" s="91"/>
    </row>
    <row r="80" spans="2:5" s="69" customFormat="1" x14ac:dyDescent="0.25">
      <c r="B80" s="94"/>
      <c r="C80" s="98"/>
      <c r="D80" s="97"/>
      <c r="E80" s="91"/>
    </row>
    <row r="81" spans="2:5" s="69" customFormat="1" x14ac:dyDescent="0.25">
      <c r="B81" s="94"/>
      <c r="C81" s="98"/>
      <c r="D81" s="97"/>
      <c r="E81" s="91"/>
    </row>
    <row r="82" spans="2:5" s="69" customFormat="1" x14ac:dyDescent="0.25">
      <c r="B82" s="94"/>
      <c r="C82" s="98"/>
      <c r="D82" s="97"/>
      <c r="E82" s="91"/>
    </row>
    <row r="83" spans="2:5" s="69" customFormat="1" x14ac:dyDescent="0.25">
      <c r="B83" s="94"/>
      <c r="C83" s="98"/>
      <c r="D83" s="97"/>
      <c r="E83" s="91"/>
    </row>
    <row r="84" spans="2:5" s="69" customFormat="1" x14ac:dyDescent="0.25">
      <c r="B84" s="94"/>
      <c r="C84" s="98"/>
      <c r="D84" s="97"/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8" s="69" customFormat="1" x14ac:dyDescent="0.25">
      <c r="B129" s="79"/>
      <c r="D129" s="93"/>
      <c r="E129" s="91"/>
    </row>
    <row r="130" spans="2:38" s="69" customFormat="1" x14ac:dyDescent="0.25">
      <c r="B130" s="79"/>
      <c r="D130" s="93"/>
      <c r="E130" s="91"/>
    </row>
    <row r="131" spans="2:38" s="69" customFormat="1" x14ac:dyDescent="0.25">
      <c r="B131" s="79"/>
      <c r="D131" s="93"/>
      <c r="E131" s="91"/>
    </row>
    <row r="132" spans="2:38" s="69" customFormat="1" x14ac:dyDescent="0.25">
      <c r="B132" s="79"/>
      <c r="D132" s="93"/>
      <c r="E132" s="91"/>
    </row>
    <row r="133" spans="2:38" s="69" customFormat="1" x14ac:dyDescent="0.25">
      <c r="B133" s="79"/>
      <c r="D133" s="93"/>
      <c r="E133" s="91"/>
    </row>
    <row r="134" spans="2:38" s="69" customFormat="1" x14ac:dyDescent="0.25">
      <c r="B134" s="79"/>
      <c r="D134" s="93"/>
      <c r="E134" s="91"/>
    </row>
    <row r="135" spans="2:38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2:38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2:38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2:38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2:38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2:38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2:38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2:38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2:38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2:38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4:38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4:38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</row>
    <row r="147" spans="4:38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</row>
    <row r="148" spans="4:38" s="69" customFormat="1" x14ac:dyDescent="0.25"/>
    <row r="149" spans="4:38" s="69" customFormat="1" x14ac:dyDescent="0.25"/>
    <row r="150" spans="4:38" s="69" customFormat="1" x14ac:dyDescent="0.25"/>
    <row r="151" spans="4:38" s="69" customFormat="1" x14ac:dyDescent="0.25"/>
    <row r="152" spans="4:38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4:38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4:38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4:38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4:38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4:38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4:38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4:38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4:38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3:38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3:38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3:38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28</oddFooter>
  </headerFooter>
  <ignoredErrors>
    <ignoredError sqref="C18:G18 C33:G33 C48:G48" formulaRange="1"/>
  </ignoredError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SheetLayoutView="100" workbookViewId="0"/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10" width="11.5703125" style="70" customWidth="1"/>
    <col min="11" max="11" width="11.85546875" style="70" customWidth="1"/>
    <col min="12" max="12" width="1.85546875" style="70" customWidth="1"/>
    <col min="13" max="13" width="11.42578125" style="69"/>
    <col min="14" max="14" width="11.42578125" style="69" hidden="1" customWidth="1"/>
    <col min="15" max="38" width="11.42578125" style="69"/>
    <col min="39" max="16384" width="11.42578125" style="70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20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20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20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20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20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20" s="69" customFormat="1" x14ac:dyDescent="0.25">
      <c r="A7" s="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164"/>
    </row>
    <row r="8" spans="1:20" s="69" customFormat="1" x14ac:dyDescent="0.25">
      <c r="A8" s="76"/>
      <c r="B8" s="131"/>
      <c r="C8" s="217" t="s">
        <v>125</v>
      </c>
      <c r="D8" s="217"/>
      <c r="E8" s="217"/>
      <c r="F8" s="217"/>
      <c r="G8" s="217"/>
      <c r="H8" s="217"/>
      <c r="I8" s="217"/>
      <c r="J8" s="217"/>
      <c r="K8" s="217"/>
      <c r="L8" s="164"/>
      <c r="O8" s="95"/>
    </row>
    <row r="9" spans="1:20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164"/>
    </row>
    <row r="10" spans="1:20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164"/>
    </row>
    <row r="11" spans="1:20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164"/>
      <c r="O11" s="92"/>
    </row>
    <row r="12" spans="1:20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164"/>
    </row>
    <row r="13" spans="1:20" s="69" customFormat="1" x14ac:dyDescent="0.25">
      <c r="A13" s="76"/>
      <c r="B13" s="174" t="s">
        <v>8</v>
      </c>
      <c r="C13" s="172">
        <v>27257</v>
      </c>
      <c r="D13" s="172">
        <v>3401</v>
      </c>
      <c r="E13" s="172">
        <v>1200</v>
      </c>
      <c r="F13" s="172">
        <v>6637</v>
      </c>
      <c r="G13" s="172">
        <v>4946</v>
      </c>
      <c r="H13" s="172">
        <v>5055</v>
      </c>
      <c r="I13" s="154">
        <f>+(H13/G13-1)*100</f>
        <v>2.2038010513546258</v>
      </c>
      <c r="J13" s="154">
        <f>+H13/G13*100</f>
        <v>102.20380105135463</v>
      </c>
      <c r="K13" s="154">
        <f>+(G13/F13-1)*100</f>
        <v>-25.478378785595901</v>
      </c>
      <c r="L13" s="164"/>
      <c r="M13" s="99"/>
      <c r="O13" s="79"/>
      <c r="P13" s="79"/>
      <c r="Q13" s="79"/>
      <c r="R13" s="79"/>
      <c r="S13" s="79"/>
      <c r="T13" s="79"/>
    </row>
    <row r="14" spans="1:20" s="69" customFormat="1" x14ac:dyDescent="0.25">
      <c r="A14" s="76"/>
      <c r="B14" s="174" t="s">
        <v>9</v>
      </c>
      <c r="C14" s="172">
        <v>4693</v>
      </c>
      <c r="D14" s="172">
        <v>1679</v>
      </c>
      <c r="E14" s="172">
        <v>13251</v>
      </c>
      <c r="F14" s="172">
        <v>6273</v>
      </c>
      <c r="G14" s="172">
        <v>9817</v>
      </c>
      <c r="H14" s="172">
        <v>4581</v>
      </c>
      <c r="I14" s="154">
        <f>+(H14/G14-1)*100</f>
        <v>-53.336049709687281</v>
      </c>
      <c r="J14" s="154">
        <f>+H14/G14*100</f>
        <v>46.663950290312719</v>
      </c>
      <c r="K14" s="154">
        <f>+(G14/F14-1)*100</f>
        <v>56.496094372708441</v>
      </c>
      <c r="L14" s="164"/>
      <c r="M14" s="99"/>
      <c r="O14" s="79"/>
      <c r="P14" s="79"/>
      <c r="Q14" s="79"/>
      <c r="R14" s="79"/>
      <c r="S14" s="79"/>
      <c r="T14" s="79"/>
    </row>
    <row r="15" spans="1:20" s="69" customFormat="1" x14ac:dyDescent="0.25">
      <c r="A15" s="76"/>
      <c r="B15" s="174" t="s">
        <v>10</v>
      </c>
      <c r="C15" s="172">
        <v>3206</v>
      </c>
      <c r="D15" s="172">
        <v>2247</v>
      </c>
      <c r="E15" s="172">
        <v>2498</v>
      </c>
      <c r="F15" s="172">
        <v>5591</v>
      </c>
      <c r="G15" s="172">
        <v>9371</v>
      </c>
      <c r="H15" s="151">
        <v>8153</v>
      </c>
      <c r="I15" s="161">
        <f>+(H15/G15-1)*100</f>
        <v>-12.997545619464301</v>
      </c>
      <c r="J15" s="161">
        <f>+H15/G15*100</f>
        <v>87.002454380535696</v>
      </c>
      <c r="K15" s="161">
        <f>+(G15/F15-1)*100</f>
        <v>67.608656769808633</v>
      </c>
      <c r="L15" s="164"/>
      <c r="M15" s="99"/>
      <c r="O15" s="79"/>
      <c r="P15" s="79"/>
      <c r="Q15" s="79"/>
      <c r="R15" s="79"/>
      <c r="S15" s="79"/>
      <c r="T15" s="79"/>
    </row>
    <row r="16" spans="1:20" s="69" customFormat="1" x14ac:dyDescent="0.25">
      <c r="A16" s="76"/>
      <c r="B16" s="174" t="s">
        <v>11</v>
      </c>
      <c r="C16" s="172">
        <v>5697</v>
      </c>
      <c r="D16" s="172">
        <v>6223</v>
      </c>
      <c r="E16" s="172">
        <v>5570</v>
      </c>
      <c r="F16" s="172">
        <v>5511</v>
      </c>
      <c r="G16" s="172">
        <v>7492</v>
      </c>
      <c r="H16" s="172"/>
      <c r="I16" s="172"/>
      <c r="J16" s="172"/>
      <c r="K16" s="172"/>
      <c r="L16" s="164"/>
      <c r="M16" s="99"/>
      <c r="O16" s="79"/>
      <c r="P16" s="79"/>
      <c r="Q16" s="79"/>
      <c r="R16" s="79"/>
      <c r="S16" s="79"/>
      <c r="T16" s="79"/>
    </row>
    <row r="17" spans="1:38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164"/>
    </row>
    <row r="18" spans="1:38" s="69" customFormat="1" x14ac:dyDescent="0.25">
      <c r="A18" s="76"/>
      <c r="B18" s="147" t="s">
        <v>4</v>
      </c>
      <c r="C18" s="150">
        <f>+SUM(C13:C15)</f>
        <v>35156</v>
      </c>
      <c r="D18" s="150">
        <f t="shared" ref="D18:G18" si="0">+SUM(D13:D15)</f>
        <v>7327</v>
      </c>
      <c r="E18" s="150">
        <f t="shared" si="0"/>
        <v>16949</v>
      </c>
      <c r="F18" s="150">
        <f t="shared" si="0"/>
        <v>18501</v>
      </c>
      <c r="G18" s="150">
        <f t="shared" si="0"/>
        <v>24134</v>
      </c>
      <c r="H18" s="151">
        <f>+SUM(H13:H15)</f>
        <v>17789</v>
      </c>
      <c r="I18" s="184">
        <f>+(H18/G18-1)*100</f>
        <v>-26.290710201375656</v>
      </c>
      <c r="J18" s="161">
        <f>+H18/G18*100</f>
        <v>73.70928979862434</v>
      </c>
      <c r="K18" s="161">
        <f>+(G18/F18-1)*100</f>
        <v>30.447002864710026</v>
      </c>
      <c r="L18" s="164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</row>
    <row r="19" spans="1:38" s="69" customFormat="1" ht="18.75" customHeight="1" x14ac:dyDescent="0.25">
      <c r="A19" s="76"/>
      <c r="B19" s="147" t="s">
        <v>3</v>
      </c>
      <c r="C19" s="152"/>
      <c r="D19" s="152">
        <f>+(D18/C18-1)*100</f>
        <v>-79.158607350096716</v>
      </c>
      <c r="E19" s="152">
        <f t="shared" ref="E19:H19" si="1">+(E18/D18-1)*100</f>
        <v>131.32250580046403</v>
      </c>
      <c r="F19" s="152">
        <f>+(F18/E18-1)*100</f>
        <v>9.1568824119417016</v>
      </c>
      <c r="G19" s="152">
        <f t="shared" si="1"/>
        <v>30.447002864710026</v>
      </c>
      <c r="H19" s="161">
        <f t="shared" si="1"/>
        <v>-26.290710201375656</v>
      </c>
      <c r="I19" s="162"/>
      <c r="J19" s="162"/>
      <c r="K19" s="162"/>
      <c r="L19" s="164"/>
    </row>
    <row r="20" spans="1:38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164"/>
    </row>
    <row r="21" spans="1:38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164"/>
      <c r="M21" s="100"/>
    </row>
    <row r="22" spans="1:38" s="69" customFormat="1" x14ac:dyDescent="0.25">
      <c r="A22" s="76"/>
      <c r="B22" s="131"/>
      <c r="C22" s="216" t="s">
        <v>74</v>
      </c>
      <c r="D22" s="216"/>
      <c r="E22" s="216"/>
      <c r="F22" s="216"/>
      <c r="G22" s="216"/>
      <c r="H22" s="216"/>
      <c r="I22" s="216"/>
      <c r="J22" s="216"/>
      <c r="K22" s="216"/>
      <c r="L22" s="164"/>
    </row>
    <row r="23" spans="1:38" s="69" customFormat="1" x14ac:dyDescent="0.25">
      <c r="A23" s="76"/>
      <c r="B23" s="131"/>
      <c r="C23" s="217" t="s">
        <v>124</v>
      </c>
      <c r="D23" s="217"/>
      <c r="E23" s="217"/>
      <c r="F23" s="217"/>
      <c r="G23" s="217"/>
      <c r="H23" s="217"/>
      <c r="I23" s="217"/>
      <c r="J23" s="217"/>
      <c r="K23" s="217"/>
      <c r="L23" s="164"/>
      <c r="O23" s="95"/>
    </row>
    <row r="24" spans="1:38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164"/>
    </row>
    <row r="25" spans="1:38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164"/>
    </row>
    <row r="26" spans="1:38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164"/>
      <c r="O26" s="92"/>
    </row>
    <row r="27" spans="1:38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164"/>
    </row>
    <row r="28" spans="1:38" s="69" customFormat="1" x14ac:dyDescent="0.25">
      <c r="A28" s="76"/>
      <c r="B28" s="174" t="s">
        <v>8</v>
      </c>
      <c r="C28" s="172">
        <v>1694</v>
      </c>
      <c r="D28" s="172">
        <v>1026</v>
      </c>
      <c r="E28" s="172">
        <v>0</v>
      </c>
      <c r="F28" s="172">
        <v>1489</v>
      </c>
      <c r="G28" s="172">
        <v>128</v>
      </c>
      <c r="H28" s="172">
        <v>1464</v>
      </c>
      <c r="I28" s="154">
        <f>+(H28/G28-1)*100</f>
        <v>1043.75</v>
      </c>
      <c r="J28" s="154">
        <f>+H28/G28*100</f>
        <v>1143.75</v>
      </c>
      <c r="K28" s="154">
        <f>+(G28/F28-1)*100</f>
        <v>-91.403626595030218</v>
      </c>
      <c r="L28" s="164"/>
      <c r="M28" s="99"/>
      <c r="O28" s="79"/>
      <c r="P28" s="79"/>
      <c r="Q28" s="79"/>
      <c r="R28" s="79"/>
      <c r="S28" s="79"/>
      <c r="T28" s="79"/>
    </row>
    <row r="29" spans="1:38" s="69" customFormat="1" x14ac:dyDescent="0.25">
      <c r="A29" s="76"/>
      <c r="B29" s="174" t="s">
        <v>9</v>
      </c>
      <c r="C29" s="172">
        <v>418</v>
      </c>
      <c r="D29" s="172">
        <v>900</v>
      </c>
      <c r="E29" s="172">
        <v>11321</v>
      </c>
      <c r="F29" s="172">
        <v>373</v>
      </c>
      <c r="G29" s="172">
        <v>1807</v>
      </c>
      <c r="H29" s="172">
        <v>2400</v>
      </c>
      <c r="I29" s="154">
        <f>+(H29/G29-1)*100</f>
        <v>32.816823464305479</v>
      </c>
      <c r="J29" s="154">
        <f>+H29/G29*100</f>
        <v>132.81682346430549</v>
      </c>
      <c r="K29" s="154">
        <f>+(G29/F29-1)*100</f>
        <v>384.45040214477217</v>
      </c>
      <c r="L29" s="164"/>
      <c r="M29" s="99"/>
      <c r="O29" s="79"/>
      <c r="P29" s="79"/>
      <c r="Q29" s="79"/>
      <c r="R29" s="79"/>
      <c r="S29" s="79"/>
      <c r="T29" s="79"/>
    </row>
    <row r="30" spans="1:38" s="69" customFormat="1" x14ac:dyDescent="0.25">
      <c r="A30" s="76"/>
      <c r="B30" s="174" t="s">
        <v>10</v>
      </c>
      <c r="C30" s="172">
        <v>1100</v>
      </c>
      <c r="D30" s="172">
        <v>385</v>
      </c>
      <c r="E30" s="172">
        <v>441</v>
      </c>
      <c r="F30" s="172">
        <v>1426</v>
      </c>
      <c r="G30" s="172">
        <v>7086</v>
      </c>
      <c r="H30" s="151">
        <v>2144</v>
      </c>
      <c r="I30" s="161">
        <f>+(H30/G30-1)*100</f>
        <v>-69.743155517922673</v>
      </c>
      <c r="J30" s="161">
        <f>+H30/G30*100</f>
        <v>30.256844482077334</v>
      </c>
      <c r="K30" s="161">
        <f>+(G30/F30-1)*100</f>
        <v>396.91444600280505</v>
      </c>
      <c r="L30" s="164"/>
      <c r="M30" s="99"/>
      <c r="O30" s="79"/>
      <c r="P30" s="79"/>
      <c r="Q30" s="79"/>
      <c r="R30" s="79"/>
      <c r="S30" s="79"/>
      <c r="T30" s="79"/>
    </row>
    <row r="31" spans="1:38" s="69" customFormat="1" x14ac:dyDescent="0.25">
      <c r="A31" s="76"/>
      <c r="B31" s="174" t="s">
        <v>11</v>
      </c>
      <c r="C31" s="172">
        <v>370</v>
      </c>
      <c r="D31" s="172">
        <v>2499</v>
      </c>
      <c r="E31" s="172">
        <v>1584</v>
      </c>
      <c r="F31" s="172">
        <v>569</v>
      </c>
      <c r="G31" s="172">
        <v>5103</v>
      </c>
      <c r="H31" s="172"/>
      <c r="I31" s="172"/>
      <c r="J31" s="172"/>
      <c r="K31" s="172"/>
      <c r="L31" s="164"/>
      <c r="M31" s="99"/>
      <c r="O31" s="79"/>
      <c r="P31" s="79"/>
      <c r="Q31" s="79"/>
      <c r="R31" s="79"/>
      <c r="S31" s="79"/>
      <c r="T31" s="79"/>
    </row>
    <row r="32" spans="1:38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164"/>
    </row>
    <row r="33" spans="1:38" s="69" customFormat="1" x14ac:dyDescent="0.25">
      <c r="A33" s="76"/>
      <c r="B33" s="147" t="s">
        <v>4</v>
      </c>
      <c r="C33" s="150">
        <f>+SUM(C28:C29)</f>
        <v>2112</v>
      </c>
      <c r="D33" s="150">
        <f t="shared" ref="D33:H33" si="2">+SUM(D28:D29)</f>
        <v>1926</v>
      </c>
      <c r="E33" s="150">
        <f t="shared" si="2"/>
        <v>11321</v>
      </c>
      <c r="F33" s="150">
        <f t="shared" si="2"/>
        <v>1862</v>
      </c>
      <c r="G33" s="150">
        <f t="shared" si="2"/>
        <v>1935</v>
      </c>
      <c r="H33" s="151">
        <f t="shared" si="2"/>
        <v>3864</v>
      </c>
      <c r="I33" s="184">
        <f>+(H33/G33-1)*100</f>
        <v>99.689922480620169</v>
      </c>
      <c r="J33" s="161">
        <f>+H33/G33*100</f>
        <v>199.68992248062017</v>
      </c>
      <c r="K33" s="161">
        <f>+(G33/F33-1)*100</f>
        <v>3.9205155746509179</v>
      </c>
      <c r="L33" s="164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</row>
    <row r="34" spans="1:38" s="69" customFormat="1" ht="18.75" customHeight="1" x14ac:dyDescent="0.25">
      <c r="A34" s="76"/>
      <c r="B34" s="147" t="s">
        <v>3</v>
      </c>
      <c r="C34" s="152"/>
      <c r="D34" s="152">
        <f>+(D33/C33-1)*100</f>
        <v>-8.8068181818181763</v>
      </c>
      <c r="E34" s="152">
        <f t="shared" ref="E34:H34" si="3">+(E33/D33-1)*100</f>
        <v>487.79854620976113</v>
      </c>
      <c r="F34" s="152">
        <f>+(F33/E33-1)*100</f>
        <v>-83.552689691723344</v>
      </c>
      <c r="G34" s="152">
        <f t="shared" si="3"/>
        <v>3.9205155746509179</v>
      </c>
      <c r="H34" s="161">
        <f t="shared" si="3"/>
        <v>99.689922480620169</v>
      </c>
      <c r="I34" s="162"/>
      <c r="J34" s="162"/>
      <c r="K34" s="162"/>
      <c r="L34" s="164"/>
    </row>
    <row r="35" spans="1:38" s="43" customFormat="1" x14ac:dyDescent="0.25">
      <c r="A35" s="44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169"/>
      <c r="M35" s="58"/>
      <c r="N35" s="40"/>
      <c r="O35" s="40"/>
      <c r="P35" s="40"/>
      <c r="Q35" s="40"/>
      <c r="R35" s="41"/>
      <c r="S35" s="41"/>
      <c r="T35" s="41"/>
      <c r="U35" s="41"/>
      <c r="V35" s="42"/>
      <c r="W35" s="42"/>
      <c r="X35" s="50"/>
      <c r="Y35" s="50"/>
      <c r="Z35" s="50"/>
      <c r="AA35" s="50"/>
    </row>
    <row r="36" spans="1:38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169"/>
      <c r="M36" s="58"/>
      <c r="N36" s="40"/>
      <c r="O36" s="40"/>
      <c r="P36" s="40"/>
      <c r="Q36" s="40"/>
      <c r="R36" s="41"/>
      <c r="S36" s="41"/>
      <c r="T36" s="41"/>
      <c r="U36" s="41"/>
      <c r="V36" s="42"/>
      <c r="W36" s="42"/>
      <c r="X36" s="50"/>
      <c r="Y36" s="50"/>
      <c r="Z36" s="50"/>
      <c r="AA36" s="50"/>
    </row>
    <row r="37" spans="1:38" s="69" customFormat="1" x14ac:dyDescent="0.25">
      <c r="A37" s="76"/>
      <c r="B37" s="131"/>
      <c r="C37" s="216" t="s">
        <v>74</v>
      </c>
      <c r="D37" s="216"/>
      <c r="E37" s="216"/>
      <c r="F37" s="216"/>
      <c r="G37" s="216"/>
      <c r="H37" s="216"/>
      <c r="I37" s="216"/>
      <c r="J37" s="216"/>
      <c r="K37" s="216"/>
      <c r="L37" s="164"/>
    </row>
    <row r="38" spans="1:38" s="69" customFormat="1" x14ac:dyDescent="0.25">
      <c r="A38" s="76"/>
      <c r="B38" s="131"/>
      <c r="C38" s="217" t="s">
        <v>123</v>
      </c>
      <c r="D38" s="217"/>
      <c r="E38" s="217"/>
      <c r="F38" s="217"/>
      <c r="G38" s="217"/>
      <c r="H38" s="217"/>
      <c r="I38" s="217"/>
      <c r="J38" s="217"/>
      <c r="K38" s="217"/>
      <c r="L38" s="164"/>
      <c r="O38" s="95"/>
    </row>
    <row r="39" spans="1:38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164"/>
    </row>
    <row r="40" spans="1:38" s="69" customFormat="1" ht="15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164"/>
    </row>
    <row r="41" spans="1:38" s="69" customForma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164"/>
      <c r="O41" s="92"/>
    </row>
    <row r="42" spans="1:38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164"/>
    </row>
    <row r="43" spans="1:38" s="69" customFormat="1" x14ac:dyDescent="0.25">
      <c r="A43" s="76"/>
      <c r="B43" s="174" t="s">
        <v>8</v>
      </c>
      <c r="C43" s="172">
        <v>25563</v>
      </c>
      <c r="D43" s="172">
        <v>2375</v>
      </c>
      <c r="E43" s="172">
        <v>1200</v>
      </c>
      <c r="F43" s="172">
        <v>5148</v>
      </c>
      <c r="G43" s="172">
        <v>4818</v>
      </c>
      <c r="H43" s="172">
        <v>3591</v>
      </c>
      <c r="I43" s="154">
        <f>+(H43/G43-1)*100</f>
        <v>-25.466998754669991</v>
      </c>
      <c r="J43" s="154">
        <f>+H43/G43*100</f>
        <v>74.533001245330013</v>
      </c>
      <c r="K43" s="154">
        <f>+(G43/F43-1)*100</f>
        <v>-6.4102564102564097</v>
      </c>
      <c r="L43" s="164"/>
      <c r="M43" s="99"/>
      <c r="O43" s="79"/>
      <c r="P43" s="79"/>
      <c r="Q43" s="79"/>
      <c r="R43" s="79"/>
      <c r="S43" s="79"/>
      <c r="T43" s="79"/>
    </row>
    <row r="44" spans="1:38" s="69" customFormat="1" x14ac:dyDescent="0.25">
      <c r="A44" s="76"/>
      <c r="B44" s="174" t="s">
        <v>9</v>
      </c>
      <c r="C44" s="172">
        <v>4275</v>
      </c>
      <c r="D44" s="172">
        <v>779</v>
      </c>
      <c r="E44" s="172">
        <v>1930</v>
      </c>
      <c r="F44" s="172">
        <v>5900</v>
      </c>
      <c r="G44" s="172">
        <v>8010</v>
      </c>
      <c r="H44" s="172">
        <v>2181</v>
      </c>
      <c r="I44" s="154">
        <f>+(H44/G44-1)*100</f>
        <v>-72.771535580524343</v>
      </c>
      <c r="J44" s="154">
        <f>+H44/G44*100</f>
        <v>27.228464419475657</v>
      </c>
      <c r="K44" s="154">
        <f>+(G44/F44-1)*100</f>
        <v>35.762711864406782</v>
      </c>
      <c r="L44" s="164"/>
      <c r="M44" s="99"/>
      <c r="O44" s="79"/>
      <c r="P44" s="79"/>
      <c r="Q44" s="79"/>
      <c r="R44" s="79"/>
      <c r="S44" s="79"/>
      <c r="T44" s="79"/>
    </row>
    <row r="45" spans="1:38" s="69" customFormat="1" x14ac:dyDescent="0.25">
      <c r="A45" s="76"/>
      <c r="B45" s="174" t="s">
        <v>10</v>
      </c>
      <c r="C45" s="172">
        <v>2106</v>
      </c>
      <c r="D45" s="172">
        <v>1862</v>
      </c>
      <c r="E45" s="172">
        <v>2057</v>
      </c>
      <c r="F45" s="172">
        <v>4165</v>
      </c>
      <c r="G45" s="172">
        <v>2285</v>
      </c>
      <c r="H45" s="151">
        <v>6009</v>
      </c>
      <c r="I45" s="161">
        <f>+(H45/G45-1)*100</f>
        <v>162.97592997811816</v>
      </c>
      <c r="J45" s="161">
        <f>+H45/G45*100</f>
        <v>262.97592997811819</v>
      </c>
      <c r="K45" s="161">
        <f>+(G45/F45-1)*100</f>
        <v>-45.138055222088838</v>
      </c>
      <c r="L45" s="164"/>
      <c r="M45" s="99"/>
      <c r="O45" s="79"/>
      <c r="P45" s="79"/>
      <c r="Q45" s="79"/>
      <c r="R45" s="79"/>
      <c r="S45" s="79"/>
      <c r="T45" s="79"/>
    </row>
    <row r="46" spans="1:38" s="69" customFormat="1" x14ac:dyDescent="0.25">
      <c r="A46" s="76"/>
      <c r="B46" s="174" t="s">
        <v>11</v>
      </c>
      <c r="C46" s="172">
        <v>5327</v>
      </c>
      <c r="D46" s="172">
        <v>3724</v>
      </c>
      <c r="E46" s="172">
        <v>3986</v>
      </c>
      <c r="F46" s="172">
        <v>4942</v>
      </c>
      <c r="G46" s="172">
        <v>2389</v>
      </c>
      <c r="H46" s="172"/>
      <c r="I46" s="172"/>
      <c r="J46" s="172"/>
      <c r="K46" s="172"/>
      <c r="L46" s="164"/>
      <c r="M46" s="99"/>
      <c r="O46" s="79"/>
      <c r="P46" s="79"/>
      <c r="Q46" s="79"/>
      <c r="R46" s="79"/>
      <c r="S46" s="79"/>
      <c r="T46" s="79"/>
    </row>
    <row r="47" spans="1:38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164"/>
    </row>
    <row r="48" spans="1:38" s="69" customFormat="1" x14ac:dyDescent="0.25">
      <c r="A48" s="76"/>
      <c r="B48" s="147" t="s">
        <v>4</v>
      </c>
      <c r="C48" s="150">
        <f>+SUM(C43:C45)</f>
        <v>31944</v>
      </c>
      <c r="D48" s="150">
        <f t="shared" ref="D48:G48" si="4">+SUM(D43:D45)</f>
        <v>5016</v>
      </c>
      <c r="E48" s="150">
        <f t="shared" si="4"/>
        <v>5187</v>
      </c>
      <c r="F48" s="150">
        <f t="shared" si="4"/>
        <v>15213</v>
      </c>
      <c r="G48" s="150">
        <f t="shared" si="4"/>
        <v>15113</v>
      </c>
      <c r="H48" s="151">
        <f>+SUM(H43:H45)</f>
        <v>11781</v>
      </c>
      <c r="I48" s="184">
        <f>+(H48/G48-1)*100</f>
        <v>-22.047244094488192</v>
      </c>
      <c r="J48" s="161">
        <f>+H48/G48*100</f>
        <v>77.952755905511808</v>
      </c>
      <c r="K48" s="161">
        <f>+(G48/F48-1)*100</f>
        <v>-0.65733254453428369</v>
      </c>
      <c r="L48" s="164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</row>
    <row r="49" spans="1:27" s="69" customFormat="1" ht="18.75" customHeight="1" x14ac:dyDescent="0.25">
      <c r="A49" s="76"/>
      <c r="B49" s="147" t="s">
        <v>3</v>
      </c>
      <c r="C49" s="152"/>
      <c r="D49" s="152">
        <f>+(D48/C48-1)*100</f>
        <v>-84.297520661157023</v>
      </c>
      <c r="E49" s="152">
        <f t="shared" ref="E49:H49" si="5">+(E48/D48-1)*100</f>
        <v>3.4090909090909172</v>
      </c>
      <c r="F49" s="152">
        <f>+(F48/E48-1)*100</f>
        <v>193.29091960670911</v>
      </c>
      <c r="G49" s="152">
        <f t="shared" si="5"/>
        <v>-0.65733254453428369</v>
      </c>
      <c r="H49" s="161">
        <f t="shared" si="5"/>
        <v>-22.047244094488192</v>
      </c>
      <c r="I49" s="162"/>
      <c r="J49" s="162"/>
      <c r="K49" s="162"/>
      <c r="L49" s="164"/>
    </row>
    <row r="50" spans="1:27" s="43" customFormat="1" x14ac:dyDescent="0.25">
      <c r="A50" s="44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169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169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170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7" s="40" customFormat="1" x14ac:dyDescent="0.25">
      <c r="A54" s="59"/>
      <c r="B54" s="49"/>
      <c r="C54" s="49"/>
      <c r="D54" s="49"/>
      <c r="E54" s="49"/>
      <c r="F54" s="49"/>
      <c r="G54" s="49"/>
    </row>
    <row r="55" spans="1:27" s="40" customFormat="1" x14ac:dyDescent="0.25">
      <c r="B55" s="49"/>
      <c r="C55" s="49"/>
      <c r="D55" s="49"/>
      <c r="E55" s="49"/>
      <c r="F55" s="49"/>
      <c r="G55" s="49"/>
    </row>
    <row r="56" spans="1:27" s="40" customFormat="1" x14ac:dyDescent="0.25"/>
    <row r="57" spans="1:27" s="40" customFormat="1" x14ac:dyDescent="0.25"/>
    <row r="58" spans="1:27" s="40" customFormat="1" x14ac:dyDescent="0.25">
      <c r="C58" s="49"/>
      <c r="D58" s="49"/>
      <c r="E58" s="49"/>
      <c r="F58" s="49"/>
      <c r="G58" s="49"/>
      <c r="H58" s="49"/>
    </row>
    <row r="59" spans="1:27" s="41" customFormat="1" x14ac:dyDescent="0.25">
      <c r="C59" s="56"/>
      <c r="D59" s="56"/>
      <c r="E59" s="56"/>
      <c r="F59" s="56"/>
      <c r="G59" s="56"/>
      <c r="H59" s="56"/>
    </row>
    <row r="60" spans="1:27" s="69" customFormat="1" x14ac:dyDescent="0.25">
      <c r="B60" s="94"/>
      <c r="C60" s="98"/>
      <c r="D60" s="97"/>
    </row>
    <row r="61" spans="1:27" s="69" customFormat="1" x14ac:dyDescent="0.25">
      <c r="B61" s="94"/>
      <c r="C61" s="98"/>
      <c r="D61" s="97"/>
    </row>
    <row r="62" spans="1:27" s="69" customFormat="1" x14ac:dyDescent="0.25">
      <c r="B62" s="94"/>
      <c r="C62" s="98"/>
      <c r="D62" s="97"/>
    </row>
    <row r="63" spans="1:27" s="69" customFormat="1" x14ac:dyDescent="0.25">
      <c r="B63" s="94"/>
      <c r="C63" s="98"/>
      <c r="D63" s="97"/>
    </row>
    <row r="64" spans="1:27" s="69" customFormat="1" x14ac:dyDescent="0.25">
      <c r="B64" s="94"/>
      <c r="C64" s="98"/>
      <c r="D64" s="97"/>
    </row>
    <row r="65" spans="2:5" s="69" customFormat="1" x14ac:dyDescent="0.25">
      <c r="B65" s="94"/>
      <c r="C65" s="98"/>
      <c r="D65" s="97"/>
    </row>
    <row r="66" spans="2:5" s="69" customFormat="1" x14ac:dyDescent="0.25">
      <c r="B66" s="94"/>
      <c r="C66" s="98"/>
      <c r="D66" s="97"/>
    </row>
    <row r="67" spans="2:5" s="69" customFormat="1" x14ac:dyDescent="0.25">
      <c r="B67" s="94"/>
      <c r="C67" s="98"/>
      <c r="D67" s="97"/>
      <c r="E67" s="91"/>
    </row>
    <row r="68" spans="2:5" s="69" customFormat="1" x14ac:dyDescent="0.25">
      <c r="B68" s="94"/>
      <c r="C68" s="98"/>
      <c r="D68" s="97"/>
      <c r="E68" s="91"/>
    </row>
    <row r="69" spans="2:5" s="69" customFormat="1" x14ac:dyDescent="0.25">
      <c r="B69" s="94"/>
      <c r="C69" s="98"/>
      <c r="D69" s="97"/>
      <c r="E69" s="91"/>
    </row>
    <row r="70" spans="2:5" s="69" customFormat="1" x14ac:dyDescent="0.25">
      <c r="B70" s="94"/>
      <c r="C70" s="98"/>
      <c r="D70" s="97"/>
      <c r="E70" s="91"/>
    </row>
    <row r="71" spans="2:5" s="69" customFormat="1" x14ac:dyDescent="0.25">
      <c r="B71" s="94"/>
      <c r="C71" s="98"/>
      <c r="D71" s="97"/>
      <c r="E71" s="91"/>
    </row>
    <row r="72" spans="2:5" s="69" customFormat="1" x14ac:dyDescent="0.25">
      <c r="B72" s="94"/>
      <c r="C72" s="98"/>
      <c r="D72" s="97"/>
      <c r="E72" s="91"/>
    </row>
    <row r="73" spans="2:5" s="69" customFormat="1" x14ac:dyDescent="0.25">
      <c r="B73" s="94"/>
      <c r="C73" s="98"/>
      <c r="D73" s="97"/>
      <c r="E73" s="91"/>
    </row>
    <row r="74" spans="2:5" s="69" customFormat="1" x14ac:dyDescent="0.25">
      <c r="B74" s="94"/>
      <c r="C74" s="98"/>
      <c r="D74" s="97"/>
      <c r="E74" s="91"/>
    </row>
    <row r="75" spans="2:5" s="69" customFormat="1" x14ac:dyDescent="0.25">
      <c r="B75" s="94"/>
      <c r="C75" s="98"/>
      <c r="D75" s="97"/>
      <c r="E75" s="91"/>
    </row>
    <row r="76" spans="2:5" s="69" customFormat="1" x14ac:dyDescent="0.25">
      <c r="B76" s="94"/>
      <c r="C76" s="98"/>
      <c r="D76" s="97"/>
      <c r="E76" s="91"/>
    </row>
    <row r="77" spans="2:5" s="69" customFormat="1" x14ac:dyDescent="0.25">
      <c r="B77" s="94"/>
      <c r="C77" s="98"/>
      <c r="D77" s="97"/>
      <c r="E77" s="91"/>
    </row>
    <row r="78" spans="2:5" s="69" customFormat="1" x14ac:dyDescent="0.25">
      <c r="B78" s="94"/>
      <c r="C78" s="98"/>
      <c r="D78" s="97"/>
      <c r="E78" s="91"/>
    </row>
    <row r="79" spans="2:5" s="69" customFormat="1" x14ac:dyDescent="0.25">
      <c r="B79" s="94"/>
      <c r="C79" s="98"/>
      <c r="D79" s="97"/>
      <c r="E79" s="91"/>
    </row>
    <row r="80" spans="2:5" s="69" customFormat="1" x14ac:dyDescent="0.25">
      <c r="B80" s="94"/>
      <c r="C80" s="98"/>
      <c r="D80" s="97"/>
      <c r="E80" s="91"/>
    </row>
    <row r="81" spans="2:5" s="69" customFormat="1" x14ac:dyDescent="0.25">
      <c r="B81" s="94"/>
      <c r="C81" s="98"/>
      <c r="D81" s="97"/>
      <c r="E81" s="91"/>
    </row>
    <row r="82" spans="2:5" s="69" customFormat="1" x14ac:dyDescent="0.25">
      <c r="B82" s="94"/>
      <c r="C82" s="98"/>
      <c r="D82" s="97"/>
      <c r="E82" s="91"/>
    </row>
    <row r="83" spans="2:5" s="69" customFormat="1" x14ac:dyDescent="0.25">
      <c r="B83" s="94"/>
      <c r="C83" s="98"/>
      <c r="D83" s="97"/>
      <c r="E83" s="91"/>
    </row>
    <row r="84" spans="2:5" s="69" customFormat="1" x14ac:dyDescent="0.25">
      <c r="B84" s="94"/>
      <c r="C84" s="98"/>
      <c r="D84" s="97"/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8" s="69" customFormat="1" x14ac:dyDescent="0.25">
      <c r="B129" s="79"/>
      <c r="D129" s="93"/>
      <c r="E129" s="91"/>
    </row>
    <row r="130" spans="2:38" s="69" customFormat="1" x14ac:dyDescent="0.25">
      <c r="B130" s="79"/>
      <c r="D130" s="93"/>
      <c r="E130" s="91"/>
    </row>
    <row r="131" spans="2:38" s="69" customFormat="1" x14ac:dyDescent="0.25">
      <c r="B131" s="79"/>
      <c r="D131" s="93"/>
      <c r="E131" s="91"/>
    </row>
    <row r="132" spans="2:38" s="69" customFormat="1" x14ac:dyDescent="0.25">
      <c r="B132" s="79"/>
      <c r="D132" s="93"/>
      <c r="E132" s="91"/>
    </row>
    <row r="133" spans="2:38" s="69" customFormat="1" x14ac:dyDescent="0.25">
      <c r="B133" s="79"/>
      <c r="D133" s="93"/>
      <c r="E133" s="91"/>
    </row>
    <row r="134" spans="2:38" s="69" customFormat="1" x14ac:dyDescent="0.25">
      <c r="B134" s="79"/>
      <c r="D134" s="93"/>
      <c r="E134" s="91"/>
    </row>
    <row r="135" spans="2:38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2:38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2:38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2:38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2:38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2:38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2:38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2:38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2:38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2:38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4:38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4:38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</row>
    <row r="147" spans="4:38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</row>
    <row r="148" spans="4:38" s="69" customFormat="1" x14ac:dyDescent="0.25"/>
    <row r="149" spans="4:38" s="69" customFormat="1" x14ac:dyDescent="0.25"/>
    <row r="150" spans="4:38" s="69" customFormat="1" x14ac:dyDescent="0.25"/>
    <row r="151" spans="4:38" s="69" customFormat="1" x14ac:dyDescent="0.25"/>
    <row r="152" spans="4:38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4:38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4:38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4:38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4:38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4:38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4:38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4:38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4:38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3:38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3:38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3:38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29</oddFooter>
  </headerFooter>
  <ignoredErrors>
    <ignoredError sqref="C33:G33 C18:G18 C48:G48" formulaRange="1"/>
  </ignoredError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SheetLayoutView="100" workbookViewId="0"/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10" width="11.42578125" style="70" customWidth="1"/>
    <col min="11" max="11" width="11.7109375" style="70" customWidth="1"/>
    <col min="12" max="12" width="1.85546875" style="70" customWidth="1"/>
    <col min="13" max="13" width="11.42578125" style="69"/>
    <col min="14" max="14" width="11.42578125" style="69" hidden="1" customWidth="1"/>
    <col min="15" max="38" width="11.42578125" style="69"/>
    <col min="39" max="16384" width="11.42578125" style="70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20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20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20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20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20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20" s="69" customFormat="1" x14ac:dyDescent="0.25">
      <c r="A7" s="1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20" s="69" customFormat="1" x14ac:dyDescent="0.25">
      <c r="A8" s="176"/>
      <c r="B8" s="131"/>
      <c r="C8" s="217" t="s">
        <v>128</v>
      </c>
      <c r="D8" s="217"/>
      <c r="E8" s="217"/>
      <c r="F8" s="217"/>
      <c r="G8" s="217"/>
      <c r="H8" s="217"/>
      <c r="I8" s="217"/>
      <c r="J8" s="217"/>
      <c r="K8" s="217"/>
      <c r="L8" s="78"/>
      <c r="O8" s="95"/>
    </row>
    <row r="9" spans="1:20" s="69" customFormat="1" x14ac:dyDescent="0.25">
      <c r="A9" s="1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20" s="69" customFormat="1" ht="15.75" customHeight="1" x14ac:dyDescent="0.25">
      <c r="A10" s="1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20" s="69" customFormat="1" x14ac:dyDescent="0.25">
      <c r="A11" s="1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  <c r="O11" s="92"/>
    </row>
    <row r="12" spans="1:20" s="69" customFormat="1" ht="12" customHeight="1" x14ac:dyDescent="0.25">
      <c r="A12" s="1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20" s="69" customFormat="1" x14ac:dyDescent="0.25">
      <c r="A13" s="176"/>
      <c r="B13" s="174" t="s">
        <v>8</v>
      </c>
      <c r="C13" s="172">
        <v>7116</v>
      </c>
      <c r="D13" s="172">
        <v>25656</v>
      </c>
      <c r="E13" s="172">
        <v>3494</v>
      </c>
      <c r="F13" s="172">
        <v>5370</v>
      </c>
      <c r="G13" s="172">
        <v>3713</v>
      </c>
      <c r="H13" s="172">
        <v>6464</v>
      </c>
      <c r="I13" s="154">
        <f>+(H13/G13-1)*100</f>
        <v>74.091031510907612</v>
      </c>
      <c r="J13" s="154">
        <f>+H13/G13*100</f>
        <v>174.09103151090761</v>
      </c>
      <c r="K13" s="154">
        <f>+(G13/F13-1)*100</f>
        <v>-30.856610800744878</v>
      </c>
      <c r="L13" s="78"/>
      <c r="M13" s="99"/>
      <c r="O13" s="79"/>
      <c r="P13" s="79"/>
      <c r="Q13" s="79"/>
      <c r="R13" s="79"/>
      <c r="S13" s="79"/>
      <c r="T13" s="79"/>
    </row>
    <row r="14" spans="1:20" s="69" customFormat="1" x14ac:dyDescent="0.25">
      <c r="A14" s="176"/>
      <c r="B14" s="174" t="s">
        <v>9</v>
      </c>
      <c r="C14" s="172">
        <v>5071</v>
      </c>
      <c r="D14" s="172">
        <v>5275</v>
      </c>
      <c r="E14" s="172">
        <v>4596</v>
      </c>
      <c r="F14" s="172">
        <v>11146</v>
      </c>
      <c r="G14" s="172">
        <v>7465</v>
      </c>
      <c r="H14" s="172">
        <v>6696</v>
      </c>
      <c r="I14" s="154">
        <f>+(H14/G14-1)*100</f>
        <v>-10.301406563965166</v>
      </c>
      <c r="J14" s="154">
        <f>+H14/G14*100</f>
        <v>89.698593436034841</v>
      </c>
      <c r="K14" s="154">
        <f>+(G14/F14-1)*100</f>
        <v>-33.02530055625337</v>
      </c>
      <c r="L14" s="78"/>
      <c r="M14" s="99"/>
      <c r="O14" s="79"/>
      <c r="P14" s="79"/>
      <c r="Q14" s="79"/>
      <c r="R14" s="79"/>
      <c r="S14" s="79"/>
      <c r="T14" s="79"/>
    </row>
    <row r="15" spans="1:20" s="69" customFormat="1" x14ac:dyDescent="0.25">
      <c r="A15" s="176"/>
      <c r="B15" s="174" t="s">
        <v>10</v>
      </c>
      <c r="C15" s="172">
        <v>3365</v>
      </c>
      <c r="D15" s="172">
        <v>1824</v>
      </c>
      <c r="E15" s="172">
        <v>2071</v>
      </c>
      <c r="F15" s="172">
        <v>7090</v>
      </c>
      <c r="G15" s="172">
        <v>5031</v>
      </c>
      <c r="H15" s="151">
        <v>1642</v>
      </c>
      <c r="I15" s="161">
        <f>+(H15/G15-1)*100</f>
        <v>-67.362353408865033</v>
      </c>
      <c r="J15" s="161">
        <f>+H15/G15*100</f>
        <v>32.63764659113496</v>
      </c>
      <c r="K15" s="161">
        <f>+(G15/F15-1)*100</f>
        <v>-29.040902679830751</v>
      </c>
      <c r="L15" s="78"/>
      <c r="M15" s="99"/>
      <c r="O15" s="79"/>
      <c r="P15" s="79"/>
      <c r="Q15" s="79"/>
      <c r="R15" s="79"/>
      <c r="S15" s="79"/>
      <c r="T15" s="79"/>
    </row>
    <row r="16" spans="1:20" s="69" customFormat="1" x14ac:dyDescent="0.25">
      <c r="A16" s="176"/>
      <c r="B16" s="174" t="s">
        <v>11</v>
      </c>
      <c r="C16" s="172">
        <v>4256</v>
      </c>
      <c r="D16" s="172">
        <v>6682</v>
      </c>
      <c r="E16" s="172">
        <v>5448</v>
      </c>
      <c r="F16" s="172">
        <v>6589</v>
      </c>
      <c r="G16" s="172">
        <v>2720</v>
      </c>
      <c r="H16" s="172"/>
      <c r="I16" s="172"/>
      <c r="J16" s="172"/>
      <c r="K16" s="172"/>
      <c r="L16" s="78"/>
      <c r="M16" s="99"/>
      <c r="O16" s="79"/>
      <c r="P16" s="79"/>
      <c r="Q16" s="79"/>
      <c r="R16" s="79"/>
      <c r="S16" s="79"/>
      <c r="T16" s="79"/>
    </row>
    <row r="17" spans="1:38" s="69" customFormat="1" ht="12" customHeight="1" x14ac:dyDescent="0.25">
      <c r="A17" s="1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8" s="69" customFormat="1" x14ac:dyDescent="0.25">
      <c r="A18" s="176"/>
      <c r="B18" s="147" t="s">
        <v>4</v>
      </c>
      <c r="C18" s="150">
        <f>+SUM(C13:C15)</f>
        <v>15552</v>
      </c>
      <c r="D18" s="150">
        <f t="shared" ref="D18:G18" si="0">+SUM(D13:D15)</f>
        <v>32755</v>
      </c>
      <c r="E18" s="150">
        <f t="shared" si="0"/>
        <v>10161</v>
      </c>
      <c r="F18" s="150">
        <f t="shared" si="0"/>
        <v>23606</v>
      </c>
      <c r="G18" s="150">
        <f t="shared" si="0"/>
        <v>16209</v>
      </c>
      <c r="H18" s="151">
        <f>+SUM(H13:H15)</f>
        <v>14802</v>
      </c>
      <c r="I18" s="184">
        <f>+(H18/G18-1)*100</f>
        <v>-8.6803627614288388</v>
      </c>
      <c r="J18" s="161">
        <f>+H18/G18*100</f>
        <v>91.319637238571161</v>
      </c>
      <c r="K18" s="161">
        <f>+(G18/F18-1)*100</f>
        <v>-31.335253749046853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</row>
    <row r="19" spans="1:38" s="69" customFormat="1" ht="18.75" customHeight="1" x14ac:dyDescent="0.25">
      <c r="A19" s="176"/>
      <c r="B19" s="147" t="s">
        <v>3</v>
      </c>
      <c r="C19" s="152"/>
      <c r="D19" s="152">
        <f>+(D18/C18-1)*100</f>
        <v>110.61599794238681</v>
      </c>
      <c r="E19" s="152">
        <f t="shared" ref="E19:H19" si="1">+(E18/D18-1)*100</f>
        <v>-68.978781865364056</v>
      </c>
      <c r="F19" s="152">
        <f>+(F18/E18-1)*100</f>
        <v>132.31965357740378</v>
      </c>
      <c r="G19" s="152">
        <f t="shared" si="1"/>
        <v>-31.335253749046853</v>
      </c>
      <c r="H19" s="161">
        <f t="shared" si="1"/>
        <v>-8.6803627614288388</v>
      </c>
      <c r="I19" s="162"/>
      <c r="J19" s="162"/>
      <c r="K19" s="162"/>
      <c r="L19" s="78"/>
    </row>
    <row r="20" spans="1:38" s="69" customFormat="1" ht="12" customHeight="1" x14ac:dyDescent="0.25">
      <c r="A20" s="1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8" s="69" customFormat="1" ht="14.25" customHeight="1" x14ac:dyDescent="0.25">
      <c r="A21" s="1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8" s="69" customFormat="1" x14ac:dyDescent="0.25">
      <c r="A22" s="176"/>
      <c r="B22" s="131"/>
      <c r="C22" s="216" t="s">
        <v>74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8" s="69" customFormat="1" x14ac:dyDescent="0.25">
      <c r="A23" s="176"/>
      <c r="B23" s="131"/>
      <c r="C23" s="217" t="s">
        <v>127</v>
      </c>
      <c r="D23" s="217"/>
      <c r="E23" s="217"/>
      <c r="F23" s="217"/>
      <c r="G23" s="217"/>
      <c r="H23" s="217"/>
      <c r="I23" s="217"/>
      <c r="J23" s="217"/>
      <c r="K23" s="217"/>
      <c r="L23" s="78"/>
      <c r="O23" s="95"/>
    </row>
    <row r="24" spans="1:38" s="69" customFormat="1" x14ac:dyDescent="0.25">
      <c r="A24" s="1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8" s="69" customFormat="1" ht="15.75" customHeight="1" x14ac:dyDescent="0.25">
      <c r="A25" s="1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8" s="69" customFormat="1" x14ac:dyDescent="0.25">
      <c r="A26" s="1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  <c r="O26" s="92"/>
    </row>
    <row r="27" spans="1:38" s="69" customFormat="1" ht="12" customHeight="1" x14ac:dyDescent="0.25">
      <c r="A27" s="1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8" s="69" customFormat="1" x14ac:dyDescent="0.25">
      <c r="A28" s="176"/>
      <c r="B28" s="174" t="s">
        <v>8</v>
      </c>
      <c r="C28" s="172">
        <v>3097</v>
      </c>
      <c r="D28" s="172">
        <v>7262</v>
      </c>
      <c r="E28" s="172">
        <v>2272</v>
      </c>
      <c r="F28" s="172">
        <v>2581</v>
      </c>
      <c r="G28" s="172">
        <v>1669</v>
      </c>
      <c r="H28" s="172">
        <v>3850</v>
      </c>
      <c r="I28" s="154">
        <f>+(H28/G28-1)*100</f>
        <v>130.67705212702219</v>
      </c>
      <c r="J28" s="154">
        <f>+H28/G28*100</f>
        <v>230.67705212702219</v>
      </c>
      <c r="K28" s="154">
        <f>+(G28/F28-1)*100</f>
        <v>-35.335141418055017</v>
      </c>
      <c r="L28" s="78"/>
      <c r="M28" s="99"/>
      <c r="O28" s="79"/>
      <c r="P28" s="79"/>
      <c r="Q28" s="79"/>
      <c r="R28" s="79"/>
      <c r="S28" s="79"/>
      <c r="T28" s="79"/>
    </row>
    <row r="29" spans="1:38" s="69" customFormat="1" x14ac:dyDescent="0.25">
      <c r="A29" s="176"/>
      <c r="B29" s="174" t="s">
        <v>9</v>
      </c>
      <c r="C29" s="172">
        <v>1531</v>
      </c>
      <c r="D29" s="172">
        <v>2511</v>
      </c>
      <c r="E29" s="172">
        <v>3196</v>
      </c>
      <c r="F29" s="172">
        <v>4480</v>
      </c>
      <c r="G29" s="172">
        <v>2914</v>
      </c>
      <c r="H29" s="172">
        <v>5967</v>
      </c>
      <c r="I29" s="154">
        <f>+(H29/G29-1)*100</f>
        <v>104.7700754975978</v>
      </c>
      <c r="J29" s="154">
        <f>+H29/G29*100</f>
        <v>204.77007549759782</v>
      </c>
      <c r="K29" s="154">
        <f>+(G29/F29-1)*100</f>
        <v>-34.955357142857146</v>
      </c>
      <c r="L29" s="78"/>
      <c r="M29" s="99"/>
      <c r="O29" s="79"/>
      <c r="P29" s="79"/>
      <c r="Q29" s="79"/>
      <c r="R29" s="79"/>
      <c r="S29" s="79"/>
      <c r="T29" s="79"/>
    </row>
    <row r="30" spans="1:38" s="69" customFormat="1" x14ac:dyDescent="0.25">
      <c r="A30" s="176"/>
      <c r="B30" s="174" t="s">
        <v>10</v>
      </c>
      <c r="C30" s="172">
        <v>2694</v>
      </c>
      <c r="D30" s="172">
        <v>771</v>
      </c>
      <c r="E30" s="172">
        <v>1675</v>
      </c>
      <c r="F30" s="172">
        <v>6114</v>
      </c>
      <c r="G30" s="172">
        <v>3379</v>
      </c>
      <c r="H30" s="151">
        <v>940</v>
      </c>
      <c r="I30" s="161">
        <f>+(H30/G30-1)*100</f>
        <v>-72.18111867416394</v>
      </c>
      <c r="J30" s="161">
        <f>+H30/G30*100</f>
        <v>27.818881325836049</v>
      </c>
      <c r="K30" s="161">
        <f>+(G30/F30-1)*100</f>
        <v>-44.73339875695126</v>
      </c>
      <c r="L30" s="78"/>
      <c r="M30" s="99"/>
      <c r="O30" s="79"/>
      <c r="P30" s="79"/>
      <c r="Q30" s="79"/>
      <c r="R30" s="79"/>
      <c r="S30" s="79"/>
      <c r="T30" s="79"/>
    </row>
    <row r="31" spans="1:38" s="69" customFormat="1" x14ac:dyDescent="0.25">
      <c r="A31" s="176"/>
      <c r="B31" s="174" t="s">
        <v>11</v>
      </c>
      <c r="C31" s="172">
        <v>1714</v>
      </c>
      <c r="D31" s="172">
        <v>3204</v>
      </c>
      <c r="E31" s="172">
        <v>3945</v>
      </c>
      <c r="F31" s="172">
        <v>808</v>
      </c>
      <c r="G31" s="172">
        <v>1632</v>
      </c>
      <c r="H31" s="172"/>
      <c r="I31" s="172"/>
      <c r="J31" s="172"/>
      <c r="K31" s="172"/>
      <c r="L31" s="78"/>
      <c r="M31" s="99"/>
      <c r="O31" s="79"/>
      <c r="P31" s="79"/>
      <c r="Q31" s="79"/>
      <c r="R31" s="79"/>
      <c r="S31" s="79"/>
      <c r="T31" s="79"/>
    </row>
    <row r="32" spans="1:38" s="69" customFormat="1" ht="12" customHeight="1" x14ac:dyDescent="0.25">
      <c r="A32" s="1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8" s="69" customFormat="1" x14ac:dyDescent="0.25">
      <c r="A33" s="176"/>
      <c r="B33" s="147" t="s">
        <v>4</v>
      </c>
      <c r="C33" s="150">
        <f>+SUM(C28:C30)</f>
        <v>7322</v>
      </c>
      <c r="D33" s="150">
        <f t="shared" ref="D33:G33" si="2">+SUM(D28:D30)</f>
        <v>10544</v>
      </c>
      <c r="E33" s="150">
        <f t="shared" si="2"/>
        <v>7143</v>
      </c>
      <c r="F33" s="150">
        <f t="shared" si="2"/>
        <v>13175</v>
      </c>
      <c r="G33" s="150">
        <f t="shared" si="2"/>
        <v>7962</v>
      </c>
      <c r="H33" s="151">
        <f>+SUM(H28:H30)</f>
        <v>10757</v>
      </c>
      <c r="I33" s="184">
        <f>+(H33/G33-1)*100</f>
        <v>35.10424516453152</v>
      </c>
      <c r="J33" s="161">
        <f>+H33/G33*100</f>
        <v>135.10424516453153</v>
      </c>
      <c r="K33" s="161">
        <f>+(G33/F33-1)*100</f>
        <v>-39.5673624288425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</row>
    <row r="34" spans="1:38" s="69" customFormat="1" ht="18.75" customHeight="1" x14ac:dyDescent="0.25">
      <c r="A34" s="176"/>
      <c r="B34" s="147" t="s">
        <v>3</v>
      </c>
      <c r="C34" s="152"/>
      <c r="D34" s="152">
        <f>+(D33/C33-1)*100</f>
        <v>44.004370390603654</v>
      </c>
      <c r="E34" s="152">
        <f t="shared" ref="E34:H34" si="3">+(E33/D33-1)*100</f>
        <v>-32.255311077389983</v>
      </c>
      <c r="F34" s="152">
        <f>+(F33/E33-1)*100</f>
        <v>84.446311073778531</v>
      </c>
      <c r="G34" s="152">
        <f t="shared" si="3"/>
        <v>-39.5673624288425</v>
      </c>
      <c r="H34" s="161">
        <f t="shared" si="3"/>
        <v>35.10424516453152</v>
      </c>
      <c r="I34" s="162"/>
      <c r="J34" s="162"/>
      <c r="K34" s="162"/>
      <c r="L34" s="78"/>
    </row>
    <row r="35" spans="1:38" s="43" customFormat="1" x14ac:dyDescent="0.25">
      <c r="A35" s="177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63"/>
      <c r="M35" s="58"/>
      <c r="N35" s="40"/>
      <c r="O35" s="40"/>
      <c r="P35" s="40"/>
      <c r="Q35" s="40"/>
      <c r="R35" s="41"/>
      <c r="S35" s="41"/>
      <c r="T35" s="41"/>
      <c r="U35" s="41"/>
      <c r="V35" s="42"/>
      <c r="W35" s="42"/>
      <c r="X35" s="50"/>
      <c r="Y35" s="50"/>
      <c r="Z35" s="50"/>
      <c r="AA35" s="50"/>
    </row>
    <row r="36" spans="1:38" s="43" customFormat="1" x14ac:dyDescent="0.25">
      <c r="A36" s="177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0"/>
      <c r="P36" s="40"/>
      <c r="Q36" s="40"/>
      <c r="R36" s="41"/>
      <c r="S36" s="41"/>
      <c r="T36" s="41"/>
      <c r="U36" s="41"/>
      <c r="V36" s="42"/>
      <c r="W36" s="42"/>
      <c r="X36" s="50"/>
      <c r="Y36" s="50"/>
      <c r="Z36" s="50"/>
      <c r="AA36" s="50"/>
    </row>
    <row r="37" spans="1:38" s="69" customFormat="1" x14ac:dyDescent="0.25">
      <c r="A37" s="176"/>
      <c r="B37" s="131"/>
      <c r="C37" s="216" t="s">
        <v>74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8" s="69" customFormat="1" x14ac:dyDescent="0.25">
      <c r="A38" s="176"/>
      <c r="B38" s="131"/>
      <c r="C38" s="217" t="s">
        <v>126</v>
      </c>
      <c r="D38" s="217"/>
      <c r="E38" s="217"/>
      <c r="F38" s="217"/>
      <c r="G38" s="217"/>
      <c r="H38" s="217"/>
      <c r="I38" s="217"/>
      <c r="J38" s="217"/>
      <c r="K38" s="217"/>
      <c r="L38" s="78"/>
      <c r="O38" s="95"/>
    </row>
    <row r="39" spans="1:38" s="69" customFormat="1" x14ac:dyDescent="0.25">
      <c r="A39" s="1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8" s="69" customFormat="1" ht="15.75" customHeight="1" x14ac:dyDescent="0.25">
      <c r="A40" s="1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8" s="69" customFormat="1" x14ac:dyDescent="0.25">
      <c r="A41" s="1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  <c r="O41" s="92"/>
    </row>
    <row r="42" spans="1:38" s="69" customFormat="1" ht="12" customHeight="1" x14ac:dyDescent="0.25">
      <c r="A42" s="1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8" s="69" customFormat="1" x14ac:dyDescent="0.25">
      <c r="A43" s="176"/>
      <c r="B43" s="174" t="s">
        <v>8</v>
      </c>
      <c r="C43" s="172">
        <v>4019</v>
      </c>
      <c r="D43" s="172">
        <v>18394</v>
      </c>
      <c r="E43" s="172">
        <v>1222</v>
      </c>
      <c r="F43" s="172">
        <v>2789</v>
      </c>
      <c r="G43" s="172">
        <v>2044</v>
      </c>
      <c r="H43" s="172">
        <v>2614</v>
      </c>
      <c r="I43" s="154">
        <f>+(H43/G43-1)*100</f>
        <v>27.886497064579263</v>
      </c>
      <c r="J43" s="154">
        <f>+H43/G43*100</f>
        <v>127.88649706457926</v>
      </c>
      <c r="K43" s="154">
        <f>+(G43/F43-1)*100</f>
        <v>-26.712083183936898</v>
      </c>
      <c r="L43" s="78"/>
      <c r="M43" s="99"/>
      <c r="O43" s="79"/>
      <c r="P43" s="79"/>
      <c r="Q43" s="79"/>
      <c r="R43" s="79"/>
      <c r="S43" s="79"/>
      <c r="T43" s="79"/>
    </row>
    <row r="44" spans="1:38" s="69" customFormat="1" x14ac:dyDescent="0.25">
      <c r="A44" s="176"/>
      <c r="B44" s="174" t="s">
        <v>9</v>
      </c>
      <c r="C44" s="172">
        <v>3540</v>
      </c>
      <c r="D44" s="172">
        <v>2764</v>
      </c>
      <c r="E44" s="172">
        <v>1400</v>
      </c>
      <c r="F44" s="172">
        <v>6666</v>
      </c>
      <c r="G44" s="172">
        <v>4551</v>
      </c>
      <c r="H44" s="172">
        <v>729</v>
      </c>
      <c r="I44" s="154">
        <f>+(H44/G44-1)*100</f>
        <v>-83.981542518127881</v>
      </c>
      <c r="J44" s="154">
        <f>+H44/G44*100</f>
        <v>16.018457481872119</v>
      </c>
      <c r="K44" s="154">
        <f>+(G44/F44-1)*100</f>
        <v>-31.728172817281731</v>
      </c>
      <c r="L44" s="78"/>
      <c r="M44" s="99"/>
      <c r="O44" s="79"/>
      <c r="P44" s="79"/>
      <c r="Q44" s="79"/>
      <c r="R44" s="79"/>
      <c r="S44" s="79"/>
      <c r="T44" s="79"/>
    </row>
    <row r="45" spans="1:38" s="69" customFormat="1" x14ac:dyDescent="0.25">
      <c r="A45" s="176"/>
      <c r="B45" s="174" t="s">
        <v>10</v>
      </c>
      <c r="C45" s="172">
        <v>671</v>
      </c>
      <c r="D45" s="172">
        <v>1053</v>
      </c>
      <c r="E45" s="172">
        <v>396</v>
      </c>
      <c r="F45" s="172">
        <v>976</v>
      </c>
      <c r="G45" s="172">
        <v>1652</v>
      </c>
      <c r="H45" s="151">
        <v>702</v>
      </c>
      <c r="I45" s="161">
        <f>+(H45/G45-1)*100</f>
        <v>-57.506053268765136</v>
      </c>
      <c r="J45" s="161">
        <f>+H45/G45*100</f>
        <v>42.493946731234864</v>
      </c>
      <c r="K45" s="161">
        <f>+(G45/F45-1)*100</f>
        <v>69.262295081967224</v>
      </c>
      <c r="L45" s="78"/>
      <c r="M45" s="99"/>
      <c r="O45" s="79"/>
      <c r="P45" s="79"/>
      <c r="Q45" s="79"/>
      <c r="R45" s="79"/>
      <c r="S45" s="79"/>
      <c r="T45" s="79"/>
    </row>
    <row r="46" spans="1:38" s="69" customFormat="1" x14ac:dyDescent="0.25">
      <c r="A46" s="176"/>
      <c r="B46" s="174" t="s">
        <v>11</v>
      </c>
      <c r="C46" s="172">
        <v>2542</v>
      </c>
      <c r="D46" s="172">
        <v>3478</v>
      </c>
      <c r="E46" s="172">
        <v>1503</v>
      </c>
      <c r="F46" s="172">
        <v>5781</v>
      </c>
      <c r="G46" s="172">
        <v>1088</v>
      </c>
      <c r="H46" s="172"/>
      <c r="I46" s="172"/>
      <c r="J46" s="172"/>
      <c r="K46" s="172"/>
      <c r="L46" s="78"/>
      <c r="M46" s="99"/>
      <c r="O46" s="79"/>
      <c r="P46" s="79"/>
      <c r="Q46" s="79"/>
      <c r="R46" s="79"/>
      <c r="S46" s="79"/>
      <c r="T46" s="79"/>
    </row>
    <row r="47" spans="1:38" s="69" customFormat="1" ht="12" customHeight="1" x14ac:dyDescent="0.25">
      <c r="A47" s="1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8" s="69" customFormat="1" x14ac:dyDescent="0.25">
      <c r="A48" s="176"/>
      <c r="B48" s="147" t="s">
        <v>4</v>
      </c>
      <c r="C48" s="150">
        <f>+SUM(C43:C45)</f>
        <v>8230</v>
      </c>
      <c r="D48" s="150">
        <f t="shared" ref="D48:G48" si="4">+SUM(D43:D45)</f>
        <v>22211</v>
      </c>
      <c r="E48" s="150">
        <f t="shared" si="4"/>
        <v>3018</v>
      </c>
      <c r="F48" s="150">
        <f t="shared" si="4"/>
        <v>10431</v>
      </c>
      <c r="G48" s="150">
        <f t="shared" si="4"/>
        <v>8247</v>
      </c>
      <c r="H48" s="151">
        <f>+SUM(H43:H45)</f>
        <v>4045</v>
      </c>
      <c r="I48" s="184">
        <f>+(H48/G48-1)*100</f>
        <v>-50.951861282890754</v>
      </c>
      <c r="J48" s="161">
        <f>+H48/G48*100</f>
        <v>49.048138717109254</v>
      </c>
      <c r="K48" s="161">
        <f>+(G48/F48-1)*100</f>
        <v>-20.937589876330165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</row>
    <row r="49" spans="1:27" s="69" customFormat="1" ht="18.75" customHeight="1" x14ac:dyDescent="0.25">
      <c r="A49" s="176"/>
      <c r="B49" s="147" t="s">
        <v>3</v>
      </c>
      <c r="C49" s="152"/>
      <c r="D49" s="152">
        <f>+(D48/C48-1)*100</f>
        <v>169.87849331713244</v>
      </c>
      <c r="E49" s="152">
        <f t="shared" ref="E49:H49" si="5">+(E48/D48-1)*100</f>
        <v>-86.412138129755519</v>
      </c>
      <c r="F49" s="152">
        <f>+(F48/E48-1)*100</f>
        <v>245.62624254473161</v>
      </c>
      <c r="G49" s="152">
        <f t="shared" si="5"/>
        <v>-20.937589876330165</v>
      </c>
      <c r="H49" s="161">
        <f t="shared" si="5"/>
        <v>-50.951861282890754</v>
      </c>
      <c r="I49" s="162"/>
      <c r="J49" s="162"/>
      <c r="K49" s="162"/>
      <c r="L49" s="78"/>
    </row>
    <row r="50" spans="1:27" s="43" customFormat="1" x14ac:dyDescent="0.25">
      <c r="A50" s="177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177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178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7" s="40" customFormat="1" x14ac:dyDescent="0.25">
      <c r="A54" s="59"/>
      <c r="B54" s="49"/>
      <c r="C54" s="49"/>
      <c r="D54" s="49"/>
      <c r="E54" s="49"/>
      <c r="F54" s="49"/>
      <c r="G54" s="49"/>
    </row>
    <row r="55" spans="1:27" s="40" customFormat="1" x14ac:dyDescent="0.25">
      <c r="B55" s="49"/>
      <c r="C55" s="49"/>
      <c r="D55" s="49"/>
      <c r="E55" s="49"/>
      <c r="F55" s="49"/>
      <c r="G55" s="49"/>
    </row>
    <row r="56" spans="1:27" s="40" customFormat="1" x14ac:dyDescent="0.25"/>
    <row r="57" spans="1:27" s="40" customFormat="1" x14ac:dyDescent="0.25"/>
    <row r="58" spans="1:27" s="40" customFormat="1" x14ac:dyDescent="0.25">
      <c r="C58" s="49"/>
      <c r="D58" s="49"/>
      <c r="E58" s="49"/>
      <c r="F58" s="49"/>
      <c r="G58" s="49"/>
      <c r="H58" s="49"/>
    </row>
    <row r="59" spans="1:27" s="41" customFormat="1" x14ac:dyDescent="0.25">
      <c r="C59" s="56"/>
      <c r="D59" s="56"/>
      <c r="E59" s="56"/>
      <c r="F59" s="56"/>
      <c r="G59" s="56"/>
      <c r="H59" s="56"/>
    </row>
    <row r="60" spans="1:27" s="69" customFormat="1" x14ac:dyDescent="0.25">
      <c r="B60" s="94"/>
      <c r="C60" s="98"/>
      <c r="D60" s="97"/>
    </row>
    <row r="61" spans="1:27" s="69" customFormat="1" x14ac:dyDescent="0.25">
      <c r="B61" s="94"/>
      <c r="C61" s="98"/>
      <c r="D61" s="97"/>
    </row>
    <row r="62" spans="1:27" s="69" customFormat="1" x14ac:dyDescent="0.25">
      <c r="B62" s="94"/>
      <c r="C62" s="98"/>
      <c r="D62" s="97"/>
    </row>
    <row r="63" spans="1:27" s="69" customFormat="1" x14ac:dyDescent="0.25">
      <c r="B63" s="94"/>
      <c r="C63" s="98"/>
      <c r="D63" s="97"/>
    </row>
    <row r="64" spans="1:27" s="69" customFormat="1" x14ac:dyDescent="0.25">
      <c r="B64" s="94"/>
      <c r="C64" s="98"/>
      <c r="D64" s="97"/>
    </row>
    <row r="65" spans="2:5" s="69" customFormat="1" x14ac:dyDescent="0.25">
      <c r="B65" s="94"/>
      <c r="C65" s="98"/>
      <c r="D65" s="97"/>
    </row>
    <row r="66" spans="2:5" s="69" customFormat="1" x14ac:dyDescent="0.25">
      <c r="B66" s="94"/>
      <c r="C66" s="98"/>
      <c r="D66" s="97"/>
    </row>
    <row r="67" spans="2:5" s="69" customFormat="1" x14ac:dyDescent="0.25">
      <c r="B67" s="94"/>
      <c r="C67" s="98"/>
      <c r="D67" s="97"/>
      <c r="E67" s="91"/>
    </row>
    <row r="68" spans="2:5" s="69" customFormat="1" x14ac:dyDescent="0.25">
      <c r="B68" s="94"/>
      <c r="C68" s="98"/>
      <c r="D68" s="97"/>
      <c r="E68" s="91"/>
    </row>
    <row r="69" spans="2:5" s="69" customFormat="1" x14ac:dyDescent="0.25">
      <c r="B69" s="94"/>
      <c r="C69" s="98"/>
      <c r="D69" s="97"/>
      <c r="E69" s="91"/>
    </row>
    <row r="70" spans="2:5" s="69" customFormat="1" x14ac:dyDescent="0.25">
      <c r="B70" s="94"/>
      <c r="C70" s="98"/>
      <c r="D70" s="97"/>
      <c r="E70" s="91"/>
    </row>
    <row r="71" spans="2:5" s="69" customFormat="1" x14ac:dyDescent="0.25">
      <c r="B71" s="94"/>
      <c r="C71" s="98"/>
      <c r="D71" s="97"/>
      <c r="E71" s="91"/>
    </row>
    <row r="72" spans="2:5" s="69" customFormat="1" x14ac:dyDescent="0.25">
      <c r="B72" s="94"/>
      <c r="C72" s="98"/>
      <c r="D72" s="97"/>
      <c r="E72" s="91"/>
    </row>
    <row r="73" spans="2:5" s="69" customFormat="1" x14ac:dyDescent="0.25">
      <c r="B73" s="94"/>
      <c r="C73" s="98"/>
      <c r="D73" s="97"/>
      <c r="E73" s="91"/>
    </row>
    <row r="74" spans="2:5" s="69" customFormat="1" x14ac:dyDescent="0.25">
      <c r="B74" s="94"/>
      <c r="C74" s="98"/>
      <c r="D74" s="97"/>
      <c r="E74" s="91"/>
    </row>
    <row r="75" spans="2:5" s="69" customFormat="1" x14ac:dyDescent="0.25">
      <c r="B75" s="94"/>
      <c r="C75" s="98"/>
      <c r="D75" s="97"/>
      <c r="E75" s="91"/>
    </row>
    <row r="76" spans="2:5" s="69" customFormat="1" x14ac:dyDescent="0.25">
      <c r="B76" s="94"/>
      <c r="C76" s="98"/>
      <c r="D76" s="97"/>
      <c r="E76" s="91"/>
    </row>
    <row r="77" spans="2:5" s="69" customFormat="1" x14ac:dyDescent="0.25">
      <c r="B77" s="94"/>
      <c r="C77" s="98"/>
      <c r="D77" s="97"/>
      <c r="E77" s="91"/>
    </row>
    <row r="78" spans="2:5" s="69" customFormat="1" x14ac:dyDescent="0.25">
      <c r="B78" s="94"/>
      <c r="C78" s="98"/>
      <c r="D78" s="97"/>
      <c r="E78" s="91"/>
    </row>
    <row r="79" spans="2:5" s="69" customFormat="1" x14ac:dyDescent="0.25">
      <c r="B79" s="94"/>
      <c r="C79" s="98"/>
      <c r="D79" s="97"/>
      <c r="E79" s="91"/>
    </row>
    <row r="80" spans="2:5" s="69" customFormat="1" x14ac:dyDescent="0.25">
      <c r="B80" s="94"/>
      <c r="C80" s="98"/>
      <c r="D80" s="97"/>
      <c r="E80" s="91"/>
    </row>
    <row r="81" spans="2:5" s="69" customFormat="1" x14ac:dyDescent="0.25">
      <c r="B81" s="94"/>
      <c r="C81" s="98"/>
      <c r="D81" s="97"/>
      <c r="E81" s="91"/>
    </row>
    <row r="82" spans="2:5" s="69" customFormat="1" x14ac:dyDescent="0.25">
      <c r="B82" s="94"/>
      <c r="C82" s="98"/>
      <c r="D82" s="97"/>
      <c r="E82" s="91"/>
    </row>
    <row r="83" spans="2:5" s="69" customFormat="1" x14ac:dyDescent="0.25">
      <c r="B83" s="94"/>
      <c r="C83" s="98"/>
      <c r="D83" s="97"/>
      <c r="E83" s="91"/>
    </row>
    <row r="84" spans="2:5" s="69" customFormat="1" x14ac:dyDescent="0.25">
      <c r="B84" s="94"/>
      <c r="C84" s="98"/>
      <c r="D84" s="97"/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8" s="69" customFormat="1" x14ac:dyDescent="0.25">
      <c r="B129" s="79"/>
      <c r="D129" s="93"/>
      <c r="E129" s="91"/>
    </row>
    <row r="130" spans="2:38" s="69" customFormat="1" x14ac:dyDescent="0.25">
      <c r="B130" s="79"/>
      <c r="D130" s="93"/>
      <c r="E130" s="91"/>
    </row>
    <row r="131" spans="2:38" s="69" customFormat="1" x14ac:dyDescent="0.25">
      <c r="B131" s="79"/>
      <c r="D131" s="93"/>
      <c r="E131" s="91"/>
    </row>
    <row r="132" spans="2:38" s="69" customFormat="1" x14ac:dyDescent="0.25">
      <c r="B132" s="79"/>
      <c r="D132" s="93"/>
      <c r="E132" s="91"/>
    </row>
    <row r="133" spans="2:38" s="69" customFormat="1" x14ac:dyDescent="0.25">
      <c r="B133" s="79"/>
      <c r="D133" s="93"/>
      <c r="E133" s="91"/>
    </row>
    <row r="134" spans="2:38" s="69" customFormat="1" x14ac:dyDescent="0.25">
      <c r="B134" s="79"/>
      <c r="D134" s="93"/>
      <c r="E134" s="91"/>
    </row>
    <row r="135" spans="2:38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2:38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2:38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2:38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2:38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2:38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2:38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2:38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2:38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2:38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4:38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4:38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</row>
    <row r="147" spans="4:38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</row>
    <row r="148" spans="4:38" s="69" customFormat="1" x14ac:dyDescent="0.25"/>
    <row r="149" spans="4:38" s="69" customFormat="1" x14ac:dyDescent="0.25"/>
    <row r="150" spans="4:38" s="69" customFormat="1" x14ac:dyDescent="0.25"/>
    <row r="151" spans="4:38" s="69" customFormat="1" x14ac:dyDescent="0.25"/>
    <row r="152" spans="4:38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4:38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4:38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4:38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4:38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4:38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4:38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4:38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4:38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3:38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3:38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3:38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ignoredErrors>
    <ignoredError sqref="C18:G18 C33:G33 C48:G48" formulaRange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SheetLayoutView="100" workbookViewId="0"/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10" width="11.85546875" style="70" customWidth="1"/>
    <col min="11" max="11" width="12.140625" style="70" customWidth="1"/>
    <col min="12" max="12" width="1.85546875" style="70" customWidth="1"/>
    <col min="13" max="13" width="11.42578125" style="69"/>
    <col min="14" max="14" width="11.42578125" style="69" hidden="1" customWidth="1"/>
    <col min="15" max="38" width="11.42578125" style="69"/>
    <col min="39" max="16384" width="11.42578125" style="70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20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20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20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20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20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20" s="69" customFormat="1" x14ac:dyDescent="0.25">
      <c r="A7" s="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20" s="69" customFormat="1" x14ac:dyDescent="0.25">
      <c r="A8" s="76"/>
      <c r="B8" s="131"/>
      <c r="C8" s="217" t="s">
        <v>131</v>
      </c>
      <c r="D8" s="217"/>
      <c r="E8" s="217"/>
      <c r="F8" s="217"/>
      <c r="G8" s="217"/>
      <c r="H8" s="217"/>
      <c r="I8" s="217"/>
      <c r="J8" s="217"/>
      <c r="K8" s="217"/>
      <c r="L8" s="78"/>
      <c r="O8" s="95"/>
    </row>
    <row r="9" spans="1:20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20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20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  <c r="O11" s="92"/>
    </row>
    <row r="12" spans="1:20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20" s="69" customFormat="1" x14ac:dyDescent="0.25">
      <c r="A13" s="76"/>
      <c r="B13" s="174" t="s">
        <v>8</v>
      </c>
      <c r="C13" s="172">
        <v>6372</v>
      </c>
      <c r="D13" s="172">
        <v>12018</v>
      </c>
      <c r="E13" s="172">
        <v>4538</v>
      </c>
      <c r="F13" s="172">
        <v>21807</v>
      </c>
      <c r="G13" s="172">
        <v>31175</v>
      </c>
      <c r="H13" s="172">
        <v>66691</v>
      </c>
      <c r="I13" s="154">
        <f>+(H13/G13-1)*100</f>
        <v>113.92461908580596</v>
      </c>
      <c r="J13" s="154">
        <f>+H13/G13*100</f>
        <v>213.92461908580594</v>
      </c>
      <c r="K13" s="154">
        <f>+(G13/F13-1)*100</f>
        <v>42.958682991699916</v>
      </c>
      <c r="L13" s="78"/>
      <c r="M13" s="99"/>
      <c r="O13" s="79"/>
      <c r="P13" s="79"/>
      <c r="Q13" s="79"/>
      <c r="R13" s="79"/>
      <c r="S13" s="79"/>
      <c r="T13" s="79"/>
    </row>
    <row r="14" spans="1:20" s="69" customFormat="1" x14ac:dyDescent="0.25">
      <c r="A14" s="76"/>
      <c r="B14" s="174" t="s">
        <v>9</v>
      </c>
      <c r="C14" s="172">
        <v>6685</v>
      </c>
      <c r="D14" s="172">
        <v>8311</v>
      </c>
      <c r="E14" s="172">
        <v>18598</v>
      </c>
      <c r="F14" s="172">
        <v>16236</v>
      </c>
      <c r="G14" s="172">
        <v>28739</v>
      </c>
      <c r="H14" s="172">
        <v>291703</v>
      </c>
      <c r="I14" s="154">
        <f>+(H14/G14-1)*100</f>
        <v>915.0074811232123</v>
      </c>
      <c r="J14" s="154">
        <f>+H14/G14*100</f>
        <v>1015.0074811232123</v>
      </c>
      <c r="K14" s="154">
        <f>+(G14/F14-1)*100</f>
        <v>77.007883715200791</v>
      </c>
      <c r="L14" s="78"/>
      <c r="M14" s="99"/>
      <c r="O14" s="79"/>
      <c r="P14" s="79"/>
      <c r="Q14" s="79"/>
      <c r="R14" s="79"/>
      <c r="S14" s="79"/>
      <c r="T14" s="79"/>
    </row>
    <row r="15" spans="1:20" s="69" customFormat="1" x14ac:dyDescent="0.25">
      <c r="A15" s="76"/>
      <c r="B15" s="174" t="s">
        <v>10</v>
      </c>
      <c r="C15" s="172">
        <v>2013</v>
      </c>
      <c r="D15" s="172">
        <v>8883</v>
      </c>
      <c r="E15" s="172">
        <v>102256</v>
      </c>
      <c r="F15" s="172">
        <v>43317</v>
      </c>
      <c r="G15" s="172">
        <v>35724</v>
      </c>
      <c r="H15" s="151">
        <v>10984</v>
      </c>
      <c r="I15" s="161">
        <f>+(H15/G15-1)*100</f>
        <v>-69.253163139626011</v>
      </c>
      <c r="J15" s="161">
        <f>+H15/G15*100</f>
        <v>30.746836860373978</v>
      </c>
      <c r="K15" s="161">
        <f>+(G15/F15-1)*100</f>
        <v>-17.528914744788416</v>
      </c>
      <c r="L15" s="78"/>
      <c r="M15" s="99"/>
      <c r="O15" s="79"/>
      <c r="P15" s="79"/>
      <c r="Q15" s="79"/>
      <c r="R15" s="79"/>
      <c r="S15" s="79"/>
      <c r="T15" s="79"/>
    </row>
    <row r="16" spans="1:20" s="69" customFormat="1" x14ac:dyDescent="0.25">
      <c r="A16" s="76"/>
      <c r="B16" s="174" t="s">
        <v>11</v>
      </c>
      <c r="C16" s="172">
        <v>29751</v>
      </c>
      <c r="D16" s="172">
        <v>20850</v>
      </c>
      <c r="E16" s="172">
        <v>19167</v>
      </c>
      <c r="F16" s="172">
        <v>11933</v>
      </c>
      <c r="G16" s="172">
        <v>18691</v>
      </c>
      <c r="H16" s="172"/>
      <c r="I16" s="172"/>
      <c r="J16" s="172"/>
      <c r="K16" s="172"/>
      <c r="L16" s="78"/>
      <c r="M16" s="99"/>
      <c r="O16" s="79"/>
      <c r="P16" s="79"/>
      <c r="Q16" s="79"/>
      <c r="R16" s="79"/>
      <c r="S16" s="79"/>
      <c r="T16" s="79"/>
    </row>
    <row r="17" spans="1:38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8" s="69" customFormat="1" x14ac:dyDescent="0.25">
      <c r="A18" s="76"/>
      <c r="B18" s="147" t="s">
        <v>4</v>
      </c>
      <c r="C18" s="150">
        <f>+SUM(C13:C15)</f>
        <v>15070</v>
      </c>
      <c r="D18" s="150">
        <f t="shared" ref="D18:G18" si="0">+SUM(D13:D15)</f>
        <v>29212</v>
      </c>
      <c r="E18" s="150">
        <f t="shared" si="0"/>
        <v>125392</v>
      </c>
      <c r="F18" s="150">
        <f t="shared" si="0"/>
        <v>81360</v>
      </c>
      <c r="G18" s="150">
        <f t="shared" si="0"/>
        <v>95638</v>
      </c>
      <c r="H18" s="151">
        <f>+SUM(H13:H15)</f>
        <v>369378</v>
      </c>
      <c r="I18" s="184">
        <f>+(H18/G18-1)*100</f>
        <v>286.22514063447585</v>
      </c>
      <c r="J18" s="161">
        <f>+H18/G18*100</f>
        <v>386.22514063447585</v>
      </c>
      <c r="K18" s="161">
        <f>+(G18/F18-1)*100</f>
        <v>17.549164208456247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</row>
    <row r="19" spans="1:38" s="69" customFormat="1" ht="18.75" customHeight="1" x14ac:dyDescent="0.25">
      <c r="A19" s="76"/>
      <c r="B19" s="147" t="s">
        <v>3</v>
      </c>
      <c r="C19" s="152"/>
      <c r="D19" s="152">
        <f>+(D18/C18-1)*100</f>
        <v>93.842070338420712</v>
      </c>
      <c r="E19" s="152">
        <f t="shared" ref="E19:H19" si="1">+(E18/D18-1)*100</f>
        <v>329.24825414213342</v>
      </c>
      <c r="F19" s="152">
        <f>+(F18/E18-1)*100</f>
        <v>-35.115477861426569</v>
      </c>
      <c r="G19" s="152">
        <f t="shared" si="1"/>
        <v>17.549164208456247</v>
      </c>
      <c r="H19" s="161">
        <f t="shared" si="1"/>
        <v>286.22514063447585</v>
      </c>
      <c r="I19" s="162"/>
      <c r="J19" s="162"/>
      <c r="K19" s="162"/>
      <c r="L19" s="78"/>
    </row>
    <row r="20" spans="1:38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8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8" s="69" customFormat="1" x14ac:dyDescent="0.25">
      <c r="A22" s="76"/>
      <c r="B22" s="131"/>
      <c r="C22" s="216" t="s">
        <v>74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8" s="69" customFormat="1" x14ac:dyDescent="0.25">
      <c r="A23" s="76"/>
      <c r="B23" s="131"/>
      <c r="C23" s="217" t="s">
        <v>130</v>
      </c>
      <c r="D23" s="217"/>
      <c r="E23" s="217"/>
      <c r="F23" s="217"/>
      <c r="G23" s="217"/>
      <c r="H23" s="217"/>
      <c r="I23" s="217"/>
      <c r="J23" s="217"/>
      <c r="K23" s="217"/>
      <c r="L23" s="78"/>
      <c r="O23" s="95"/>
    </row>
    <row r="24" spans="1:38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8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8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  <c r="O26" s="92"/>
    </row>
    <row r="27" spans="1:38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8" s="69" customFormat="1" x14ac:dyDescent="0.25">
      <c r="A28" s="76"/>
      <c r="B28" s="174" t="s">
        <v>8</v>
      </c>
      <c r="C28" s="172">
        <v>5452</v>
      </c>
      <c r="D28" s="172">
        <v>9804</v>
      </c>
      <c r="E28" s="172">
        <v>2193</v>
      </c>
      <c r="F28" s="172">
        <v>6775</v>
      </c>
      <c r="G28" s="172">
        <v>3898</v>
      </c>
      <c r="H28" s="172">
        <v>42869</v>
      </c>
      <c r="I28" s="154">
        <f>+(H28/G28-1)*100</f>
        <v>999.76911236531555</v>
      </c>
      <c r="J28" s="154">
        <f>+H28/G28*100</f>
        <v>1099.7691123653156</v>
      </c>
      <c r="K28" s="154">
        <f>+(G28/F28-1)*100</f>
        <v>-42.464944649446487</v>
      </c>
      <c r="L28" s="78"/>
      <c r="M28" s="99"/>
      <c r="O28" s="79"/>
      <c r="P28" s="79"/>
      <c r="Q28" s="79"/>
      <c r="R28" s="79"/>
      <c r="S28" s="79"/>
      <c r="T28" s="79"/>
    </row>
    <row r="29" spans="1:38" s="69" customFormat="1" x14ac:dyDescent="0.25">
      <c r="A29" s="76"/>
      <c r="B29" s="174" t="s">
        <v>9</v>
      </c>
      <c r="C29" s="172">
        <v>4301</v>
      </c>
      <c r="D29" s="172">
        <v>4612</v>
      </c>
      <c r="E29" s="172">
        <v>3868</v>
      </c>
      <c r="F29" s="172">
        <v>6971</v>
      </c>
      <c r="G29" s="172">
        <v>12647</v>
      </c>
      <c r="H29" s="172">
        <v>13373</v>
      </c>
      <c r="I29" s="154">
        <f>+(H29/G29-1)*100</f>
        <v>5.7404918162410112</v>
      </c>
      <c r="J29" s="154">
        <f>+H29/G29*100</f>
        <v>105.74049181624102</v>
      </c>
      <c r="K29" s="154">
        <f>+(G29/F29-1)*100</f>
        <v>81.423038301534916</v>
      </c>
      <c r="L29" s="78"/>
      <c r="M29" s="99"/>
      <c r="O29" s="79"/>
      <c r="P29" s="79"/>
      <c r="Q29" s="79"/>
      <c r="R29" s="79"/>
      <c r="S29" s="79"/>
      <c r="T29" s="79"/>
    </row>
    <row r="30" spans="1:38" s="69" customFormat="1" x14ac:dyDescent="0.25">
      <c r="A30" s="76"/>
      <c r="B30" s="174" t="s">
        <v>10</v>
      </c>
      <c r="C30" s="172">
        <v>592</v>
      </c>
      <c r="D30" s="172">
        <v>6490</v>
      </c>
      <c r="E30" s="172">
        <v>14352</v>
      </c>
      <c r="F30" s="172">
        <v>29945</v>
      </c>
      <c r="G30" s="172">
        <v>13376</v>
      </c>
      <c r="H30" s="151">
        <v>7277</v>
      </c>
      <c r="I30" s="161">
        <f>+(H30/G30-1)*100</f>
        <v>-45.596590909090907</v>
      </c>
      <c r="J30" s="161">
        <f>+H30/G30*100</f>
        <v>54.403409090909093</v>
      </c>
      <c r="K30" s="161">
        <f>+(G30/F30-1)*100</f>
        <v>-55.331440975121062</v>
      </c>
      <c r="L30" s="78"/>
      <c r="M30" s="99"/>
      <c r="O30" s="79"/>
      <c r="P30" s="79"/>
      <c r="Q30" s="79"/>
      <c r="R30" s="79"/>
      <c r="S30" s="79"/>
      <c r="T30" s="79"/>
    </row>
    <row r="31" spans="1:38" s="69" customFormat="1" x14ac:dyDescent="0.25">
      <c r="A31" s="76"/>
      <c r="B31" s="174" t="s">
        <v>11</v>
      </c>
      <c r="C31" s="172">
        <v>15476</v>
      </c>
      <c r="D31" s="172">
        <v>3614</v>
      </c>
      <c r="E31" s="172">
        <v>12119</v>
      </c>
      <c r="F31" s="172">
        <v>5844</v>
      </c>
      <c r="G31" s="172">
        <v>6600</v>
      </c>
      <c r="H31" s="172"/>
      <c r="I31" s="172"/>
      <c r="J31" s="172"/>
      <c r="K31" s="172"/>
      <c r="L31" s="78"/>
      <c r="M31" s="99"/>
      <c r="O31" s="79"/>
      <c r="P31" s="79"/>
      <c r="Q31" s="79"/>
      <c r="R31" s="79"/>
      <c r="S31" s="79"/>
      <c r="T31" s="79"/>
    </row>
    <row r="32" spans="1:38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8" s="69" customFormat="1" x14ac:dyDescent="0.25">
      <c r="A33" s="76"/>
      <c r="B33" s="147" t="s">
        <v>4</v>
      </c>
      <c r="C33" s="150">
        <f>+SUM(C28:C30)</f>
        <v>10345</v>
      </c>
      <c r="D33" s="150">
        <f t="shared" ref="D33:G33" si="2">+SUM(D28:D30)</f>
        <v>20906</v>
      </c>
      <c r="E33" s="150">
        <f t="shared" si="2"/>
        <v>20413</v>
      </c>
      <c r="F33" s="150">
        <f t="shared" si="2"/>
        <v>43691</v>
      </c>
      <c r="G33" s="150">
        <f t="shared" si="2"/>
        <v>29921</v>
      </c>
      <c r="H33" s="151">
        <f>+SUM(H28:H30)</f>
        <v>63519</v>
      </c>
      <c r="I33" s="184">
        <f>+(H33/G33-1)*100</f>
        <v>112.28902777313591</v>
      </c>
      <c r="J33" s="161">
        <f>+H33/G33*100</f>
        <v>212.28902777313593</v>
      </c>
      <c r="K33" s="161">
        <f>+(G33/F33-1)*100</f>
        <v>-31.516788354581038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</row>
    <row r="34" spans="1:38" s="69" customFormat="1" ht="18.75" customHeight="1" x14ac:dyDescent="0.25">
      <c r="A34" s="76"/>
      <c r="B34" s="147" t="s">
        <v>3</v>
      </c>
      <c r="C34" s="152"/>
      <c r="D34" s="152">
        <f>+(D33/C33-1)*100</f>
        <v>102.08796520057999</v>
      </c>
      <c r="E34" s="152">
        <f t="shared" ref="E34:H34" si="3">+(E33/D33-1)*100</f>
        <v>-2.3581746866928155</v>
      </c>
      <c r="F34" s="152">
        <f>+(F33/E33-1)*100</f>
        <v>114.03517366384168</v>
      </c>
      <c r="G34" s="152">
        <f t="shared" si="3"/>
        <v>-31.516788354581038</v>
      </c>
      <c r="H34" s="161">
        <f t="shared" si="3"/>
        <v>112.28902777313591</v>
      </c>
      <c r="I34" s="162"/>
      <c r="J34" s="162"/>
      <c r="K34" s="162"/>
      <c r="L34" s="78"/>
    </row>
    <row r="35" spans="1:38" s="43" customFormat="1" x14ac:dyDescent="0.25">
      <c r="A35" s="44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63"/>
      <c r="M35" s="58"/>
      <c r="N35" s="40"/>
      <c r="O35" s="40"/>
      <c r="P35" s="40"/>
      <c r="Q35" s="40"/>
      <c r="R35" s="41"/>
      <c r="S35" s="41"/>
      <c r="T35" s="41"/>
      <c r="U35" s="41"/>
      <c r="V35" s="42"/>
      <c r="W35" s="42"/>
      <c r="X35" s="50"/>
      <c r="Y35" s="50"/>
      <c r="Z35" s="50"/>
      <c r="AA35" s="50"/>
    </row>
    <row r="36" spans="1:38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0"/>
      <c r="P36" s="40"/>
      <c r="Q36" s="40"/>
      <c r="R36" s="41"/>
      <c r="S36" s="41"/>
      <c r="T36" s="41"/>
      <c r="U36" s="41"/>
      <c r="V36" s="42"/>
      <c r="W36" s="42"/>
      <c r="X36" s="50"/>
      <c r="Y36" s="50"/>
      <c r="Z36" s="50"/>
      <c r="AA36" s="50"/>
    </row>
    <row r="37" spans="1:38" s="69" customFormat="1" x14ac:dyDescent="0.25">
      <c r="A37" s="76"/>
      <c r="B37" s="131"/>
      <c r="C37" s="216" t="s">
        <v>74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8" s="69" customFormat="1" x14ac:dyDescent="0.25">
      <c r="A38" s="76"/>
      <c r="B38" s="131"/>
      <c r="C38" s="217" t="s">
        <v>129</v>
      </c>
      <c r="D38" s="217"/>
      <c r="E38" s="217"/>
      <c r="F38" s="217"/>
      <c r="G38" s="217"/>
      <c r="H38" s="217"/>
      <c r="I38" s="217"/>
      <c r="J38" s="217"/>
      <c r="K38" s="217"/>
      <c r="L38" s="78"/>
      <c r="O38" s="95"/>
    </row>
    <row r="39" spans="1:38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8" s="69" customFormat="1" ht="15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8" s="69" customForma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  <c r="O41" s="92"/>
    </row>
    <row r="42" spans="1:38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8" s="69" customFormat="1" x14ac:dyDescent="0.25">
      <c r="A43" s="76"/>
      <c r="B43" s="174" t="s">
        <v>8</v>
      </c>
      <c r="C43" s="172">
        <v>920</v>
      </c>
      <c r="D43" s="172">
        <v>2214</v>
      </c>
      <c r="E43" s="172">
        <v>2345</v>
      </c>
      <c r="F43" s="172">
        <v>15032</v>
      </c>
      <c r="G43" s="172">
        <v>27277</v>
      </c>
      <c r="H43" s="172">
        <v>23822</v>
      </c>
      <c r="I43" s="154">
        <f>+(H43/G43-1)*100</f>
        <v>-12.666348938666271</v>
      </c>
      <c r="J43" s="154">
        <f>+H43/G43*100</f>
        <v>87.333651061333725</v>
      </c>
      <c r="K43" s="154">
        <f>+(G43/F43-1)*100</f>
        <v>81.459552953698775</v>
      </c>
      <c r="L43" s="78"/>
      <c r="M43" s="99"/>
      <c r="O43" s="79"/>
      <c r="P43" s="79"/>
      <c r="Q43" s="79"/>
      <c r="R43" s="79"/>
      <c r="S43" s="79"/>
      <c r="T43" s="79"/>
    </row>
    <row r="44" spans="1:38" s="69" customFormat="1" x14ac:dyDescent="0.25">
      <c r="A44" s="76"/>
      <c r="B44" s="174" t="s">
        <v>9</v>
      </c>
      <c r="C44" s="172">
        <v>2384</v>
      </c>
      <c r="D44" s="172">
        <v>3699</v>
      </c>
      <c r="E44" s="172">
        <v>14730</v>
      </c>
      <c r="F44" s="172">
        <v>9265</v>
      </c>
      <c r="G44" s="172">
        <v>16092</v>
      </c>
      <c r="H44" s="172">
        <v>278330</v>
      </c>
      <c r="I44" s="154">
        <f>+(H44/G44-1)*100</f>
        <v>1629.6172010937112</v>
      </c>
      <c r="J44" s="154">
        <f>+H44/G44*100</f>
        <v>1729.6172010937112</v>
      </c>
      <c r="K44" s="154">
        <f>+(G44/F44-1)*100</f>
        <v>73.685914732865626</v>
      </c>
      <c r="L44" s="78"/>
      <c r="M44" s="99"/>
      <c r="O44" s="79"/>
      <c r="P44" s="79"/>
      <c r="Q44" s="79"/>
      <c r="R44" s="79"/>
      <c r="S44" s="79"/>
      <c r="T44" s="79"/>
    </row>
    <row r="45" spans="1:38" s="69" customFormat="1" x14ac:dyDescent="0.25">
      <c r="A45" s="76"/>
      <c r="B45" s="174" t="s">
        <v>10</v>
      </c>
      <c r="C45" s="172">
        <v>1421</v>
      </c>
      <c r="D45" s="172">
        <v>2393</v>
      </c>
      <c r="E45" s="172">
        <v>87904</v>
      </c>
      <c r="F45" s="172">
        <v>13372</v>
      </c>
      <c r="G45" s="172">
        <v>22348</v>
      </c>
      <c r="H45" s="151">
        <v>3707</v>
      </c>
      <c r="I45" s="161">
        <f>+(H45/G45-1)*100</f>
        <v>-83.412385895829601</v>
      </c>
      <c r="J45" s="161">
        <f>+H45/G45*100</f>
        <v>16.587614104170395</v>
      </c>
      <c r="K45" s="161">
        <f>+(G45/F45-1)*100</f>
        <v>67.125336524080168</v>
      </c>
      <c r="L45" s="78"/>
      <c r="M45" s="99"/>
      <c r="O45" s="79"/>
      <c r="P45" s="79"/>
      <c r="Q45" s="79"/>
      <c r="R45" s="79"/>
      <c r="S45" s="79"/>
      <c r="T45" s="79"/>
    </row>
    <row r="46" spans="1:38" s="69" customFormat="1" x14ac:dyDescent="0.25">
      <c r="A46" s="76"/>
      <c r="B46" s="174" t="s">
        <v>11</v>
      </c>
      <c r="C46" s="172">
        <v>14275</v>
      </c>
      <c r="D46" s="172">
        <v>17236</v>
      </c>
      <c r="E46" s="172">
        <v>7048</v>
      </c>
      <c r="F46" s="172">
        <v>6089</v>
      </c>
      <c r="G46" s="172">
        <v>12091</v>
      </c>
      <c r="H46" s="172"/>
      <c r="I46" s="172"/>
      <c r="J46" s="172"/>
      <c r="K46" s="172"/>
      <c r="L46" s="78"/>
      <c r="M46" s="99"/>
      <c r="O46" s="79"/>
      <c r="P46" s="79"/>
      <c r="Q46" s="79"/>
      <c r="R46" s="79"/>
      <c r="S46" s="79"/>
      <c r="T46" s="79"/>
    </row>
    <row r="47" spans="1:38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8" s="69" customFormat="1" x14ac:dyDescent="0.25">
      <c r="A48" s="76"/>
      <c r="B48" s="147" t="s">
        <v>4</v>
      </c>
      <c r="C48" s="150">
        <f>+SUM(C43:C45)</f>
        <v>4725</v>
      </c>
      <c r="D48" s="150">
        <f t="shared" ref="D48:G48" si="4">+SUM(D43:D45)</f>
        <v>8306</v>
      </c>
      <c r="E48" s="150">
        <f t="shared" si="4"/>
        <v>104979</v>
      </c>
      <c r="F48" s="150">
        <f t="shared" si="4"/>
        <v>37669</v>
      </c>
      <c r="G48" s="150">
        <f t="shared" si="4"/>
        <v>65717</v>
      </c>
      <c r="H48" s="151">
        <f>+SUM(H43:H45)</f>
        <v>305859</v>
      </c>
      <c r="I48" s="184">
        <f>+(H48/G48-1)*100</f>
        <v>365.41838489279792</v>
      </c>
      <c r="J48" s="161">
        <f>+H48/G48*100</f>
        <v>465.41838489279792</v>
      </c>
      <c r="K48" s="161">
        <f>+(G48/F48-1)*100</f>
        <v>74.45910430327325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</row>
    <row r="49" spans="1:27" s="69" customFormat="1" ht="18.75" customHeight="1" x14ac:dyDescent="0.25">
      <c r="A49" s="76"/>
      <c r="B49" s="147" t="s">
        <v>3</v>
      </c>
      <c r="C49" s="152"/>
      <c r="D49" s="152">
        <f>+(D48/C48-1)*100</f>
        <v>75.788359788359784</v>
      </c>
      <c r="E49" s="152">
        <f t="shared" ref="E49:H49" si="5">+(E48/D48-1)*100</f>
        <v>1163.8935709125933</v>
      </c>
      <c r="F49" s="152">
        <f>+(F48/E48-1)*100</f>
        <v>-64.117585421846272</v>
      </c>
      <c r="G49" s="152">
        <f t="shared" si="5"/>
        <v>74.45910430327325</v>
      </c>
      <c r="H49" s="161">
        <f t="shared" si="5"/>
        <v>365.41838489279792</v>
      </c>
      <c r="I49" s="162"/>
      <c r="J49" s="162"/>
      <c r="K49" s="162"/>
      <c r="L49" s="78"/>
    </row>
    <row r="50" spans="1:27" s="43" customFormat="1" x14ac:dyDescent="0.25">
      <c r="A50" s="44"/>
      <c r="B50" s="171"/>
      <c r="C50" s="188"/>
      <c r="D50" s="188"/>
      <c r="E50" s="188"/>
      <c r="F50" s="189"/>
      <c r="G50" s="189"/>
      <c r="H50" s="189"/>
      <c r="I50" s="190"/>
      <c r="J50" s="190"/>
      <c r="K50" s="171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7" s="40" customFormat="1" x14ac:dyDescent="0.25">
      <c r="A54" s="59"/>
      <c r="B54" s="49"/>
      <c r="C54" s="49"/>
      <c r="D54" s="49"/>
      <c r="E54" s="49"/>
      <c r="F54" s="49"/>
      <c r="G54" s="49"/>
    </row>
    <row r="55" spans="1:27" s="40" customFormat="1" x14ac:dyDescent="0.25">
      <c r="B55" s="49"/>
      <c r="C55" s="49"/>
      <c r="D55" s="49"/>
      <c r="E55" s="49"/>
      <c r="F55" s="49"/>
      <c r="G55" s="49"/>
    </row>
    <row r="56" spans="1:27" s="40" customFormat="1" x14ac:dyDescent="0.25"/>
    <row r="57" spans="1:27" s="40" customFormat="1" x14ac:dyDescent="0.25"/>
    <row r="58" spans="1:27" s="40" customFormat="1" x14ac:dyDescent="0.25">
      <c r="C58" s="49"/>
      <c r="D58" s="49"/>
      <c r="E58" s="49"/>
      <c r="F58" s="49"/>
      <c r="G58" s="49"/>
      <c r="H58" s="49"/>
    </row>
    <row r="59" spans="1:27" s="41" customFormat="1" x14ac:dyDescent="0.25">
      <c r="C59" s="56"/>
      <c r="D59" s="56"/>
      <c r="E59" s="56"/>
      <c r="F59" s="56"/>
      <c r="G59" s="56"/>
      <c r="H59" s="56"/>
    </row>
    <row r="60" spans="1:27" s="69" customFormat="1" x14ac:dyDescent="0.25">
      <c r="B60" s="94"/>
      <c r="C60" s="98"/>
      <c r="D60" s="97"/>
    </row>
    <row r="61" spans="1:27" s="69" customFormat="1" x14ac:dyDescent="0.25">
      <c r="B61" s="94"/>
      <c r="C61" s="98"/>
      <c r="D61" s="97"/>
    </row>
    <row r="62" spans="1:27" s="69" customFormat="1" x14ac:dyDescent="0.25">
      <c r="B62" s="94"/>
      <c r="C62" s="98"/>
      <c r="D62" s="97"/>
    </row>
    <row r="63" spans="1:27" s="69" customFormat="1" x14ac:dyDescent="0.25">
      <c r="B63" s="94"/>
      <c r="C63" s="98"/>
      <c r="D63" s="97"/>
    </row>
    <row r="64" spans="1:27" s="69" customFormat="1" x14ac:dyDescent="0.25">
      <c r="B64" s="94"/>
      <c r="C64" s="98"/>
      <c r="D64" s="97"/>
    </row>
    <row r="65" spans="2:5" s="69" customFormat="1" x14ac:dyDescent="0.25">
      <c r="B65" s="94"/>
      <c r="C65" s="98"/>
      <c r="D65" s="97"/>
    </row>
    <row r="66" spans="2:5" s="69" customFormat="1" x14ac:dyDescent="0.25">
      <c r="B66" s="94"/>
      <c r="C66" s="98"/>
      <c r="D66" s="97"/>
    </row>
    <row r="67" spans="2:5" s="69" customFormat="1" x14ac:dyDescent="0.25">
      <c r="B67" s="94"/>
      <c r="C67" s="98"/>
      <c r="D67" s="97"/>
      <c r="E67" s="91"/>
    </row>
    <row r="68" spans="2:5" s="69" customFormat="1" x14ac:dyDescent="0.25">
      <c r="B68" s="94"/>
      <c r="C68" s="98"/>
      <c r="D68" s="97"/>
      <c r="E68" s="91"/>
    </row>
    <row r="69" spans="2:5" s="69" customFormat="1" x14ac:dyDescent="0.25">
      <c r="B69" s="94"/>
      <c r="C69" s="98"/>
      <c r="D69" s="97"/>
      <c r="E69" s="91"/>
    </row>
    <row r="70" spans="2:5" s="69" customFormat="1" x14ac:dyDescent="0.25">
      <c r="B70" s="94"/>
      <c r="C70" s="98"/>
      <c r="D70" s="97"/>
      <c r="E70" s="91"/>
    </row>
    <row r="71" spans="2:5" s="69" customFormat="1" x14ac:dyDescent="0.25">
      <c r="B71" s="94"/>
      <c r="C71" s="98"/>
      <c r="D71" s="97"/>
      <c r="E71" s="91"/>
    </row>
    <row r="72" spans="2:5" s="69" customFormat="1" x14ac:dyDescent="0.25">
      <c r="B72" s="94"/>
      <c r="C72" s="98"/>
      <c r="D72" s="97"/>
      <c r="E72" s="91"/>
    </row>
    <row r="73" spans="2:5" s="69" customFormat="1" x14ac:dyDescent="0.25">
      <c r="B73" s="94"/>
      <c r="C73" s="98"/>
      <c r="D73" s="97"/>
      <c r="E73" s="91"/>
    </row>
    <row r="74" spans="2:5" s="69" customFormat="1" x14ac:dyDescent="0.25">
      <c r="B74" s="94"/>
      <c r="C74" s="98"/>
      <c r="D74" s="97"/>
      <c r="E74" s="91"/>
    </row>
    <row r="75" spans="2:5" s="69" customFormat="1" x14ac:dyDescent="0.25">
      <c r="B75" s="94"/>
      <c r="C75" s="98"/>
      <c r="D75" s="97"/>
      <c r="E75" s="91"/>
    </row>
    <row r="76" spans="2:5" s="69" customFormat="1" x14ac:dyDescent="0.25">
      <c r="B76" s="94"/>
      <c r="C76" s="98"/>
      <c r="D76" s="97"/>
      <c r="E76" s="91"/>
    </row>
    <row r="77" spans="2:5" s="69" customFormat="1" x14ac:dyDescent="0.25">
      <c r="B77" s="94"/>
      <c r="C77" s="98"/>
      <c r="D77" s="97"/>
      <c r="E77" s="91"/>
    </row>
    <row r="78" spans="2:5" s="69" customFormat="1" x14ac:dyDescent="0.25">
      <c r="B78" s="94"/>
      <c r="C78" s="98"/>
      <c r="D78" s="97"/>
      <c r="E78" s="91"/>
    </row>
    <row r="79" spans="2:5" s="69" customFormat="1" x14ac:dyDescent="0.25">
      <c r="B79" s="94"/>
      <c r="C79" s="98"/>
      <c r="D79" s="97"/>
      <c r="E79" s="91"/>
    </row>
    <row r="80" spans="2:5" s="69" customFormat="1" x14ac:dyDescent="0.25">
      <c r="B80" s="94"/>
      <c r="C80" s="98"/>
      <c r="D80" s="97"/>
      <c r="E80" s="91"/>
    </row>
    <row r="81" spans="2:5" s="69" customFormat="1" x14ac:dyDescent="0.25">
      <c r="B81" s="94"/>
      <c r="C81" s="98"/>
      <c r="D81" s="97"/>
      <c r="E81" s="91"/>
    </row>
    <row r="82" spans="2:5" s="69" customFormat="1" x14ac:dyDescent="0.25">
      <c r="B82" s="94"/>
      <c r="C82" s="98"/>
      <c r="D82" s="97"/>
      <c r="E82" s="91"/>
    </row>
    <row r="83" spans="2:5" s="69" customFormat="1" x14ac:dyDescent="0.25">
      <c r="B83" s="94"/>
      <c r="C83" s="98"/>
      <c r="D83" s="97"/>
      <c r="E83" s="91"/>
    </row>
    <row r="84" spans="2:5" s="69" customFormat="1" x14ac:dyDescent="0.25">
      <c r="B84" s="94"/>
      <c r="C84" s="98"/>
      <c r="D84" s="97"/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8" s="69" customFormat="1" x14ac:dyDescent="0.25">
      <c r="B129" s="79"/>
      <c r="D129" s="93"/>
      <c r="E129" s="91"/>
    </row>
    <row r="130" spans="2:38" s="69" customFormat="1" x14ac:dyDescent="0.25">
      <c r="B130" s="79"/>
      <c r="D130" s="93"/>
      <c r="E130" s="91"/>
    </row>
    <row r="131" spans="2:38" s="69" customFormat="1" x14ac:dyDescent="0.25">
      <c r="B131" s="79"/>
      <c r="D131" s="93"/>
      <c r="E131" s="91"/>
    </row>
    <row r="132" spans="2:38" s="69" customFormat="1" x14ac:dyDescent="0.25">
      <c r="B132" s="79"/>
      <c r="D132" s="93"/>
      <c r="E132" s="91"/>
    </row>
    <row r="133" spans="2:38" s="69" customFormat="1" x14ac:dyDescent="0.25">
      <c r="B133" s="79"/>
      <c r="D133" s="93"/>
      <c r="E133" s="91"/>
    </row>
    <row r="134" spans="2:38" s="69" customFormat="1" x14ac:dyDescent="0.25">
      <c r="B134" s="79"/>
      <c r="D134" s="93"/>
      <c r="E134" s="91"/>
    </row>
    <row r="135" spans="2:38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2:38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2:38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2:38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2:38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2:38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2:38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2:38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2:38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2:38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4:38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4:38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</row>
    <row r="147" spans="4:38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</row>
    <row r="148" spans="4:38" s="69" customFormat="1" x14ac:dyDescent="0.25"/>
    <row r="149" spans="4:38" s="69" customFormat="1" x14ac:dyDescent="0.25"/>
    <row r="150" spans="4:38" s="69" customFormat="1" x14ac:dyDescent="0.25"/>
    <row r="151" spans="4:38" s="69" customFormat="1" x14ac:dyDescent="0.25"/>
    <row r="152" spans="4:38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4:38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4:38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4:38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4:38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4:38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4:38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4:38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4:38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3:38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3:38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3:38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31</oddFooter>
  </headerFooter>
  <ignoredErrors>
    <ignoredError sqref="C18:G18 C33:G33 C48:G48" formulaRange="1"/>
  </ignoredErrors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SheetLayoutView="100" workbookViewId="0"/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9" width="12.28515625" style="70" customWidth="1"/>
    <col min="10" max="10" width="11" style="70" customWidth="1"/>
    <col min="11" max="11" width="12.28515625" style="70" customWidth="1"/>
    <col min="12" max="12" width="1.85546875" style="70" customWidth="1"/>
    <col min="13" max="13" width="11.42578125" style="69"/>
    <col min="14" max="14" width="11.42578125" style="69" hidden="1" customWidth="1"/>
    <col min="15" max="38" width="11.42578125" style="69"/>
    <col min="39" max="16384" width="11.42578125" style="70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20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20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20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20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20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20" s="69" customFormat="1" x14ac:dyDescent="0.25">
      <c r="A7" s="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20" s="69" customFormat="1" x14ac:dyDescent="0.25">
      <c r="A8" s="76"/>
      <c r="B8" s="131"/>
      <c r="C8" s="217" t="s">
        <v>134</v>
      </c>
      <c r="D8" s="217"/>
      <c r="E8" s="217"/>
      <c r="F8" s="217"/>
      <c r="G8" s="217"/>
      <c r="H8" s="217"/>
      <c r="I8" s="217"/>
      <c r="J8" s="217"/>
      <c r="K8" s="217"/>
      <c r="L8" s="78"/>
      <c r="O8" s="95"/>
    </row>
    <row r="9" spans="1:20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20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20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  <c r="O11" s="92"/>
    </row>
    <row r="12" spans="1:20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20" s="69" customFormat="1" x14ac:dyDescent="0.25">
      <c r="A13" s="76"/>
      <c r="B13" s="174" t="s">
        <v>8</v>
      </c>
      <c r="C13" s="172">
        <v>0</v>
      </c>
      <c r="D13" s="172">
        <v>0</v>
      </c>
      <c r="E13" s="172">
        <v>0</v>
      </c>
      <c r="F13" s="172">
        <v>214</v>
      </c>
      <c r="G13" s="172">
        <v>54182</v>
      </c>
      <c r="H13" s="172">
        <v>859</v>
      </c>
      <c r="I13" s="154">
        <f>+(H13/G13-1)*100</f>
        <v>-98.414602635561621</v>
      </c>
      <c r="J13" s="154">
        <f>+H13/G13*100</f>
        <v>1.5853973644383745</v>
      </c>
      <c r="K13" s="154">
        <f>+(G13/F13-1)*100</f>
        <v>25218.691588785045</v>
      </c>
      <c r="L13" s="78"/>
      <c r="M13" s="99"/>
      <c r="O13" s="79"/>
      <c r="P13" s="79"/>
      <c r="Q13" s="79"/>
      <c r="R13" s="79"/>
      <c r="S13" s="79"/>
      <c r="T13" s="79"/>
    </row>
    <row r="14" spans="1:20" s="69" customFormat="1" x14ac:dyDescent="0.25">
      <c r="A14" s="76"/>
      <c r="B14" s="174" t="s">
        <v>9</v>
      </c>
      <c r="C14" s="172">
        <v>0</v>
      </c>
      <c r="D14" s="172">
        <v>0</v>
      </c>
      <c r="E14" s="172">
        <v>0</v>
      </c>
      <c r="F14" s="172">
        <v>0</v>
      </c>
      <c r="G14" s="172">
        <v>19280</v>
      </c>
      <c r="H14" s="172">
        <v>0</v>
      </c>
      <c r="I14" s="154"/>
      <c r="J14" s="154">
        <f>+H14/G14*100</f>
        <v>0</v>
      </c>
      <c r="K14" s="154"/>
      <c r="L14" s="78"/>
      <c r="M14" s="99"/>
      <c r="O14" s="79"/>
      <c r="P14" s="79"/>
      <c r="Q14" s="79"/>
      <c r="R14" s="79"/>
      <c r="S14" s="79"/>
      <c r="T14" s="79"/>
    </row>
    <row r="15" spans="1:20" s="69" customFormat="1" x14ac:dyDescent="0.25">
      <c r="A15" s="76"/>
      <c r="B15" s="174" t="s">
        <v>10</v>
      </c>
      <c r="C15" s="172">
        <v>680</v>
      </c>
      <c r="D15" s="172">
        <v>0</v>
      </c>
      <c r="E15" s="172">
        <v>0</v>
      </c>
      <c r="F15" s="172">
        <v>3961</v>
      </c>
      <c r="G15" s="172">
        <v>3525</v>
      </c>
      <c r="H15" s="151">
        <v>17547</v>
      </c>
      <c r="I15" s="161">
        <f>+(H15/G15-1)*100</f>
        <v>397.78723404255317</v>
      </c>
      <c r="J15" s="161">
        <f>+H15/G15*100</f>
        <v>497.78723404255317</v>
      </c>
      <c r="K15" s="161">
        <f>+(G15/F15-1)*100</f>
        <v>-11.007321383489021</v>
      </c>
      <c r="L15" s="78"/>
      <c r="M15" s="99"/>
      <c r="O15" s="79"/>
      <c r="P15" s="79"/>
      <c r="Q15" s="79"/>
      <c r="R15" s="79"/>
      <c r="S15" s="79"/>
      <c r="T15" s="79"/>
    </row>
    <row r="16" spans="1:20" s="69" customFormat="1" x14ac:dyDescent="0.25">
      <c r="A16" s="76"/>
      <c r="B16" s="174" t="s">
        <v>11</v>
      </c>
      <c r="C16" s="172">
        <v>0</v>
      </c>
      <c r="D16" s="172">
        <v>0</v>
      </c>
      <c r="E16" s="172">
        <v>1139</v>
      </c>
      <c r="F16" s="172">
        <v>0</v>
      </c>
      <c r="G16" s="172">
        <v>0</v>
      </c>
      <c r="H16" s="172"/>
      <c r="I16" s="172"/>
      <c r="J16" s="172"/>
      <c r="K16" s="172"/>
      <c r="L16" s="78"/>
      <c r="M16" s="99"/>
      <c r="O16" s="79"/>
      <c r="P16" s="79"/>
      <c r="Q16" s="79"/>
      <c r="R16" s="79"/>
      <c r="S16" s="79"/>
      <c r="T16" s="79"/>
    </row>
    <row r="17" spans="1:38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8" s="69" customFormat="1" x14ac:dyDescent="0.25">
      <c r="A18" s="76"/>
      <c r="B18" s="147" t="s">
        <v>4</v>
      </c>
      <c r="C18" s="150">
        <f>+SUM(C13:C15)</f>
        <v>680</v>
      </c>
      <c r="D18" s="150">
        <f t="shared" ref="D18:G18" si="0">+SUM(D13:D15)</f>
        <v>0</v>
      </c>
      <c r="E18" s="150">
        <f t="shared" si="0"/>
        <v>0</v>
      </c>
      <c r="F18" s="150">
        <f t="shared" si="0"/>
        <v>4175</v>
      </c>
      <c r="G18" s="150">
        <f t="shared" si="0"/>
        <v>76987</v>
      </c>
      <c r="H18" s="151">
        <f>+SUM(H13:H15)</f>
        <v>18406</v>
      </c>
      <c r="I18" s="184">
        <f>+(H18/G18-1)*100</f>
        <v>-76.092067491914221</v>
      </c>
      <c r="J18" s="161">
        <f>+H18/G18*100</f>
        <v>23.907932508085779</v>
      </c>
      <c r="K18" s="161">
        <f>+(G18/F18-1)*100</f>
        <v>1744.0000000000002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</row>
    <row r="19" spans="1:38" s="69" customFormat="1" ht="18.75" customHeight="1" x14ac:dyDescent="0.25">
      <c r="A19" s="76"/>
      <c r="B19" s="147" t="s">
        <v>3</v>
      </c>
      <c r="C19" s="152"/>
      <c r="D19" s="152"/>
      <c r="E19" s="152"/>
      <c r="F19" s="152"/>
      <c r="G19" s="152">
        <f t="shared" ref="G19:H19" si="1">+(G18/F18-1)*100</f>
        <v>1744.0000000000002</v>
      </c>
      <c r="H19" s="161">
        <f t="shared" si="1"/>
        <v>-76.092067491914221</v>
      </c>
      <c r="I19" s="162"/>
      <c r="J19" s="162"/>
      <c r="K19" s="162"/>
      <c r="L19" s="78"/>
    </row>
    <row r="20" spans="1:38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8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8" s="69" customFormat="1" x14ac:dyDescent="0.25">
      <c r="A22" s="76"/>
      <c r="B22" s="131"/>
      <c r="C22" s="216" t="s">
        <v>74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8" s="69" customFormat="1" x14ac:dyDescent="0.25">
      <c r="A23" s="76"/>
      <c r="B23" s="131"/>
      <c r="C23" s="217" t="s">
        <v>133</v>
      </c>
      <c r="D23" s="217"/>
      <c r="E23" s="217"/>
      <c r="F23" s="217"/>
      <c r="G23" s="217"/>
      <c r="H23" s="217"/>
      <c r="I23" s="217"/>
      <c r="J23" s="217"/>
      <c r="K23" s="217"/>
      <c r="L23" s="78"/>
      <c r="O23" s="95"/>
    </row>
    <row r="24" spans="1:38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8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8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  <c r="O26" s="92"/>
    </row>
    <row r="27" spans="1:38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8" s="69" customFormat="1" x14ac:dyDescent="0.25">
      <c r="A28" s="76"/>
      <c r="B28" s="174" t="s">
        <v>8</v>
      </c>
      <c r="C28" s="172">
        <v>0</v>
      </c>
      <c r="D28" s="172">
        <v>0</v>
      </c>
      <c r="E28" s="172">
        <v>0</v>
      </c>
      <c r="F28" s="172">
        <v>214</v>
      </c>
      <c r="G28" s="172">
        <v>0</v>
      </c>
      <c r="H28" s="172">
        <v>0</v>
      </c>
      <c r="I28" s="154"/>
      <c r="J28" s="154"/>
      <c r="K28" s="154">
        <f>+(G28/F28-1)*100</f>
        <v>-100</v>
      </c>
      <c r="L28" s="78"/>
      <c r="M28" s="99"/>
      <c r="O28" s="79"/>
      <c r="P28" s="79"/>
      <c r="Q28" s="79"/>
      <c r="R28" s="79"/>
      <c r="S28" s="79"/>
      <c r="T28" s="79"/>
    </row>
    <row r="29" spans="1:38" s="69" customFormat="1" x14ac:dyDescent="0.25">
      <c r="A29" s="76"/>
      <c r="B29" s="174" t="s">
        <v>9</v>
      </c>
      <c r="C29" s="172">
        <v>0</v>
      </c>
      <c r="D29" s="172">
        <v>0</v>
      </c>
      <c r="E29" s="172">
        <v>0</v>
      </c>
      <c r="F29" s="172">
        <v>0</v>
      </c>
      <c r="G29" s="172">
        <v>0</v>
      </c>
      <c r="H29" s="172">
        <v>0</v>
      </c>
      <c r="I29" s="154"/>
      <c r="J29" s="154"/>
      <c r="K29" s="154"/>
      <c r="L29" s="78"/>
      <c r="M29" s="99"/>
      <c r="O29" s="79"/>
      <c r="P29" s="79"/>
      <c r="Q29" s="79"/>
      <c r="R29" s="79"/>
      <c r="S29" s="79"/>
      <c r="T29" s="79"/>
    </row>
    <row r="30" spans="1:38" s="69" customFormat="1" x14ac:dyDescent="0.25">
      <c r="A30" s="76"/>
      <c r="B30" s="174" t="s">
        <v>10</v>
      </c>
      <c r="C30" s="172">
        <v>0</v>
      </c>
      <c r="D30" s="172">
        <v>0</v>
      </c>
      <c r="E30" s="172">
        <v>0</v>
      </c>
      <c r="F30" s="172">
        <v>3961</v>
      </c>
      <c r="G30" s="172">
        <v>340</v>
      </c>
      <c r="H30" s="151">
        <v>16526</v>
      </c>
      <c r="I30" s="161">
        <f>+(H30/G30-1)*100</f>
        <v>4760.588235294118</v>
      </c>
      <c r="J30" s="161">
        <f>+H30/G30*100</f>
        <v>4860.588235294118</v>
      </c>
      <c r="K30" s="161">
        <f>+(G30/F30-1)*100</f>
        <v>-91.416309012875544</v>
      </c>
      <c r="L30" s="78"/>
      <c r="M30" s="99"/>
      <c r="O30" s="79"/>
      <c r="P30" s="79"/>
      <c r="Q30" s="79"/>
      <c r="R30" s="79"/>
      <c r="S30" s="79"/>
      <c r="T30" s="79"/>
    </row>
    <row r="31" spans="1:38" s="69" customFormat="1" x14ac:dyDescent="0.25">
      <c r="A31" s="76"/>
      <c r="B31" s="174" t="s">
        <v>11</v>
      </c>
      <c r="C31" s="172">
        <v>0</v>
      </c>
      <c r="D31" s="172">
        <v>0</v>
      </c>
      <c r="E31" s="172">
        <v>0</v>
      </c>
      <c r="F31" s="172">
        <v>0</v>
      </c>
      <c r="G31" s="172">
        <v>0</v>
      </c>
      <c r="H31" s="172"/>
      <c r="I31" s="172"/>
      <c r="J31" s="172"/>
      <c r="K31" s="172"/>
      <c r="L31" s="78"/>
      <c r="M31" s="99"/>
      <c r="O31" s="79"/>
      <c r="P31" s="79"/>
      <c r="Q31" s="79"/>
      <c r="R31" s="79"/>
      <c r="S31" s="79"/>
      <c r="T31" s="79"/>
    </row>
    <row r="32" spans="1:38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8" s="69" customFormat="1" x14ac:dyDescent="0.25">
      <c r="A33" s="76"/>
      <c r="B33" s="147" t="s">
        <v>4</v>
      </c>
      <c r="C33" s="150">
        <f>+SUM(C28:C30)</f>
        <v>0</v>
      </c>
      <c r="D33" s="150">
        <f t="shared" ref="D33:G33" si="2">+SUM(D28:D30)</f>
        <v>0</v>
      </c>
      <c r="E33" s="150">
        <f t="shared" si="2"/>
        <v>0</v>
      </c>
      <c r="F33" s="150">
        <f t="shared" si="2"/>
        <v>4175</v>
      </c>
      <c r="G33" s="150">
        <f t="shared" si="2"/>
        <v>340</v>
      </c>
      <c r="H33" s="151">
        <f>+SUM(H28:H30)</f>
        <v>16526</v>
      </c>
      <c r="I33" s="184">
        <f>+(H33/G33-1)*100</f>
        <v>4760.588235294118</v>
      </c>
      <c r="J33" s="161">
        <f>+H33/G33*100</f>
        <v>4860.588235294118</v>
      </c>
      <c r="K33" s="161">
        <f>+(G33/F33-1)*100</f>
        <v>-91.856287425149702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</row>
    <row r="34" spans="1:38" s="69" customFormat="1" ht="18.75" customHeight="1" x14ac:dyDescent="0.25">
      <c r="A34" s="76"/>
      <c r="B34" s="147" t="s">
        <v>3</v>
      </c>
      <c r="C34" s="152"/>
      <c r="D34" s="152"/>
      <c r="E34" s="152"/>
      <c r="F34" s="152"/>
      <c r="G34" s="152">
        <f t="shared" ref="G34" si="3">+(G33/F33-1)*100</f>
        <v>-91.856287425149702</v>
      </c>
      <c r="H34" s="161"/>
      <c r="I34" s="162"/>
      <c r="J34" s="162"/>
      <c r="K34" s="162"/>
      <c r="L34" s="78"/>
    </row>
    <row r="35" spans="1:38" s="43" customFormat="1" x14ac:dyDescent="0.25">
      <c r="A35" s="44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63"/>
      <c r="M35" s="58"/>
      <c r="N35" s="40"/>
      <c r="O35" s="40"/>
      <c r="P35" s="40"/>
      <c r="Q35" s="40"/>
      <c r="R35" s="41"/>
      <c r="S35" s="41"/>
      <c r="T35" s="41"/>
      <c r="U35" s="41"/>
      <c r="V35" s="42"/>
      <c r="W35" s="42"/>
      <c r="X35" s="50"/>
      <c r="Y35" s="50"/>
      <c r="Z35" s="50"/>
      <c r="AA35" s="50"/>
    </row>
    <row r="36" spans="1:38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0"/>
      <c r="P36" s="40"/>
      <c r="Q36" s="40"/>
      <c r="R36" s="41"/>
      <c r="S36" s="41"/>
      <c r="T36" s="41"/>
      <c r="U36" s="41"/>
      <c r="V36" s="42"/>
      <c r="W36" s="42"/>
      <c r="X36" s="50"/>
      <c r="Y36" s="50"/>
      <c r="Z36" s="50"/>
      <c r="AA36" s="50"/>
    </row>
    <row r="37" spans="1:38" s="69" customFormat="1" x14ac:dyDescent="0.25">
      <c r="A37" s="76"/>
      <c r="B37" s="131"/>
      <c r="C37" s="216" t="s">
        <v>74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8" s="69" customFormat="1" x14ac:dyDescent="0.25">
      <c r="A38" s="76"/>
      <c r="B38" s="131"/>
      <c r="C38" s="217" t="s">
        <v>132</v>
      </c>
      <c r="D38" s="217"/>
      <c r="E38" s="217"/>
      <c r="F38" s="217"/>
      <c r="G38" s="217"/>
      <c r="H38" s="217"/>
      <c r="I38" s="217"/>
      <c r="J38" s="217"/>
      <c r="K38" s="217"/>
      <c r="L38" s="78"/>
      <c r="O38" s="95"/>
    </row>
    <row r="39" spans="1:38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8" s="69" customFormat="1" ht="15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8" s="69" customForma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  <c r="O41" s="92"/>
    </row>
    <row r="42" spans="1:38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8" s="69" customFormat="1" x14ac:dyDescent="0.25">
      <c r="A43" s="76"/>
      <c r="B43" s="174" t="s">
        <v>8</v>
      </c>
      <c r="C43" s="172">
        <v>0</v>
      </c>
      <c r="D43" s="172">
        <v>0</v>
      </c>
      <c r="E43" s="172">
        <v>0</v>
      </c>
      <c r="F43" s="172">
        <v>0</v>
      </c>
      <c r="G43" s="172">
        <v>54182</v>
      </c>
      <c r="H43" s="172">
        <v>859</v>
      </c>
      <c r="I43" s="154">
        <f>+(H43/G43-1)*100</f>
        <v>-98.414602635561621</v>
      </c>
      <c r="J43" s="154">
        <f>+H43/G43*100</f>
        <v>1.5853973644383745</v>
      </c>
      <c r="K43" s="154"/>
      <c r="L43" s="78"/>
      <c r="M43" s="99"/>
      <c r="O43" s="79"/>
      <c r="P43" s="79"/>
      <c r="Q43" s="79"/>
      <c r="R43" s="79"/>
      <c r="S43" s="79"/>
      <c r="T43" s="79"/>
    </row>
    <row r="44" spans="1:38" s="69" customFormat="1" x14ac:dyDescent="0.25">
      <c r="A44" s="76"/>
      <c r="B44" s="174" t="s">
        <v>9</v>
      </c>
      <c r="C44" s="172">
        <v>0</v>
      </c>
      <c r="D44" s="172">
        <v>0</v>
      </c>
      <c r="E44" s="172">
        <v>0</v>
      </c>
      <c r="F44" s="172">
        <v>0</v>
      </c>
      <c r="G44" s="172">
        <v>19280</v>
      </c>
      <c r="H44" s="172">
        <v>0</v>
      </c>
      <c r="I44" s="154">
        <f>+(H44/G44-1)*100</f>
        <v>-100</v>
      </c>
      <c r="J44" s="154">
        <f>+H44/G44*100</f>
        <v>0</v>
      </c>
      <c r="K44" s="154"/>
      <c r="L44" s="78"/>
      <c r="M44" s="99"/>
      <c r="O44" s="79"/>
      <c r="P44" s="79"/>
      <c r="Q44" s="79"/>
      <c r="R44" s="79"/>
      <c r="S44" s="79"/>
      <c r="T44" s="79"/>
    </row>
    <row r="45" spans="1:38" s="69" customFormat="1" x14ac:dyDescent="0.25">
      <c r="A45" s="76"/>
      <c r="B45" s="174" t="s">
        <v>10</v>
      </c>
      <c r="C45" s="172">
        <v>680</v>
      </c>
      <c r="D45" s="172">
        <v>0</v>
      </c>
      <c r="E45" s="172">
        <v>0</v>
      </c>
      <c r="F45" s="172">
        <v>0</v>
      </c>
      <c r="G45" s="172">
        <v>3185</v>
      </c>
      <c r="H45" s="151">
        <v>1021</v>
      </c>
      <c r="I45" s="161">
        <f>+(H45/G45-1)*100</f>
        <v>-67.943485086342221</v>
      </c>
      <c r="J45" s="161">
        <f>+H45/G45*100</f>
        <v>32.056514913657772</v>
      </c>
      <c r="K45" s="161"/>
      <c r="L45" s="78"/>
      <c r="M45" s="99"/>
      <c r="O45" s="79"/>
      <c r="P45" s="79"/>
      <c r="Q45" s="79"/>
      <c r="R45" s="79"/>
      <c r="S45" s="79"/>
      <c r="T45" s="79"/>
    </row>
    <row r="46" spans="1:38" s="69" customFormat="1" x14ac:dyDescent="0.25">
      <c r="A46" s="76"/>
      <c r="B46" s="174" t="s">
        <v>11</v>
      </c>
      <c r="C46" s="172">
        <v>0</v>
      </c>
      <c r="D46" s="172">
        <v>0</v>
      </c>
      <c r="E46" s="172">
        <v>1139</v>
      </c>
      <c r="F46" s="172">
        <v>0</v>
      </c>
      <c r="G46" s="172">
        <v>0</v>
      </c>
      <c r="H46" s="172"/>
      <c r="I46" s="172"/>
      <c r="J46" s="172"/>
      <c r="K46" s="172"/>
      <c r="L46" s="78"/>
      <c r="M46" s="99"/>
      <c r="O46" s="79"/>
      <c r="P46" s="79"/>
      <c r="Q46" s="79"/>
      <c r="R46" s="79"/>
      <c r="S46" s="79"/>
      <c r="T46" s="79"/>
    </row>
    <row r="47" spans="1:38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8" s="69" customFormat="1" x14ac:dyDescent="0.25">
      <c r="A48" s="76"/>
      <c r="B48" s="147" t="s">
        <v>4</v>
      </c>
      <c r="C48" s="150">
        <f>+SUM(C43:C45)</f>
        <v>680</v>
      </c>
      <c r="D48" s="150">
        <f t="shared" ref="D48:G48" si="4">+SUM(D43:D45)</f>
        <v>0</v>
      </c>
      <c r="E48" s="150">
        <f t="shared" si="4"/>
        <v>0</v>
      </c>
      <c r="F48" s="150">
        <f t="shared" si="4"/>
        <v>0</v>
      </c>
      <c r="G48" s="150">
        <f t="shared" si="4"/>
        <v>76647</v>
      </c>
      <c r="H48" s="151">
        <f>+SUM(H43:H45)</f>
        <v>1880</v>
      </c>
      <c r="I48" s="184">
        <f>+(H48/G48-1)*100</f>
        <v>-97.547196889636908</v>
      </c>
      <c r="J48" s="161">
        <f>+H48/G48*100</f>
        <v>2.4528031103630932</v>
      </c>
      <c r="K48" s="161"/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</row>
    <row r="49" spans="1:27" s="69" customFormat="1" ht="18.75" customHeight="1" x14ac:dyDescent="0.25">
      <c r="A49" s="76"/>
      <c r="B49" s="147" t="s">
        <v>3</v>
      </c>
      <c r="C49" s="152"/>
      <c r="D49" s="152"/>
      <c r="E49" s="152"/>
      <c r="F49" s="152"/>
      <c r="G49" s="152"/>
      <c r="H49" s="161">
        <f t="shared" ref="H49" si="5">+(H48/G48-1)*100</f>
        <v>-97.547196889636908</v>
      </c>
      <c r="I49" s="162"/>
      <c r="J49" s="162"/>
      <c r="K49" s="162"/>
      <c r="L49" s="78"/>
    </row>
    <row r="50" spans="1:27" s="43" customFormat="1" x14ac:dyDescent="0.25">
      <c r="A50" s="44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7" s="40" customFormat="1" x14ac:dyDescent="0.25">
      <c r="A54" s="59"/>
      <c r="B54" s="49"/>
      <c r="C54" s="49"/>
      <c r="D54" s="49"/>
      <c r="E54" s="49"/>
      <c r="F54" s="49"/>
      <c r="G54" s="49"/>
    </row>
    <row r="55" spans="1:27" s="40" customFormat="1" x14ac:dyDescent="0.25">
      <c r="B55" s="49"/>
      <c r="C55" s="49"/>
      <c r="D55" s="49"/>
      <c r="E55" s="49"/>
      <c r="F55" s="49"/>
      <c r="G55" s="49"/>
    </row>
    <row r="56" spans="1:27" s="40" customFormat="1" x14ac:dyDescent="0.25"/>
    <row r="57" spans="1:27" s="40" customFormat="1" x14ac:dyDescent="0.25"/>
    <row r="58" spans="1:27" s="40" customFormat="1" x14ac:dyDescent="0.25">
      <c r="C58" s="49"/>
      <c r="D58" s="49"/>
      <c r="E58" s="49"/>
      <c r="F58" s="49"/>
      <c r="G58" s="49"/>
      <c r="H58" s="49"/>
    </row>
    <row r="59" spans="1:27" s="41" customFormat="1" x14ac:dyDescent="0.25">
      <c r="C59" s="56"/>
      <c r="D59" s="56"/>
      <c r="E59" s="56"/>
      <c r="F59" s="56"/>
      <c r="G59" s="56"/>
      <c r="H59" s="56"/>
    </row>
    <row r="60" spans="1:27" s="69" customFormat="1" x14ac:dyDescent="0.25">
      <c r="B60" s="94"/>
      <c r="C60" s="98"/>
      <c r="D60" s="97"/>
    </row>
    <row r="61" spans="1:27" s="69" customFormat="1" x14ac:dyDescent="0.25">
      <c r="B61" s="94"/>
      <c r="C61" s="98"/>
      <c r="D61" s="97"/>
    </row>
    <row r="62" spans="1:27" s="69" customFormat="1" x14ac:dyDescent="0.25">
      <c r="B62" s="94"/>
      <c r="C62" s="98"/>
      <c r="D62" s="97"/>
    </row>
    <row r="63" spans="1:27" s="69" customFormat="1" x14ac:dyDescent="0.25">
      <c r="B63" s="94"/>
      <c r="C63" s="98"/>
      <c r="D63" s="97"/>
    </row>
    <row r="64" spans="1:27" s="69" customFormat="1" x14ac:dyDescent="0.25">
      <c r="B64" s="94"/>
      <c r="C64" s="98"/>
      <c r="D64" s="97"/>
    </row>
    <row r="65" spans="2:5" s="69" customFormat="1" x14ac:dyDescent="0.25">
      <c r="B65" s="94"/>
      <c r="C65" s="98"/>
      <c r="D65" s="97"/>
    </row>
    <row r="66" spans="2:5" s="69" customFormat="1" x14ac:dyDescent="0.25">
      <c r="B66" s="94"/>
      <c r="C66" s="98"/>
      <c r="D66" s="97"/>
    </row>
    <row r="67" spans="2:5" s="69" customFormat="1" x14ac:dyDescent="0.25">
      <c r="B67" s="94"/>
      <c r="C67" s="98"/>
      <c r="D67" s="97"/>
      <c r="E67" s="91"/>
    </row>
    <row r="68" spans="2:5" s="69" customFormat="1" x14ac:dyDescent="0.25">
      <c r="B68" s="94"/>
      <c r="C68" s="98"/>
      <c r="D68" s="97"/>
      <c r="E68" s="91"/>
    </row>
    <row r="69" spans="2:5" s="69" customFormat="1" x14ac:dyDescent="0.25">
      <c r="B69" s="94"/>
      <c r="C69" s="98"/>
      <c r="D69" s="97"/>
      <c r="E69" s="91"/>
    </row>
    <row r="70" spans="2:5" s="69" customFormat="1" x14ac:dyDescent="0.25">
      <c r="B70" s="94"/>
      <c r="C70" s="98"/>
      <c r="D70" s="97"/>
      <c r="E70" s="91"/>
    </row>
    <row r="71" spans="2:5" s="69" customFormat="1" x14ac:dyDescent="0.25">
      <c r="B71" s="94"/>
      <c r="C71" s="98"/>
      <c r="D71" s="97"/>
      <c r="E71" s="91"/>
    </row>
    <row r="72" spans="2:5" s="69" customFormat="1" x14ac:dyDescent="0.25">
      <c r="B72" s="94"/>
      <c r="C72" s="98"/>
      <c r="D72" s="97"/>
      <c r="E72" s="91"/>
    </row>
    <row r="73" spans="2:5" s="69" customFormat="1" x14ac:dyDescent="0.25">
      <c r="B73" s="94"/>
      <c r="C73" s="98"/>
      <c r="D73" s="97"/>
      <c r="E73" s="91"/>
    </row>
    <row r="74" spans="2:5" s="69" customFormat="1" x14ac:dyDescent="0.25">
      <c r="B74" s="94"/>
      <c r="C74" s="98"/>
      <c r="D74" s="97"/>
      <c r="E74" s="91"/>
    </row>
    <row r="75" spans="2:5" s="69" customFormat="1" x14ac:dyDescent="0.25">
      <c r="B75" s="94"/>
      <c r="C75" s="98"/>
      <c r="D75" s="97"/>
      <c r="E75" s="91"/>
    </row>
    <row r="76" spans="2:5" s="69" customFormat="1" x14ac:dyDescent="0.25">
      <c r="B76" s="94"/>
      <c r="C76" s="98"/>
      <c r="D76" s="97"/>
      <c r="E76" s="91"/>
    </row>
    <row r="77" spans="2:5" s="69" customFormat="1" x14ac:dyDescent="0.25">
      <c r="B77" s="94"/>
      <c r="C77" s="98"/>
      <c r="D77" s="97"/>
      <c r="E77" s="91"/>
    </row>
    <row r="78" spans="2:5" s="69" customFormat="1" x14ac:dyDescent="0.25">
      <c r="B78" s="94"/>
      <c r="C78" s="98"/>
      <c r="D78" s="97"/>
      <c r="E78" s="91"/>
    </row>
    <row r="79" spans="2:5" s="69" customFormat="1" x14ac:dyDescent="0.25">
      <c r="B79" s="94"/>
      <c r="C79" s="98"/>
      <c r="D79" s="97"/>
      <c r="E79" s="91"/>
    </row>
    <row r="80" spans="2:5" s="69" customFormat="1" x14ac:dyDescent="0.25">
      <c r="B80" s="94"/>
      <c r="C80" s="98"/>
      <c r="D80" s="97"/>
      <c r="E80" s="91"/>
    </row>
    <row r="81" spans="2:5" s="69" customFormat="1" x14ac:dyDescent="0.25">
      <c r="B81" s="94"/>
      <c r="C81" s="98"/>
      <c r="D81" s="97"/>
      <c r="E81" s="91"/>
    </row>
    <row r="82" spans="2:5" s="69" customFormat="1" x14ac:dyDescent="0.25">
      <c r="B82" s="94"/>
      <c r="C82" s="98"/>
      <c r="D82" s="97"/>
      <c r="E82" s="91"/>
    </row>
    <row r="83" spans="2:5" s="69" customFormat="1" x14ac:dyDescent="0.25">
      <c r="B83" s="94"/>
      <c r="C83" s="98"/>
      <c r="D83" s="97"/>
      <c r="E83" s="91"/>
    </row>
    <row r="84" spans="2:5" s="69" customFormat="1" x14ac:dyDescent="0.25">
      <c r="B84" s="94"/>
      <c r="C84" s="98"/>
      <c r="D84" s="97"/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8" s="69" customFormat="1" x14ac:dyDescent="0.25">
      <c r="B129" s="79"/>
      <c r="D129" s="93"/>
      <c r="E129" s="91"/>
    </row>
    <row r="130" spans="2:38" s="69" customFormat="1" x14ac:dyDescent="0.25">
      <c r="B130" s="79"/>
      <c r="D130" s="93"/>
      <c r="E130" s="91"/>
    </row>
    <row r="131" spans="2:38" s="69" customFormat="1" x14ac:dyDescent="0.25">
      <c r="B131" s="79"/>
      <c r="D131" s="93"/>
      <c r="E131" s="91"/>
    </row>
    <row r="132" spans="2:38" s="69" customFormat="1" x14ac:dyDescent="0.25">
      <c r="B132" s="79"/>
      <c r="D132" s="93"/>
      <c r="E132" s="91"/>
    </row>
    <row r="133" spans="2:38" s="69" customFormat="1" x14ac:dyDescent="0.25">
      <c r="B133" s="79"/>
      <c r="D133" s="93"/>
      <c r="E133" s="91"/>
    </row>
    <row r="134" spans="2:38" s="69" customFormat="1" x14ac:dyDescent="0.25">
      <c r="B134" s="79"/>
      <c r="D134" s="93"/>
      <c r="E134" s="91"/>
    </row>
    <row r="135" spans="2:38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2:38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2:38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2:38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2:38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2:38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2:38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2:38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2:38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2:38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4:38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4:38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</row>
    <row r="147" spans="4:38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</row>
    <row r="148" spans="4:38" s="69" customFormat="1" x14ac:dyDescent="0.25"/>
    <row r="149" spans="4:38" s="69" customFormat="1" x14ac:dyDescent="0.25"/>
    <row r="150" spans="4:38" s="69" customFormat="1" x14ac:dyDescent="0.25"/>
    <row r="151" spans="4:38" s="69" customFormat="1" x14ac:dyDescent="0.25"/>
    <row r="152" spans="4:38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4:38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4:38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4:38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4:38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4:38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4:38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4:38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4:38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3:38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3:38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3:38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32</oddFooter>
  </headerFooter>
  <ignoredErrors>
    <ignoredError sqref="C18:G18 C33:G33 C48:G48" formulaRange="1"/>
  </ignoredErrors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SheetLayoutView="100" workbookViewId="0"/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9" width="11.5703125" style="70" customWidth="1"/>
    <col min="10" max="10" width="11.7109375" style="70" customWidth="1"/>
    <col min="11" max="11" width="11.42578125" style="70" customWidth="1"/>
    <col min="12" max="12" width="1.85546875" style="70" customWidth="1"/>
    <col min="13" max="13" width="11.42578125" style="69"/>
    <col min="14" max="14" width="11.42578125" style="69" hidden="1" customWidth="1"/>
    <col min="15" max="38" width="11.42578125" style="69"/>
    <col min="39" max="16384" width="11.42578125" style="70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20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20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20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20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20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20" s="69" customFormat="1" x14ac:dyDescent="0.25">
      <c r="A7" s="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20" s="69" customFormat="1" x14ac:dyDescent="0.25">
      <c r="A8" s="76"/>
      <c r="B8" s="131"/>
      <c r="C8" s="217" t="s">
        <v>137</v>
      </c>
      <c r="D8" s="217"/>
      <c r="E8" s="217"/>
      <c r="F8" s="217"/>
      <c r="G8" s="217"/>
      <c r="H8" s="217"/>
      <c r="I8" s="217"/>
      <c r="J8" s="217"/>
      <c r="K8" s="217"/>
      <c r="L8" s="78"/>
      <c r="O8" s="95"/>
    </row>
    <row r="9" spans="1:20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20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20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  <c r="O11" s="92"/>
    </row>
    <row r="12" spans="1:20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20" s="69" customFormat="1" x14ac:dyDescent="0.25">
      <c r="A13" s="76"/>
      <c r="B13" s="174" t="s">
        <v>8</v>
      </c>
      <c r="C13" s="172">
        <v>13996</v>
      </c>
      <c r="D13" s="172">
        <v>25442</v>
      </c>
      <c r="E13" s="172">
        <v>14735</v>
      </c>
      <c r="F13" s="172">
        <v>50137</v>
      </c>
      <c r="G13" s="172">
        <v>8191</v>
      </c>
      <c r="H13" s="172">
        <v>13901</v>
      </c>
      <c r="I13" s="154">
        <f>+(H13/G13-1)*100</f>
        <v>69.71065803931144</v>
      </c>
      <c r="J13" s="154">
        <f>+H13/G13*100</f>
        <v>169.71065803931145</v>
      </c>
      <c r="K13" s="154">
        <f>+(G13/F13-1)*100</f>
        <v>-83.662764026567203</v>
      </c>
      <c r="L13" s="78"/>
      <c r="M13" s="99"/>
      <c r="O13" s="79"/>
      <c r="P13" s="79"/>
      <c r="Q13" s="79"/>
      <c r="R13" s="79"/>
      <c r="S13" s="79"/>
      <c r="T13" s="79"/>
    </row>
    <row r="14" spans="1:20" s="69" customFormat="1" x14ac:dyDescent="0.25">
      <c r="A14" s="76"/>
      <c r="B14" s="174" t="s">
        <v>9</v>
      </c>
      <c r="C14" s="172">
        <v>25610</v>
      </c>
      <c r="D14" s="172">
        <v>5640</v>
      </c>
      <c r="E14" s="172">
        <v>10533</v>
      </c>
      <c r="F14" s="172">
        <v>10869</v>
      </c>
      <c r="G14" s="172">
        <v>12232</v>
      </c>
      <c r="H14" s="172">
        <v>15357</v>
      </c>
      <c r="I14" s="154">
        <f>+(H14/G14-1)*100</f>
        <v>25.547743623283182</v>
      </c>
      <c r="J14" s="154">
        <f>+H14/G14*100</f>
        <v>125.54774362328318</v>
      </c>
      <c r="K14" s="154">
        <f>+(G14/F14-1)*100</f>
        <v>12.540252093108851</v>
      </c>
      <c r="L14" s="78"/>
      <c r="M14" s="99"/>
      <c r="O14" s="79"/>
      <c r="P14" s="79"/>
      <c r="Q14" s="79"/>
      <c r="R14" s="79"/>
      <c r="S14" s="79"/>
      <c r="T14" s="79"/>
    </row>
    <row r="15" spans="1:20" s="69" customFormat="1" x14ac:dyDescent="0.25">
      <c r="A15" s="76"/>
      <c r="B15" s="174" t="s">
        <v>10</v>
      </c>
      <c r="C15" s="172">
        <v>38688</v>
      </c>
      <c r="D15" s="172">
        <v>17661</v>
      </c>
      <c r="E15" s="172">
        <v>6356</v>
      </c>
      <c r="F15" s="172">
        <v>16319</v>
      </c>
      <c r="G15" s="172">
        <v>25675</v>
      </c>
      <c r="H15" s="151">
        <v>21704</v>
      </c>
      <c r="I15" s="161">
        <f>+(H15/G15-1)*100</f>
        <v>-15.466407010710803</v>
      </c>
      <c r="J15" s="161">
        <f>+H15/G15*100</f>
        <v>84.53359298928919</v>
      </c>
      <c r="K15" s="161">
        <f>+(G15/F15-1)*100</f>
        <v>57.331944359335751</v>
      </c>
      <c r="L15" s="78"/>
      <c r="M15" s="99"/>
      <c r="O15" s="79"/>
      <c r="P15" s="79"/>
      <c r="Q15" s="79"/>
      <c r="R15" s="79"/>
      <c r="S15" s="79"/>
      <c r="T15" s="79"/>
    </row>
    <row r="16" spans="1:20" s="69" customFormat="1" x14ac:dyDescent="0.25">
      <c r="A16" s="76"/>
      <c r="B16" s="174" t="s">
        <v>11</v>
      </c>
      <c r="C16" s="172">
        <v>31500</v>
      </c>
      <c r="D16" s="172">
        <v>27471</v>
      </c>
      <c r="E16" s="172">
        <v>9285</v>
      </c>
      <c r="F16" s="172">
        <v>10442</v>
      </c>
      <c r="G16" s="172">
        <v>7362</v>
      </c>
      <c r="H16" s="172"/>
      <c r="I16" s="172"/>
      <c r="J16" s="172"/>
      <c r="K16" s="172"/>
      <c r="L16" s="78"/>
      <c r="M16" s="99"/>
      <c r="O16" s="79"/>
      <c r="P16" s="79"/>
      <c r="Q16" s="79"/>
      <c r="R16" s="79"/>
      <c r="S16" s="79"/>
      <c r="T16" s="79"/>
    </row>
    <row r="17" spans="1:38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8" s="69" customFormat="1" x14ac:dyDescent="0.25">
      <c r="A18" s="76"/>
      <c r="B18" s="147" t="s">
        <v>4</v>
      </c>
      <c r="C18" s="150">
        <f>+SUM(C13:C15)</f>
        <v>78294</v>
      </c>
      <c r="D18" s="150">
        <f t="shared" ref="D18:G18" si="0">+SUM(D13:D15)</f>
        <v>48743</v>
      </c>
      <c r="E18" s="150">
        <f t="shared" si="0"/>
        <v>31624</v>
      </c>
      <c r="F18" s="150">
        <f t="shared" si="0"/>
        <v>77325</v>
      </c>
      <c r="G18" s="150">
        <f t="shared" si="0"/>
        <v>46098</v>
      </c>
      <c r="H18" s="151">
        <f>+SUM(H13:H15)</f>
        <v>50962</v>
      </c>
      <c r="I18" s="184">
        <f>+(H18/G18-1)*100</f>
        <v>10.551433901687712</v>
      </c>
      <c r="J18" s="161">
        <f>+H18/G18*100</f>
        <v>110.55143390168772</v>
      </c>
      <c r="K18" s="161">
        <f>+(G18/F18-1)*100</f>
        <v>-40.384093113482052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</row>
    <row r="19" spans="1:38" s="69" customFormat="1" ht="18.75" customHeight="1" x14ac:dyDescent="0.25">
      <c r="A19" s="76"/>
      <c r="B19" s="147" t="s">
        <v>3</v>
      </c>
      <c r="C19" s="152"/>
      <c r="D19" s="152">
        <f>+(D18/C18-1)*100</f>
        <v>-37.743632973152472</v>
      </c>
      <c r="E19" s="152">
        <f t="shared" ref="E19:H19" si="1">+(E18/D18-1)*100</f>
        <v>-35.120940442730245</v>
      </c>
      <c r="F19" s="152">
        <f>+(F18/E18-1)*100</f>
        <v>144.5136605110043</v>
      </c>
      <c r="G19" s="152">
        <f t="shared" si="1"/>
        <v>-40.384093113482052</v>
      </c>
      <c r="H19" s="161">
        <f t="shared" si="1"/>
        <v>10.551433901687712</v>
      </c>
      <c r="I19" s="162"/>
      <c r="J19" s="162"/>
      <c r="K19" s="162"/>
      <c r="L19" s="78"/>
    </row>
    <row r="20" spans="1:38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8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8" s="69" customFormat="1" x14ac:dyDescent="0.25">
      <c r="A22" s="76"/>
      <c r="B22" s="131"/>
      <c r="C22" s="216" t="s">
        <v>74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8" s="69" customFormat="1" x14ac:dyDescent="0.25">
      <c r="A23" s="76"/>
      <c r="B23" s="131"/>
      <c r="C23" s="217" t="s">
        <v>136</v>
      </c>
      <c r="D23" s="217"/>
      <c r="E23" s="217"/>
      <c r="F23" s="217"/>
      <c r="G23" s="217"/>
      <c r="H23" s="217"/>
      <c r="I23" s="217"/>
      <c r="J23" s="217"/>
      <c r="K23" s="217"/>
      <c r="L23" s="78"/>
      <c r="O23" s="95"/>
    </row>
    <row r="24" spans="1:38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8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8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  <c r="O26" s="92"/>
    </row>
    <row r="27" spans="1:38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8" s="69" customFormat="1" x14ac:dyDescent="0.25">
      <c r="A28" s="76"/>
      <c r="B28" s="174" t="s">
        <v>8</v>
      </c>
      <c r="C28" s="172">
        <v>5662</v>
      </c>
      <c r="D28" s="172">
        <v>22136</v>
      </c>
      <c r="E28" s="172">
        <v>14403</v>
      </c>
      <c r="F28" s="172">
        <v>37643</v>
      </c>
      <c r="G28" s="172">
        <v>5170</v>
      </c>
      <c r="H28" s="172">
        <v>10015</v>
      </c>
      <c r="I28" s="154">
        <f>+(H28/G28-1)*100</f>
        <v>93.713733075435201</v>
      </c>
      <c r="J28" s="154">
        <f>+H28/G28*100</f>
        <v>193.71373307543521</v>
      </c>
      <c r="K28" s="154">
        <f>+(G28/F28-1)*100</f>
        <v>-86.265706771511304</v>
      </c>
      <c r="L28" s="78"/>
      <c r="M28" s="99"/>
      <c r="O28" s="79"/>
      <c r="P28" s="79"/>
      <c r="Q28" s="79"/>
      <c r="R28" s="79"/>
      <c r="S28" s="79"/>
      <c r="T28" s="79"/>
    </row>
    <row r="29" spans="1:38" s="69" customFormat="1" x14ac:dyDescent="0.25">
      <c r="A29" s="76"/>
      <c r="B29" s="174" t="s">
        <v>9</v>
      </c>
      <c r="C29" s="172">
        <v>23680</v>
      </c>
      <c r="D29" s="172">
        <v>3729</v>
      </c>
      <c r="E29" s="172">
        <v>5574</v>
      </c>
      <c r="F29" s="172">
        <v>8867</v>
      </c>
      <c r="G29" s="172">
        <v>8220</v>
      </c>
      <c r="H29" s="172">
        <v>6115</v>
      </c>
      <c r="I29" s="154">
        <f>+(H29/G29-1)*100</f>
        <v>-25.608272506082731</v>
      </c>
      <c r="J29" s="154">
        <f>+H29/G29*100</f>
        <v>74.391727493917273</v>
      </c>
      <c r="K29" s="154">
        <f>+(G29/F29-1)*100</f>
        <v>-7.2967181684899014</v>
      </c>
      <c r="L29" s="78"/>
      <c r="M29" s="99"/>
      <c r="O29" s="79"/>
      <c r="P29" s="79"/>
      <c r="Q29" s="79"/>
      <c r="R29" s="79"/>
      <c r="S29" s="79"/>
      <c r="T29" s="79"/>
    </row>
    <row r="30" spans="1:38" s="69" customFormat="1" x14ac:dyDescent="0.25">
      <c r="A30" s="76"/>
      <c r="B30" s="174" t="s">
        <v>10</v>
      </c>
      <c r="C30" s="172">
        <v>18688</v>
      </c>
      <c r="D30" s="172">
        <v>11647</v>
      </c>
      <c r="E30" s="172">
        <v>4877</v>
      </c>
      <c r="F30" s="172">
        <v>15491</v>
      </c>
      <c r="G30" s="172">
        <v>19259</v>
      </c>
      <c r="H30" s="151">
        <v>3380</v>
      </c>
      <c r="I30" s="161">
        <f>+(H30/G30-1)*100</f>
        <v>-82.44976374681967</v>
      </c>
      <c r="J30" s="161">
        <f>+H30/G30*100</f>
        <v>17.550236253180334</v>
      </c>
      <c r="K30" s="161">
        <f>+(G30/F30-1)*100</f>
        <v>24.323800916661288</v>
      </c>
      <c r="L30" s="78"/>
      <c r="M30" s="99"/>
      <c r="O30" s="79"/>
      <c r="P30" s="79"/>
      <c r="Q30" s="79"/>
      <c r="R30" s="79"/>
      <c r="S30" s="79"/>
      <c r="T30" s="79"/>
    </row>
    <row r="31" spans="1:38" s="69" customFormat="1" x14ac:dyDescent="0.25">
      <c r="A31" s="76"/>
      <c r="B31" s="174" t="s">
        <v>11</v>
      </c>
      <c r="C31" s="172">
        <v>2818</v>
      </c>
      <c r="D31" s="172">
        <v>25795</v>
      </c>
      <c r="E31" s="172">
        <v>7442</v>
      </c>
      <c r="F31" s="172">
        <v>5561</v>
      </c>
      <c r="G31" s="172">
        <v>5144</v>
      </c>
      <c r="H31" s="172"/>
      <c r="I31" s="172"/>
      <c r="J31" s="172"/>
      <c r="K31" s="172"/>
      <c r="L31" s="78"/>
      <c r="M31" s="99"/>
      <c r="O31" s="79"/>
      <c r="P31" s="79"/>
      <c r="Q31" s="79"/>
      <c r="R31" s="79"/>
      <c r="S31" s="79"/>
      <c r="T31" s="79"/>
    </row>
    <row r="32" spans="1:38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8" s="69" customFormat="1" x14ac:dyDescent="0.25">
      <c r="A33" s="76"/>
      <c r="B33" s="147" t="s">
        <v>4</v>
      </c>
      <c r="C33" s="150">
        <f>+SUM(C28:C30)</f>
        <v>48030</v>
      </c>
      <c r="D33" s="150">
        <f t="shared" ref="D33:G33" si="2">+SUM(D28:D30)</f>
        <v>37512</v>
      </c>
      <c r="E33" s="150">
        <f t="shared" si="2"/>
        <v>24854</v>
      </c>
      <c r="F33" s="150">
        <f t="shared" si="2"/>
        <v>62001</v>
      </c>
      <c r="G33" s="150">
        <f t="shared" si="2"/>
        <v>32649</v>
      </c>
      <c r="H33" s="151">
        <f>+SUM(H28:H30)</f>
        <v>19510</v>
      </c>
      <c r="I33" s="184">
        <f>+(H33/G33-1)*100</f>
        <v>-40.243192747097922</v>
      </c>
      <c r="J33" s="161">
        <f>+H33/G33*100</f>
        <v>59.756807252902078</v>
      </c>
      <c r="K33" s="161">
        <f>+(G33/F33-1)*100</f>
        <v>-47.341171916581992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</row>
    <row r="34" spans="1:38" s="69" customFormat="1" ht="18.75" customHeight="1" x14ac:dyDescent="0.25">
      <c r="A34" s="76"/>
      <c r="B34" s="147" t="s">
        <v>3</v>
      </c>
      <c r="C34" s="152"/>
      <c r="D34" s="152">
        <f>+(D33/C33-1)*100</f>
        <v>-21.898813241723925</v>
      </c>
      <c r="E34" s="152">
        <f t="shared" ref="E34:H34" si="3">+(E33/D33-1)*100</f>
        <v>-33.743868628705478</v>
      </c>
      <c r="F34" s="152">
        <f>+(F33/E33-1)*100</f>
        <v>149.46085137201254</v>
      </c>
      <c r="G34" s="152">
        <f t="shared" si="3"/>
        <v>-47.341171916581992</v>
      </c>
      <c r="H34" s="161">
        <f t="shared" si="3"/>
        <v>-40.243192747097922</v>
      </c>
      <c r="I34" s="162"/>
      <c r="J34" s="162"/>
      <c r="K34" s="162"/>
      <c r="L34" s="78"/>
    </row>
    <row r="35" spans="1:38" s="43" customFormat="1" x14ac:dyDescent="0.25">
      <c r="A35" s="44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63"/>
      <c r="M35" s="58"/>
      <c r="N35" s="40"/>
      <c r="O35" s="40"/>
      <c r="P35" s="40"/>
      <c r="Q35" s="40"/>
      <c r="R35" s="41"/>
      <c r="S35" s="41"/>
      <c r="T35" s="41"/>
      <c r="U35" s="41"/>
      <c r="V35" s="42"/>
      <c r="W35" s="42"/>
      <c r="X35" s="50"/>
      <c r="Y35" s="50"/>
      <c r="Z35" s="50"/>
      <c r="AA35" s="50"/>
    </row>
    <row r="36" spans="1:38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0"/>
      <c r="P36" s="40"/>
      <c r="Q36" s="40"/>
      <c r="R36" s="41"/>
      <c r="S36" s="41"/>
      <c r="T36" s="41"/>
      <c r="U36" s="41"/>
      <c r="V36" s="42"/>
      <c r="W36" s="42"/>
      <c r="X36" s="50"/>
      <c r="Y36" s="50"/>
      <c r="Z36" s="50"/>
      <c r="AA36" s="50"/>
    </row>
    <row r="37" spans="1:38" s="69" customFormat="1" x14ac:dyDescent="0.25">
      <c r="A37" s="76"/>
      <c r="B37" s="131"/>
      <c r="C37" s="216" t="s">
        <v>74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8" s="69" customFormat="1" x14ac:dyDescent="0.25">
      <c r="A38" s="76"/>
      <c r="B38" s="131"/>
      <c r="C38" s="217" t="s">
        <v>135</v>
      </c>
      <c r="D38" s="217"/>
      <c r="E38" s="217"/>
      <c r="F38" s="217"/>
      <c r="G38" s="217"/>
      <c r="H38" s="217"/>
      <c r="I38" s="217"/>
      <c r="J38" s="217"/>
      <c r="K38" s="217"/>
      <c r="L38" s="78"/>
      <c r="O38" s="95"/>
    </row>
    <row r="39" spans="1:38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8" s="69" customFormat="1" ht="15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8" s="69" customForma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  <c r="O41" s="92"/>
    </row>
    <row r="42" spans="1:38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8" s="69" customFormat="1" x14ac:dyDescent="0.25">
      <c r="A43" s="76"/>
      <c r="B43" s="174" t="s">
        <v>8</v>
      </c>
      <c r="C43" s="172">
        <v>8334</v>
      </c>
      <c r="D43" s="172">
        <v>3306</v>
      </c>
      <c r="E43" s="172">
        <v>332</v>
      </c>
      <c r="F43" s="172">
        <v>12494</v>
      </c>
      <c r="G43" s="172">
        <v>3021</v>
      </c>
      <c r="H43" s="172">
        <v>3886</v>
      </c>
      <c r="I43" s="154">
        <f>+(H43/G43-1)*100</f>
        <v>28.632903012247588</v>
      </c>
      <c r="J43" s="154">
        <f>+H43/G43*100</f>
        <v>128.6329030122476</v>
      </c>
      <c r="K43" s="154">
        <f>+(G43/F43-1)*100</f>
        <v>-75.820393789018723</v>
      </c>
      <c r="L43" s="78"/>
      <c r="M43" s="99"/>
      <c r="O43" s="79"/>
      <c r="P43" s="79"/>
      <c r="Q43" s="79"/>
      <c r="R43" s="79"/>
      <c r="S43" s="79"/>
      <c r="T43" s="79"/>
    </row>
    <row r="44" spans="1:38" s="69" customFormat="1" x14ac:dyDescent="0.25">
      <c r="A44" s="76"/>
      <c r="B44" s="174" t="s">
        <v>9</v>
      </c>
      <c r="C44" s="172">
        <v>1930</v>
      </c>
      <c r="D44" s="172">
        <v>1911</v>
      </c>
      <c r="E44" s="172">
        <v>4959</v>
      </c>
      <c r="F44" s="172">
        <v>2002</v>
      </c>
      <c r="G44" s="172">
        <v>4012</v>
      </c>
      <c r="H44" s="172">
        <v>9242</v>
      </c>
      <c r="I44" s="154">
        <f>+(H44/G44-1)*100</f>
        <v>130.35892323030907</v>
      </c>
      <c r="J44" s="154">
        <f>+H44/G44*100</f>
        <v>230.35892323030907</v>
      </c>
      <c r="K44" s="154">
        <f>+(G44/F44-1)*100</f>
        <v>100.39960039960039</v>
      </c>
      <c r="L44" s="78"/>
      <c r="M44" s="99"/>
      <c r="O44" s="79"/>
      <c r="P44" s="79"/>
      <c r="Q44" s="79"/>
      <c r="R44" s="79"/>
      <c r="S44" s="79"/>
      <c r="T44" s="79"/>
    </row>
    <row r="45" spans="1:38" s="69" customFormat="1" x14ac:dyDescent="0.25">
      <c r="A45" s="76"/>
      <c r="B45" s="174" t="s">
        <v>10</v>
      </c>
      <c r="C45" s="172">
        <v>20000</v>
      </c>
      <c r="D45" s="172">
        <v>6014</v>
      </c>
      <c r="E45" s="172">
        <v>1479</v>
      </c>
      <c r="F45" s="172">
        <v>828</v>
      </c>
      <c r="G45" s="172">
        <v>6416</v>
      </c>
      <c r="H45" s="151">
        <v>18324</v>
      </c>
      <c r="I45" s="161">
        <f>+(H45/G45-1)*100</f>
        <v>185.59850374064837</v>
      </c>
      <c r="J45" s="161">
        <f>+H45/G45*100</f>
        <v>285.59850374064837</v>
      </c>
      <c r="K45" s="161">
        <f>+(G45/F45-1)*100</f>
        <v>674.87922705314008</v>
      </c>
      <c r="L45" s="78"/>
      <c r="M45" s="99"/>
      <c r="O45" s="79"/>
      <c r="P45" s="79"/>
      <c r="Q45" s="79"/>
      <c r="R45" s="79"/>
      <c r="S45" s="79"/>
      <c r="T45" s="79"/>
    </row>
    <row r="46" spans="1:38" s="69" customFormat="1" x14ac:dyDescent="0.25">
      <c r="A46" s="76"/>
      <c r="B46" s="174" t="s">
        <v>11</v>
      </c>
      <c r="C46" s="172">
        <v>28682</v>
      </c>
      <c r="D46" s="172">
        <v>1676</v>
      </c>
      <c r="E46" s="172">
        <v>1843</v>
      </c>
      <c r="F46" s="172">
        <v>4881</v>
      </c>
      <c r="G46" s="172">
        <v>2218</v>
      </c>
      <c r="H46" s="172"/>
      <c r="I46" s="172"/>
      <c r="J46" s="172"/>
      <c r="K46" s="172"/>
      <c r="L46" s="78"/>
      <c r="M46" s="99"/>
      <c r="O46" s="79"/>
      <c r="P46" s="79"/>
      <c r="Q46" s="79"/>
      <c r="R46" s="79"/>
      <c r="S46" s="79"/>
      <c r="T46" s="79"/>
    </row>
    <row r="47" spans="1:38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8" s="69" customFormat="1" x14ac:dyDescent="0.25">
      <c r="A48" s="76"/>
      <c r="B48" s="147" t="s">
        <v>4</v>
      </c>
      <c r="C48" s="150">
        <f>+SUM(C43:C45)</f>
        <v>30264</v>
      </c>
      <c r="D48" s="150">
        <f t="shared" ref="D48:G48" si="4">+SUM(D43:D45)</f>
        <v>11231</v>
      </c>
      <c r="E48" s="150">
        <f t="shared" si="4"/>
        <v>6770</v>
      </c>
      <c r="F48" s="150">
        <f t="shared" si="4"/>
        <v>15324</v>
      </c>
      <c r="G48" s="150">
        <f t="shared" si="4"/>
        <v>13449</v>
      </c>
      <c r="H48" s="151">
        <f>+SUM(H43:H45)</f>
        <v>31452</v>
      </c>
      <c r="I48" s="184">
        <f>+(H48/G48-1)*100</f>
        <v>133.86125362480482</v>
      </c>
      <c r="J48" s="161">
        <f>+H48/G48*100</f>
        <v>233.86125362480482</v>
      </c>
      <c r="K48" s="161">
        <f>+(G48/F48-1)*100</f>
        <v>-12.23570869224746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</row>
    <row r="49" spans="1:27" s="69" customFormat="1" ht="18.75" customHeight="1" x14ac:dyDescent="0.25">
      <c r="A49" s="76"/>
      <c r="B49" s="147" t="s">
        <v>3</v>
      </c>
      <c r="C49" s="152"/>
      <c r="D49" s="152">
        <f>+(D48/C48-1)*100</f>
        <v>-62.889902194025908</v>
      </c>
      <c r="E49" s="152">
        <f t="shared" ref="E49:H49" si="5">+(E48/D48-1)*100</f>
        <v>-39.720416703766361</v>
      </c>
      <c r="F49" s="152">
        <f>+(F48/E48-1)*100</f>
        <v>126.35155096011816</v>
      </c>
      <c r="G49" s="152">
        <f t="shared" si="5"/>
        <v>-12.23570869224746</v>
      </c>
      <c r="H49" s="161">
        <f t="shared" si="5"/>
        <v>133.86125362480482</v>
      </c>
      <c r="I49" s="162"/>
      <c r="J49" s="162"/>
      <c r="K49" s="162"/>
      <c r="L49" s="78"/>
    </row>
    <row r="50" spans="1:27" s="43" customFormat="1" x14ac:dyDescent="0.25">
      <c r="A50" s="44"/>
      <c r="B50" s="171"/>
      <c r="C50" s="188"/>
      <c r="D50" s="188"/>
      <c r="E50" s="188"/>
      <c r="F50" s="189"/>
      <c r="G50" s="189"/>
      <c r="H50" s="189"/>
      <c r="I50" s="190"/>
      <c r="J50" s="190"/>
      <c r="K50" s="171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7" s="40" customFormat="1" x14ac:dyDescent="0.25">
      <c r="A54" s="59"/>
      <c r="B54" s="49"/>
      <c r="C54" s="49"/>
      <c r="D54" s="49"/>
      <c r="E54" s="49"/>
      <c r="F54" s="49"/>
      <c r="G54" s="49"/>
    </row>
    <row r="55" spans="1:27" s="40" customFormat="1" x14ac:dyDescent="0.25">
      <c r="B55" s="49"/>
      <c r="C55" s="49"/>
      <c r="D55" s="49"/>
      <c r="E55" s="49"/>
      <c r="F55" s="49"/>
      <c r="G55" s="49"/>
    </row>
    <row r="56" spans="1:27" s="40" customFormat="1" x14ac:dyDescent="0.25"/>
    <row r="57" spans="1:27" s="40" customFormat="1" x14ac:dyDescent="0.25"/>
    <row r="58" spans="1:27" s="40" customFormat="1" x14ac:dyDescent="0.25">
      <c r="C58" s="49"/>
      <c r="D58" s="49"/>
      <c r="E58" s="49"/>
      <c r="F58" s="49"/>
      <c r="G58" s="49"/>
      <c r="H58" s="49"/>
    </row>
    <row r="59" spans="1:27" s="41" customFormat="1" x14ac:dyDescent="0.25">
      <c r="C59" s="56"/>
      <c r="D59" s="56"/>
      <c r="E59" s="56"/>
      <c r="F59" s="56"/>
      <c r="G59" s="56"/>
      <c r="H59" s="56"/>
    </row>
    <row r="60" spans="1:27" s="69" customFormat="1" x14ac:dyDescent="0.25">
      <c r="B60" s="94"/>
      <c r="C60" s="98"/>
      <c r="D60" s="97"/>
    </row>
    <row r="61" spans="1:27" s="69" customFormat="1" x14ac:dyDescent="0.25">
      <c r="B61" s="94"/>
      <c r="C61" s="98"/>
      <c r="D61" s="97"/>
    </row>
    <row r="62" spans="1:27" s="69" customFormat="1" x14ac:dyDescent="0.25">
      <c r="B62" s="94"/>
      <c r="C62" s="98"/>
      <c r="D62" s="97"/>
    </row>
    <row r="63" spans="1:27" s="69" customFormat="1" x14ac:dyDescent="0.25">
      <c r="B63" s="94"/>
      <c r="C63" s="98"/>
      <c r="D63" s="97"/>
    </row>
    <row r="64" spans="1:27" s="69" customFormat="1" x14ac:dyDescent="0.25">
      <c r="B64" s="94"/>
      <c r="C64" s="98"/>
      <c r="D64" s="97"/>
    </row>
    <row r="65" spans="2:5" s="69" customFormat="1" x14ac:dyDescent="0.25">
      <c r="B65" s="94"/>
      <c r="C65" s="98"/>
      <c r="D65" s="97"/>
    </row>
    <row r="66" spans="2:5" s="69" customFormat="1" x14ac:dyDescent="0.25">
      <c r="B66" s="94"/>
      <c r="C66" s="98"/>
      <c r="D66" s="97"/>
    </row>
    <row r="67" spans="2:5" s="69" customFormat="1" x14ac:dyDescent="0.25">
      <c r="B67" s="94"/>
      <c r="C67" s="98"/>
      <c r="D67" s="97"/>
      <c r="E67" s="91"/>
    </row>
    <row r="68" spans="2:5" s="69" customFormat="1" x14ac:dyDescent="0.25">
      <c r="B68" s="94"/>
      <c r="C68" s="98"/>
      <c r="D68" s="97"/>
      <c r="E68" s="91"/>
    </row>
    <row r="69" spans="2:5" s="69" customFormat="1" x14ac:dyDescent="0.25">
      <c r="B69" s="94"/>
      <c r="C69" s="98"/>
      <c r="D69" s="97"/>
      <c r="E69" s="91"/>
    </row>
    <row r="70" spans="2:5" s="69" customFormat="1" x14ac:dyDescent="0.25">
      <c r="B70" s="94"/>
      <c r="C70" s="98"/>
      <c r="D70" s="97"/>
      <c r="E70" s="91"/>
    </row>
    <row r="71" spans="2:5" s="69" customFormat="1" x14ac:dyDescent="0.25">
      <c r="B71" s="94"/>
      <c r="C71" s="98"/>
      <c r="D71" s="97"/>
      <c r="E71" s="91"/>
    </row>
    <row r="72" spans="2:5" s="69" customFormat="1" x14ac:dyDescent="0.25">
      <c r="B72" s="94"/>
      <c r="C72" s="98"/>
      <c r="D72" s="97"/>
      <c r="E72" s="91"/>
    </row>
    <row r="73" spans="2:5" s="69" customFormat="1" x14ac:dyDescent="0.25">
      <c r="B73" s="94"/>
      <c r="C73" s="98"/>
      <c r="D73" s="97"/>
      <c r="E73" s="91"/>
    </row>
    <row r="74" spans="2:5" s="69" customFormat="1" x14ac:dyDescent="0.25">
      <c r="B74" s="94"/>
      <c r="C74" s="98"/>
      <c r="D74" s="97"/>
      <c r="E74" s="91"/>
    </row>
    <row r="75" spans="2:5" s="69" customFormat="1" x14ac:dyDescent="0.25">
      <c r="B75" s="94"/>
      <c r="C75" s="98"/>
      <c r="D75" s="97"/>
      <c r="E75" s="91"/>
    </row>
    <row r="76" spans="2:5" s="69" customFormat="1" x14ac:dyDescent="0.25">
      <c r="B76" s="94"/>
      <c r="C76" s="98"/>
      <c r="D76" s="97"/>
      <c r="E76" s="91"/>
    </row>
    <row r="77" spans="2:5" s="69" customFormat="1" x14ac:dyDescent="0.25">
      <c r="B77" s="94"/>
      <c r="C77" s="98"/>
      <c r="D77" s="97"/>
      <c r="E77" s="91"/>
    </row>
    <row r="78" spans="2:5" s="69" customFormat="1" x14ac:dyDescent="0.25">
      <c r="B78" s="94"/>
      <c r="C78" s="98"/>
      <c r="D78" s="97"/>
      <c r="E78" s="91"/>
    </row>
    <row r="79" spans="2:5" s="69" customFormat="1" x14ac:dyDescent="0.25">
      <c r="B79" s="94"/>
      <c r="C79" s="98"/>
      <c r="D79" s="97"/>
      <c r="E79" s="91"/>
    </row>
    <row r="80" spans="2:5" s="69" customFormat="1" x14ac:dyDescent="0.25">
      <c r="B80" s="94"/>
      <c r="C80" s="98"/>
      <c r="D80" s="97"/>
      <c r="E80" s="91"/>
    </row>
    <row r="81" spans="2:5" s="69" customFormat="1" x14ac:dyDescent="0.25">
      <c r="B81" s="94"/>
      <c r="C81" s="98"/>
      <c r="D81" s="97"/>
      <c r="E81" s="91"/>
    </row>
    <row r="82" spans="2:5" s="69" customFormat="1" x14ac:dyDescent="0.25">
      <c r="B82" s="94"/>
      <c r="C82" s="98"/>
      <c r="D82" s="97"/>
      <c r="E82" s="91"/>
    </row>
    <row r="83" spans="2:5" s="69" customFormat="1" x14ac:dyDescent="0.25">
      <c r="B83" s="94"/>
      <c r="C83" s="98"/>
      <c r="D83" s="97"/>
      <c r="E83" s="91"/>
    </row>
    <row r="84" spans="2:5" s="69" customFormat="1" x14ac:dyDescent="0.25">
      <c r="B84" s="94"/>
      <c r="C84" s="98"/>
      <c r="D84" s="97"/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8" s="69" customFormat="1" x14ac:dyDescent="0.25">
      <c r="B129" s="79"/>
      <c r="D129" s="93"/>
      <c r="E129" s="91"/>
    </row>
    <row r="130" spans="2:38" s="69" customFormat="1" x14ac:dyDescent="0.25">
      <c r="B130" s="79"/>
      <c r="D130" s="93"/>
      <c r="E130" s="91"/>
    </row>
    <row r="131" spans="2:38" s="69" customFormat="1" x14ac:dyDescent="0.25">
      <c r="B131" s="79"/>
      <c r="D131" s="93"/>
      <c r="E131" s="91"/>
    </row>
    <row r="132" spans="2:38" s="69" customFormat="1" x14ac:dyDescent="0.25">
      <c r="B132" s="79"/>
      <c r="D132" s="93"/>
      <c r="E132" s="91"/>
    </row>
    <row r="133" spans="2:38" s="69" customFormat="1" x14ac:dyDescent="0.25">
      <c r="B133" s="79"/>
      <c r="D133" s="93"/>
      <c r="E133" s="91"/>
    </row>
    <row r="134" spans="2:38" s="69" customFormat="1" x14ac:dyDescent="0.25">
      <c r="B134" s="79"/>
      <c r="D134" s="93"/>
      <c r="E134" s="91"/>
    </row>
    <row r="135" spans="2:38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2:38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2:38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2:38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2:38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2:38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2:38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2:38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2:38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2:38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4:38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4:38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</row>
    <row r="147" spans="4:38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</row>
    <row r="148" spans="4:38" s="69" customFormat="1" x14ac:dyDescent="0.25"/>
    <row r="149" spans="4:38" s="69" customFormat="1" x14ac:dyDescent="0.25"/>
    <row r="150" spans="4:38" s="69" customFormat="1" x14ac:dyDescent="0.25"/>
    <row r="151" spans="4:38" s="69" customFormat="1" x14ac:dyDescent="0.25"/>
    <row r="152" spans="4:38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4:38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4:38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4:38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4:38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4:38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4:38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4:38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4:38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3:38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3:38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3:38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33</oddFooter>
  </headerFooter>
  <ignoredErrors>
    <ignoredError sqref="C18:G18 C48:G48 C33:G33" formulaRange="1"/>
  </ignoredErrors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SheetLayoutView="100" workbookViewId="0"/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9" width="12" style="70" customWidth="1"/>
    <col min="10" max="10" width="11.5703125" style="70" customWidth="1"/>
    <col min="11" max="11" width="11.85546875" style="70" customWidth="1"/>
    <col min="12" max="12" width="1.85546875" style="70" customWidth="1"/>
    <col min="13" max="13" width="11.42578125" style="69"/>
    <col min="14" max="14" width="11.42578125" style="69" hidden="1" customWidth="1"/>
    <col min="15" max="38" width="11.42578125" style="69"/>
    <col min="39" max="16384" width="11.42578125" style="70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20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20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20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20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20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20" s="69" customFormat="1" x14ac:dyDescent="0.25">
      <c r="A7" s="76"/>
      <c r="B7" s="131"/>
      <c r="C7" s="216" t="s">
        <v>74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20" s="69" customFormat="1" x14ac:dyDescent="0.25">
      <c r="A8" s="76"/>
      <c r="B8" s="131"/>
      <c r="C8" s="217" t="s">
        <v>140</v>
      </c>
      <c r="D8" s="217"/>
      <c r="E8" s="217"/>
      <c r="F8" s="217"/>
      <c r="G8" s="217"/>
      <c r="H8" s="217"/>
      <c r="I8" s="217"/>
      <c r="J8" s="217"/>
      <c r="K8" s="217"/>
      <c r="L8" s="78"/>
      <c r="O8" s="95"/>
    </row>
    <row r="9" spans="1:20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20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20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  <c r="O11" s="92"/>
    </row>
    <row r="12" spans="1:20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20" s="69" customFormat="1" x14ac:dyDescent="0.25">
      <c r="A13" s="76"/>
      <c r="B13" s="174" t="s">
        <v>8</v>
      </c>
      <c r="C13" s="172">
        <v>3053</v>
      </c>
      <c r="D13" s="172">
        <v>26781</v>
      </c>
      <c r="E13" s="172">
        <v>42409</v>
      </c>
      <c r="F13" s="172">
        <v>11405</v>
      </c>
      <c r="G13" s="172">
        <v>31062</v>
      </c>
      <c r="H13" s="172">
        <v>31460</v>
      </c>
      <c r="I13" s="154">
        <f>+(H13/G13-1)*100</f>
        <v>1.281308351039856</v>
      </c>
      <c r="J13" s="154">
        <f>+H13/G13*100</f>
        <v>101.28130835103985</v>
      </c>
      <c r="K13" s="154">
        <f>+(G13/F13-1)*100</f>
        <v>172.35423060061373</v>
      </c>
      <c r="L13" s="78"/>
      <c r="M13" s="99"/>
      <c r="O13" s="79"/>
      <c r="P13" s="79"/>
      <c r="Q13" s="79"/>
      <c r="R13" s="79"/>
      <c r="S13" s="79"/>
      <c r="T13" s="79"/>
    </row>
    <row r="14" spans="1:20" s="69" customFormat="1" x14ac:dyDescent="0.25">
      <c r="A14" s="76"/>
      <c r="B14" s="174" t="s">
        <v>9</v>
      </c>
      <c r="C14" s="172">
        <v>37163</v>
      </c>
      <c r="D14" s="172">
        <v>7517</v>
      </c>
      <c r="E14" s="172">
        <v>27336</v>
      </c>
      <c r="F14" s="172">
        <v>39935</v>
      </c>
      <c r="G14" s="172">
        <v>41699</v>
      </c>
      <c r="H14" s="172">
        <v>81284</v>
      </c>
      <c r="I14" s="154">
        <f>+(H14/G14-1)*100</f>
        <v>94.930334060768857</v>
      </c>
      <c r="J14" s="154">
        <f>+H14/G14*100</f>
        <v>194.93033406076884</v>
      </c>
      <c r="K14" s="154">
        <f>+(G14/F14-1)*100</f>
        <v>4.4171779141104262</v>
      </c>
      <c r="L14" s="78"/>
      <c r="M14" s="99"/>
      <c r="O14" s="79"/>
      <c r="P14" s="79"/>
      <c r="Q14" s="79"/>
      <c r="R14" s="79"/>
      <c r="S14" s="79"/>
      <c r="T14" s="79"/>
    </row>
    <row r="15" spans="1:20" s="69" customFormat="1" x14ac:dyDescent="0.25">
      <c r="A15" s="76"/>
      <c r="B15" s="174" t="s">
        <v>10</v>
      </c>
      <c r="C15" s="172">
        <v>29738</v>
      </c>
      <c r="D15" s="172">
        <v>19700</v>
      </c>
      <c r="E15" s="172">
        <v>15215</v>
      </c>
      <c r="F15" s="172">
        <v>20037</v>
      </c>
      <c r="G15" s="172">
        <v>16292</v>
      </c>
      <c r="H15" s="151">
        <v>176483</v>
      </c>
      <c r="I15" s="161">
        <f>+(H15/G15-1)*100</f>
        <v>983.2494475816352</v>
      </c>
      <c r="J15" s="161">
        <f>+H15/G15*100</f>
        <v>1083.2494475816352</v>
      </c>
      <c r="K15" s="161">
        <f>+(G15/F15-1)*100</f>
        <v>-18.690422717971757</v>
      </c>
      <c r="L15" s="78"/>
      <c r="M15" s="99"/>
      <c r="O15" s="79"/>
      <c r="P15" s="79"/>
      <c r="Q15" s="79"/>
      <c r="R15" s="79"/>
      <c r="S15" s="79"/>
      <c r="T15" s="79"/>
    </row>
    <row r="16" spans="1:20" s="69" customFormat="1" x14ac:dyDescent="0.25">
      <c r="A16" s="76"/>
      <c r="B16" s="174" t="s">
        <v>11</v>
      </c>
      <c r="C16" s="172">
        <v>14766</v>
      </c>
      <c r="D16" s="172">
        <v>25458</v>
      </c>
      <c r="E16" s="172">
        <v>42071</v>
      </c>
      <c r="F16" s="172">
        <v>66363</v>
      </c>
      <c r="G16" s="172">
        <v>58483</v>
      </c>
      <c r="H16" s="172"/>
      <c r="I16" s="172"/>
      <c r="J16" s="172"/>
      <c r="K16" s="172"/>
      <c r="L16" s="78"/>
      <c r="M16" s="99"/>
      <c r="O16" s="79"/>
      <c r="P16" s="79"/>
      <c r="Q16" s="79"/>
      <c r="R16" s="79"/>
      <c r="S16" s="79"/>
      <c r="T16" s="79"/>
    </row>
    <row r="17" spans="1:38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8" s="69" customFormat="1" x14ac:dyDescent="0.25">
      <c r="A18" s="76"/>
      <c r="B18" s="147" t="s">
        <v>4</v>
      </c>
      <c r="C18" s="150">
        <f>+SUM(C13:C15)</f>
        <v>69954</v>
      </c>
      <c r="D18" s="150">
        <f t="shared" ref="D18:G18" si="0">+SUM(D13:D15)</f>
        <v>53998</v>
      </c>
      <c r="E18" s="150">
        <f t="shared" si="0"/>
        <v>84960</v>
      </c>
      <c r="F18" s="150">
        <f t="shared" si="0"/>
        <v>71377</v>
      </c>
      <c r="G18" s="150">
        <f t="shared" si="0"/>
        <v>89053</v>
      </c>
      <c r="H18" s="151">
        <f>+SUM(H13:H15)</f>
        <v>289227</v>
      </c>
      <c r="I18" s="184">
        <f>+(H18/G18-1)*100</f>
        <v>224.78074854300249</v>
      </c>
      <c r="J18" s="161">
        <f>+H18/G18*100</f>
        <v>324.78074854300252</v>
      </c>
      <c r="K18" s="161">
        <f>+(G18/F18-1)*100</f>
        <v>24.764279810022828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</row>
    <row r="19" spans="1:38" s="69" customFormat="1" ht="18.75" customHeight="1" x14ac:dyDescent="0.25">
      <c r="A19" s="76"/>
      <c r="B19" s="147" t="s">
        <v>3</v>
      </c>
      <c r="C19" s="152"/>
      <c r="D19" s="152">
        <f>+(D18/C18-1)*100</f>
        <v>-22.809274666209223</v>
      </c>
      <c r="E19" s="152">
        <f t="shared" ref="E19:H19" si="1">+(E18/D18-1)*100</f>
        <v>57.339160709655921</v>
      </c>
      <c r="F19" s="152">
        <f>+(F18/E18-1)*100</f>
        <v>-15.987523540489645</v>
      </c>
      <c r="G19" s="152">
        <f t="shared" si="1"/>
        <v>24.764279810022828</v>
      </c>
      <c r="H19" s="161">
        <f t="shared" si="1"/>
        <v>224.78074854300249</v>
      </c>
      <c r="I19" s="162"/>
      <c r="J19" s="162"/>
      <c r="K19" s="162"/>
      <c r="L19" s="78"/>
    </row>
    <row r="20" spans="1:38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8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8" s="69" customFormat="1" x14ac:dyDescent="0.25">
      <c r="A22" s="76"/>
      <c r="B22" s="131"/>
      <c r="C22" s="216" t="s">
        <v>74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8" s="69" customFormat="1" x14ac:dyDescent="0.25">
      <c r="A23" s="76"/>
      <c r="B23" s="131"/>
      <c r="C23" s="217" t="s">
        <v>139</v>
      </c>
      <c r="D23" s="217"/>
      <c r="E23" s="217"/>
      <c r="F23" s="217"/>
      <c r="G23" s="217"/>
      <c r="H23" s="217"/>
      <c r="I23" s="217"/>
      <c r="J23" s="217"/>
      <c r="K23" s="217"/>
      <c r="L23" s="78"/>
      <c r="O23" s="95"/>
    </row>
    <row r="24" spans="1:38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8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8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  <c r="O26" s="92"/>
    </row>
    <row r="27" spans="1:38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8" s="69" customFormat="1" x14ac:dyDescent="0.25">
      <c r="A28" s="76"/>
      <c r="B28" s="174" t="s">
        <v>8</v>
      </c>
      <c r="C28" s="172">
        <v>599</v>
      </c>
      <c r="D28" s="172">
        <v>18932</v>
      </c>
      <c r="E28" s="172">
        <v>39567</v>
      </c>
      <c r="F28" s="172">
        <v>10829</v>
      </c>
      <c r="G28" s="172">
        <v>26200</v>
      </c>
      <c r="H28" s="172">
        <v>31044</v>
      </c>
      <c r="I28" s="154">
        <f>+(H28/G28-1)*100</f>
        <v>18.488549618320604</v>
      </c>
      <c r="J28" s="154">
        <f>+H28/G28*100</f>
        <v>118.4885496183206</v>
      </c>
      <c r="K28" s="154">
        <f>+(G28/F28-1)*100</f>
        <v>141.94293101856127</v>
      </c>
      <c r="L28" s="78"/>
      <c r="M28" s="99"/>
      <c r="O28" s="79"/>
      <c r="P28" s="79"/>
      <c r="Q28" s="79"/>
      <c r="R28" s="79"/>
      <c r="S28" s="79"/>
      <c r="T28" s="79"/>
    </row>
    <row r="29" spans="1:38" s="69" customFormat="1" x14ac:dyDescent="0.25">
      <c r="A29" s="76"/>
      <c r="B29" s="174" t="s">
        <v>9</v>
      </c>
      <c r="C29" s="172">
        <v>37163</v>
      </c>
      <c r="D29" s="172">
        <v>5621</v>
      </c>
      <c r="E29" s="172">
        <v>16120</v>
      </c>
      <c r="F29" s="172">
        <v>38228</v>
      </c>
      <c r="G29" s="172">
        <v>40576</v>
      </c>
      <c r="H29" s="172">
        <v>75951</v>
      </c>
      <c r="I29" s="154">
        <f>+(H29/G29-1)*100</f>
        <v>87.182078075709796</v>
      </c>
      <c r="J29" s="154">
        <f>+H29/G29*100</f>
        <v>187.1820780757098</v>
      </c>
      <c r="K29" s="154">
        <f>+(G29/F29-1)*100</f>
        <v>6.14209479962331</v>
      </c>
      <c r="L29" s="78"/>
      <c r="M29" s="99"/>
      <c r="O29" s="79"/>
      <c r="P29" s="79"/>
      <c r="Q29" s="79"/>
      <c r="R29" s="79"/>
      <c r="S29" s="79"/>
      <c r="T29" s="79"/>
    </row>
    <row r="30" spans="1:38" s="69" customFormat="1" x14ac:dyDescent="0.25">
      <c r="A30" s="76"/>
      <c r="B30" s="174" t="s">
        <v>10</v>
      </c>
      <c r="C30" s="172">
        <v>19985</v>
      </c>
      <c r="D30" s="172">
        <v>16761</v>
      </c>
      <c r="E30" s="172">
        <v>14645</v>
      </c>
      <c r="F30" s="172">
        <v>19272</v>
      </c>
      <c r="G30" s="172">
        <v>14288</v>
      </c>
      <c r="H30" s="151">
        <v>142789</v>
      </c>
      <c r="I30" s="161">
        <f>+(H30/G30-1)*100</f>
        <v>899.36310190369545</v>
      </c>
      <c r="J30" s="161">
        <f>+H30/G30*100</f>
        <v>999.36310190369545</v>
      </c>
      <c r="K30" s="161">
        <f>+(G30/F30-1)*100</f>
        <v>-25.86135325861353</v>
      </c>
      <c r="L30" s="78"/>
      <c r="M30" s="99"/>
      <c r="O30" s="79"/>
      <c r="P30" s="79"/>
      <c r="Q30" s="79"/>
      <c r="R30" s="79"/>
      <c r="S30" s="79"/>
      <c r="T30" s="79"/>
    </row>
    <row r="31" spans="1:38" s="69" customFormat="1" x14ac:dyDescent="0.25">
      <c r="A31" s="76"/>
      <c r="B31" s="174" t="s">
        <v>11</v>
      </c>
      <c r="C31" s="172">
        <v>12984</v>
      </c>
      <c r="D31" s="172">
        <v>23914</v>
      </c>
      <c r="E31" s="172">
        <v>37217</v>
      </c>
      <c r="F31" s="172">
        <v>27122</v>
      </c>
      <c r="G31" s="172">
        <v>47994</v>
      </c>
      <c r="H31" s="172"/>
      <c r="I31" s="172"/>
      <c r="J31" s="172"/>
      <c r="K31" s="172"/>
      <c r="L31" s="78"/>
      <c r="M31" s="99"/>
      <c r="O31" s="79"/>
      <c r="P31" s="79"/>
      <c r="Q31" s="79"/>
      <c r="R31" s="79"/>
      <c r="S31" s="79"/>
      <c r="T31" s="79"/>
    </row>
    <row r="32" spans="1:38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8" s="69" customFormat="1" x14ac:dyDescent="0.25">
      <c r="A33" s="76"/>
      <c r="B33" s="147" t="s">
        <v>4</v>
      </c>
      <c r="C33" s="150">
        <f>+SUM(C28:C30)</f>
        <v>57747</v>
      </c>
      <c r="D33" s="150">
        <f t="shared" ref="D33:G33" si="2">+SUM(D28:D30)</f>
        <v>41314</v>
      </c>
      <c r="E33" s="150">
        <f t="shared" si="2"/>
        <v>70332</v>
      </c>
      <c r="F33" s="150">
        <f t="shared" si="2"/>
        <v>68329</v>
      </c>
      <c r="G33" s="150">
        <f t="shared" si="2"/>
        <v>81064</v>
      </c>
      <c r="H33" s="151">
        <f>+SUM(H28:H30)</f>
        <v>249784</v>
      </c>
      <c r="I33" s="184">
        <f>+(H33/G33-1)*100</f>
        <v>208.1318464423172</v>
      </c>
      <c r="J33" s="161">
        <f>+H33/G33*100</f>
        <v>308.13184644231717</v>
      </c>
      <c r="K33" s="161">
        <f>+(G33/F33-1)*100</f>
        <v>18.637767273046578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</row>
    <row r="34" spans="1:38" s="69" customFormat="1" ht="18.75" customHeight="1" x14ac:dyDescent="0.25">
      <c r="A34" s="76"/>
      <c r="B34" s="147" t="s">
        <v>3</v>
      </c>
      <c r="C34" s="152"/>
      <c r="D34" s="152">
        <f>+(D33/C33-1)*100</f>
        <v>-28.45688953538712</v>
      </c>
      <c r="E34" s="152">
        <f t="shared" ref="E34:H34" si="3">+(E33/D33-1)*100</f>
        <v>70.237691823594915</v>
      </c>
      <c r="F34" s="152">
        <f>+(F33/E33-1)*100</f>
        <v>-2.8479212876073468</v>
      </c>
      <c r="G34" s="152">
        <f t="shared" si="3"/>
        <v>18.637767273046578</v>
      </c>
      <c r="H34" s="161">
        <f t="shared" si="3"/>
        <v>208.1318464423172</v>
      </c>
      <c r="I34" s="162"/>
      <c r="J34" s="162"/>
      <c r="K34" s="162"/>
      <c r="L34" s="78"/>
    </row>
    <row r="35" spans="1:38" s="43" customFormat="1" x14ac:dyDescent="0.25">
      <c r="A35" s="44"/>
      <c r="B35" s="171"/>
      <c r="C35" s="188"/>
      <c r="D35" s="188"/>
      <c r="E35" s="188"/>
      <c r="F35" s="189"/>
      <c r="G35" s="189"/>
      <c r="H35" s="189"/>
      <c r="I35" s="190"/>
      <c r="J35" s="190"/>
      <c r="K35" s="171"/>
      <c r="L35" s="63"/>
      <c r="M35" s="58"/>
      <c r="N35" s="40"/>
      <c r="O35" s="40"/>
      <c r="P35" s="40"/>
      <c r="Q35" s="40"/>
      <c r="R35" s="41"/>
      <c r="S35" s="41"/>
      <c r="T35" s="41"/>
      <c r="U35" s="41"/>
      <c r="V35" s="42"/>
      <c r="W35" s="42"/>
      <c r="X35" s="50"/>
      <c r="Y35" s="50"/>
      <c r="Z35" s="50"/>
      <c r="AA35" s="50"/>
    </row>
    <row r="36" spans="1:38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0"/>
      <c r="P36" s="40"/>
      <c r="Q36" s="40"/>
      <c r="R36" s="41"/>
      <c r="S36" s="41"/>
      <c r="T36" s="41"/>
      <c r="U36" s="41"/>
      <c r="V36" s="42"/>
      <c r="W36" s="42"/>
      <c r="X36" s="50"/>
      <c r="Y36" s="50"/>
      <c r="Z36" s="50"/>
      <c r="AA36" s="50"/>
    </row>
    <row r="37" spans="1:38" s="69" customFormat="1" x14ac:dyDescent="0.25">
      <c r="A37" s="76"/>
      <c r="B37" s="131"/>
      <c r="C37" s="216" t="s">
        <v>74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8" s="69" customFormat="1" x14ac:dyDescent="0.25">
      <c r="A38" s="76"/>
      <c r="B38" s="131"/>
      <c r="C38" s="217" t="s">
        <v>138</v>
      </c>
      <c r="D38" s="217"/>
      <c r="E38" s="217"/>
      <c r="F38" s="217"/>
      <c r="G38" s="217"/>
      <c r="H38" s="217"/>
      <c r="I38" s="217"/>
      <c r="J38" s="217"/>
      <c r="K38" s="217"/>
      <c r="L38" s="78"/>
      <c r="O38" s="95"/>
    </row>
    <row r="39" spans="1:38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8" s="69" customFormat="1" ht="15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8" s="69" customForma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  <c r="O41" s="92"/>
    </row>
    <row r="42" spans="1:38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8" s="69" customFormat="1" x14ac:dyDescent="0.25">
      <c r="A43" s="76"/>
      <c r="B43" s="174" t="s">
        <v>8</v>
      </c>
      <c r="C43" s="172">
        <v>2454</v>
      </c>
      <c r="D43" s="172">
        <v>7849</v>
      </c>
      <c r="E43" s="172">
        <v>2842</v>
      </c>
      <c r="F43" s="172">
        <v>576</v>
      </c>
      <c r="G43" s="172">
        <v>4862</v>
      </c>
      <c r="H43" s="172">
        <v>416</v>
      </c>
      <c r="I43" s="154">
        <f>+(H43/G43-1)*100</f>
        <v>-91.443850267379673</v>
      </c>
      <c r="J43" s="154">
        <f>+H43/G43*100</f>
        <v>8.5561497326203195</v>
      </c>
      <c r="K43" s="154">
        <f>+(G43/F43-1)*100</f>
        <v>744.09722222222217</v>
      </c>
      <c r="L43" s="78"/>
      <c r="M43" s="99"/>
      <c r="O43" s="79"/>
      <c r="P43" s="79"/>
      <c r="Q43" s="79"/>
      <c r="R43" s="79"/>
      <c r="S43" s="79"/>
      <c r="T43" s="79"/>
    </row>
    <row r="44" spans="1:38" s="69" customFormat="1" x14ac:dyDescent="0.25">
      <c r="A44" s="76"/>
      <c r="B44" s="174" t="s">
        <v>9</v>
      </c>
      <c r="C44" s="172">
        <v>0</v>
      </c>
      <c r="D44" s="172">
        <v>1896</v>
      </c>
      <c r="E44" s="172">
        <v>11216</v>
      </c>
      <c r="F44" s="172">
        <v>1707</v>
      </c>
      <c r="G44" s="172">
        <v>1123</v>
      </c>
      <c r="H44" s="172">
        <v>5333</v>
      </c>
      <c r="I44" s="154">
        <f>+(H44/G44-1)*100</f>
        <v>374.88869100623327</v>
      </c>
      <c r="J44" s="154">
        <f>+H44/G44*100</f>
        <v>474.88869100623327</v>
      </c>
      <c r="K44" s="154">
        <f>+(G44/F44-1)*100</f>
        <v>-34.212067955477444</v>
      </c>
      <c r="L44" s="78"/>
      <c r="M44" s="99"/>
      <c r="O44" s="79"/>
      <c r="P44" s="79"/>
      <c r="Q44" s="79"/>
      <c r="R44" s="79"/>
      <c r="S44" s="79"/>
      <c r="T44" s="79"/>
    </row>
    <row r="45" spans="1:38" s="69" customFormat="1" x14ac:dyDescent="0.25">
      <c r="A45" s="76"/>
      <c r="B45" s="174" t="s">
        <v>10</v>
      </c>
      <c r="C45" s="172">
        <v>9753</v>
      </c>
      <c r="D45" s="172">
        <v>2939</v>
      </c>
      <c r="E45" s="172">
        <v>570</v>
      </c>
      <c r="F45" s="172">
        <v>765</v>
      </c>
      <c r="G45" s="172">
        <v>2004</v>
      </c>
      <c r="H45" s="151">
        <v>33694</v>
      </c>
      <c r="I45" s="161">
        <f>+(H45/G45-1)*100</f>
        <v>1581.3373253493016</v>
      </c>
      <c r="J45" s="161">
        <f>+H45/G45*100</f>
        <v>1681.3373253493016</v>
      </c>
      <c r="K45" s="161">
        <f>+(G45/F45-1)*100</f>
        <v>161.9607843137255</v>
      </c>
      <c r="L45" s="78"/>
      <c r="M45" s="99"/>
      <c r="O45" s="79"/>
      <c r="P45" s="79"/>
      <c r="Q45" s="79"/>
      <c r="R45" s="79"/>
      <c r="S45" s="79"/>
      <c r="T45" s="79"/>
    </row>
    <row r="46" spans="1:38" s="69" customFormat="1" x14ac:dyDescent="0.25">
      <c r="A46" s="76"/>
      <c r="B46" s="174" t="s">
        <v>11</v>
      </c>
      <c r="C46" s="172">
        <v>1782</v>
      </c>
      <c r="D46" s="172">
        <v>1544</v>
      </c>
      <c r="E46" s="172">
        <v>4854</v>
      </c>
      <c r="F46" s="172">
        <v>39241</v>
      </c>
      <c r="G46" s="172">
        <v>10489</v>
      </c>
      <c r="H46" s="172"/>
      <c r="I46" s="172"/>
      <c r="J46" s="172"/>
      <c r="K46" s="172"/>
      <c r="L46" s="78"/>
      <c r="M46" s="99"/>
      <c r="O46" s="79"/>
      <c r="P46" s="79"/>
      <c r="Q46" s="79"/>
      <c r="R46" s="79"/>
      <c r="S46" s="79"/>
      <c r="T46" s="79"/>
    </row>
    <row r="47" spans="1:38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8" s="69" customFormat="1" x14ac:dyDescent="0.25">
      <c r="A48" s="76"/>
      <c r="B48" s="147" t="s">
        <v>4</v>
      </c>
      <c r="C48" s="150">
        <f>+SUM(C43:C45)</f>
        <v>12207</v>
      </c>
      <c r="D48" s="150">
        <f t="shared" ref="D48:G48" si="4">+SUM(D43:D45)</f>
        <v>12684</v>
      </c>
      <c r="E48" s="150">
        <f t="shared" si="4"/>
        <v>14628</v>
      </c>
      <c r="F48" s="150">
        <f t="shared" si="4"/>
        <v>3048</v>
      </c>
      <c r="G48" s="150">
        <f t="shared" si="4"/>
        <v>7989</v>
      </c>
      <c r="H48" s="151">
        <f>+SUM(H43:H45)</f>
        <v>39443</v>
      </c>
      <c r="I48" s="184">
        <f>+(H48/G48-1)*100</f>
        <v>393.71635999499313</v>
      </c>
      <c r="J48" s="161">
        <f>+H48/G48*100</f>
        <v>493.71635999499313</v>
      </c>
      <c r="K48" s="161">
        <f>+(G48/F48-1)*100</f>
        <v>162.10629921259843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</row>
    <row r="49" spans="1:27" s="69" customFormat="1" ht="18.75" customHeight="1" x14ac:dyDescent="0.25">
      <c r="A49" s="76"/>
      <c r="B49" s="147" t="s">
        <v>3</v>
      </c>
      <c r="C49" s="152"/>
      <c r="D49" s="152">
        <f>+(D48/C48-1)*100</f>
        <v>3.9075940034406509</v>
      </c>
      <c r="E49" s="152">
        <f t="shared" ref="E49:H49" si="5">+(E48/D48-1)*100</f>
        <v>15.326395458845798</v>
      </c>
      <c r="F49" s="152">
        <f>+(F48/E48-1)*100</f>
        <v>-79.163248564397051</v>
      </c>
      <c r="G49" s="152">
        <f t="shared" si="5"/>
        <v>162.10629921259843</v>
      </c>
      <c r="H49" s="161">
        <f t="shared" si="5"/>
        <v>393.71635999499313</v>
      </c>
      <c r="I49" s="162"/>
      <c r="J49" s="162"/>
      <c r="K49" s="162"/>
      <c r="L49" s="78"/>
    </row>
    <row r="50" spans="1:27" s="43" customFormat="1" x14ac:dyDescent="0.25">
      <c r="A50" s="44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7" s="40" customFormat="1" x14ac:dyDescent="0.25">
      <c r="A54" s="59"/>
      <c r="B54" s="49"/>
      <c r="C54" s="49"/>
      <c r="D54" s="49"/>
      <c r="E54" s="49"/>
      <c r="F54" s="49"/>
      <c r="G54" s="49"/>
    </row>
    <row r="55" spans="1:27" s="40" customFormat="1" x14ac:dyDescent="0.25">
      <c r="B55" s="49"/>
      <c r="C55" s="49"/>
      <c r="D55" s="49"/>
      <c r="E55" s="49"/>
      <c r="F55" s="49"/>
      <c r="G55" s="49"/>
    </row>
    <row r="56" spans="1:27" s="40" customFormat="1" x14ac:dyDescent="0.25"/>
    <row r="57" spans="1:27" s="40" customFormat="1" x14ac:dyDescent="0.25"/>
    <row r="58" spans="1:27" s="40" customFormat="1" x14ac:dyDescent="0.25">
      <c r="C58" s="49"/>
      <c r="D58" s="49"/>
      <c r="E58" s="49"/>
      <c r="F58" s="49"/>
      <c r="G58" s="49"/>
      <c r="H58" s="49"/>
    </row>
    <row r="59" spans="1:27" s="41" customFormat="1" x14ac:dyDescent="0.25">
      <c r="C59" s="56"/>
      <c r="D59" s="56"/>
      <c r="E59" s="56"/>
      <c r="F59" s="56"/>
      <c r="G59" s="56"/>
      <c r="H59" s="56"/>
    </row>
    <row r="60" spans="1:27" s="69" customFormat="1" x14ac:dyDescent="0.25">
      <c r="B60" s="94"/>
      <c r="C60" s="98"/>
      <c r="D60" s="97"/>
    </row>
    <row r="61" spans="1:27" s="69" customFormat="1" x14ac:dyDescent="0.25">
      <c r="B61" s="94"/>
      <c r="C61" s="98"/>
      <c r="D61" s="97"/>
    </row>
    <row r="62" spans="1:27" s="69" customFormat="1" x14ac:dyDescent="0.25">
      <c r="B62" s="94"/>
      <c r="C62" s="98"/>
      <c r="D62" s="97"/>
    </row>
    <row r="63" spans="1:27" s="69" customFormat="1" x14ac:dyDescent="0.25">
      <c r="B63" s="94"/>
      <c r="C63" s="98"/>
      <c r="D63" s="97"/>
    </row>
    <row r="64" spans="1:27" s="69" customFormat="1" x14ac:dyDescent="0.25">
      <c r="B64" s="94"/>
      <c r="C64" s="98"/>
      <c r="D64" s="97"/>
    </row>
    <row r="65" spans="2:5" s="69" customFormat="1" x14ac:dyDescent="0.25">
      <c r="B65" s="94"/>
      <c r="C65" s="98"/>
      <c r="D65" s="97"/>
    </row>
    <row r="66" spans="2:5" s="69" customFormat="1" x14ac:dyDescent="0.25">
      <c r="B66" s="94"/>
      <c r="C66" s="98"/>
      <c r="D66" s="97"/>
    </row>
    <row r="67" spans="2:5" s="69" customFormat="1" x14ac:dyDescent="0.25">
      <c r="B67" s="94"/>
      <c r="C67" s="98"/>
      <c r="D67" s="97"/>
      <c r="E67" s="91"/>
    </row>
    <row r="68" spans="2:5" s="69" customFormat="1" x14ac:dyDescent="0.25">
      <c r="B68" s="94"/>
      <c r="C68" s="98"/>
      <c r="D68" s="97"/>
      <c r="E68" s="91"/>
    </row>
    <row r="69" spans="2:5" s="69" customFormat="1" x14ac:dyDescent="0.25">
      <c r="B69" s="94"/>
      <c r="C69" s="98"/>
      <c r="D69" s="97"/>
      <c r="E69" s="91"/>
    </row>
    <row r="70" spans="2:5" s="69" customFormat="1" x14ac:dyDescent="0.25">
      <c r="B70" s="94"/>
      <c r="C70" s="98"/>
      <c r="D70" s="97"/>
      <c r="E70" s="91"/>
    </row>
    <row r="71" spans="2:5" s="69" customFormat="1" x14ac:dyDescent="0.25">
      <c r="B71" s="94"/>
      <c r="C71" s="98"/>
      <c r="D71" s="97"/>
      <c r="E71" s="91"/>
    </row>
    <row r="72" spans="2:5" s="69" customFormat="1" x14ac:dyDescent="0.25">
      <c r="B72" s="94"/>
      <c r="C72" s="98"/>
      <c r="D72" s="97"/>
      <c r="E72" s="91"/>
    </row>
    <row r="73" spans="2:5" s="69" customFormat="1" x14ac:dyDescent="0.25">
      <c r="B73" s="94"/>
      <c r="C73" s="98"/>
      <c r="D73" s="97"/>
      <c r="E73" s="91"/>
    </row>
    <row r="74" spans="2:5" s="69" customFormat="1" x14ac:dyDescent="0.25">
      <c r="B74" s="94"/>
      <c r="C74" s="98"/>
      <c r="D74" s="97"/>
      <c r="E74" s="91"/>
    </row>
    <row r="75" spans="2:5" s="69" customFormat="1" x14ac:dyDescent="0.25">
      <c r="B75" s="94"/>
      <c r="C75" s="98"/>
      <c r="D75" s="97"/>
      <c r="E75" s="91"/>
    </row>
    <row r="76" spans="2:5" s="69" customFormat="1" x14ac:dyDescent="0.25">
      <c r="B76" s="94"/>
      <c r="C76" s="98"/>
      <c r="D76" s="97"/>
      <c r="E76" s="91"/>
    </row>
    <row r="77" spans="2:5" s="69" customFormat="1" x14ac:dyDescent="0.25">
      <c r="B77" s="94"/>
      <c r="C77" s="98"/>
      <c r="D77" s="97"/>
      <c r="E77" s="91"/>
    </row>
    <row r="78" spans="2:5" s="69" customFormat="1" x14ac:dyDescent="0.25">
      <c r="B78" s="94"/>
      <c r="C78" s="98"/>
      <c r="D78" s="97"/>
      <c r="E78" s="91"/>
    </row>
    <row r="79" spans="2:5" s="69" customFormat="1" x14ac:dyDescent="0.25">
      <c r="B79" s="94"/>
      <c r="C79" s="98"/>
      <c r="D79" s="97"/>
      <c r="E79" s="91"/>
    </row>
    <row r="80" spans="2:5" s="69" customFormat="1" x14ac:dyDescent="0.25">
      <c r="B80" s="94"/>
      <c r="C80" s="98"/>
      <c r="D80" s="97"/>
      <c r="E80" s="91"/>
    </row>
    <row r="81" spans="2:5" s="69" customFormat="1" x14ac:dyDescent="0.25">
      <c r="B81" s="94"/>
      <c r="C81" s="98"/>
      <c r="D81" s="97"/>
      <c r="E81" s="91"/>
    </row>
    <row r="82" spans="2:5" s="69" customFormat="1" x14ac:dyDescent="0.25">
      <c r="B82" s="94"/>
      <c r="C82" s="98"/>
      <c r="D82" s="97"/>
      <c r="E82" s="91"/>
    </row>
    <row r="83" spans="2:5" s="69" customFormat="1" x14ac:dyDescent="0.25">
      <c r="B83" s="94"/>
      <c r="C83" s="98"/>
      <c r="D83" s="97"/>
      <c r="E83" s="91"/>
    </row>
    <row r="84" spans="2:5" s="69" customFormat="1" x14ac:dyDescent="0.25">
      <c r="B84" s="94"/>
      <c r="C84" s="98"/>
      <c r="D84" s="97"/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8" s="69" customFormat="1" x14ac:dyDescent="0.25">
      <c r="B129" s="79"/>
      <c r="D129" s="93"/>
      <c r="E129" s="91"/>
    </row>
    <row r="130" spans="2:38" s="69" customFormat="1" x14ac:dyDescent="0.25">
      <c r="B130" s="79"/>
      <c r="D130" s="93"/>
      <c r="E130" s="91"/>
    </row>
    <row r="131" spans="2:38" s="69" customFormat="1" x14ac:dyDescent="0.25">
      <c r="B131" s="79"/>
      <c r="D131" s="93"/>
      <c r="E131" s="91"/>
    </row>
    <row r="132" spans="2:38" s="69" customFormat="1" x14ac:dyDescent="0.25">
      <c r="B132" s="79"/>
      <c r="D132" s="93"/>
      <c r="E132" s="91"/>
    </row>
    <row r="133" spans="2:38" s="69" customFormat="1" x14ac:dyDescent="0.25">
      <c r="B133" s="79"/>
      <c r="D133" s="93"/>
      <c r="E133" s="91"/>
    </row>
    <row r="134" spans="2:38" s="69" customFormat="1" x14ac:dyDescent="0.25">
      <c r="B134" s="79"/>
      <c r="D134" s="93"/>
      <c r="E134" s="91"/>
    </row>
    <row r="135" spans="2:38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2:38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2:38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2:38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2:38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2:38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2:38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2:38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2:38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2:38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4:38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4:38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</row>
    <row r="147" spans="4:38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</row>
    <row r="148" spans="4:38" s="69" customFormat="1" x14ac:dyDescent="0.25"/>
    <row r="149" spans="4:38" s="69" customFormat="1" x14ac:dyDescent="0.25"/>
    <row r="150" spans="4:38" s="69" customFormat="1" x14ac:dyDescent="0.25"/>
    <row r="151" spans="4:38" s="69" customFormat="1" x14ac:dyDescent="0.25"/>
    <row r="152" spans="4:38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4:38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4:38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4:38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4:38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4:38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4:38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4:38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4:38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3:38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3:38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3:38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34</oddFooter>
  </headerFooter>
  <ignoredErrors>
    <ignoredError sqref="C18:G18 C48:G48 C33:G33" formulaRange="1"/>
  </ignoredError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3"/>
  <sheetViews>
    <sheetView zoomScaleSheetLayoutView="100" workbookViewId="0">
      <selection activeCell="C8" sqref="C8:K8"/>
    </sheetView>
  </sheetViews>
  <sheetFormatPr baseColWidth="10" defaultColWidth="11.42578125" defaultRowHeight="15.75" x14ac:dyDescent="0.25"/>
  <cols>
    <col min="1" max="1" width="1.85546875" style="70" customWidth="1"/>
    <col min="2" max="2" width="15.140625" style="70" customWidth="1"/>
    <col min="3" max="8" width="10" style="70" customWidth="1"/>
    <col min="9" max="9" width="11.7109375" style="70" customWidth="1"/>
    <col min="10" max="10" width="11.42578125" style="70" customWidth="1"/>
    <col min="11" max="11" width="11.5703125" style="70" customWidth="1"/>
    <col min="12" max="12" width="1.85546875" style="70" customWidth="1"/>
    <col min="13" max="13" width="11.42578125" style="69"/>
    <col min="14" max="14" width="11.42578125" style="69" hidden="1" customWidth="1"/>
    <col min="15" max="34" width="11.42578125" style="69"/>
    <col min="35" max="16384" width="11.42578125" style="70"/>
  </cols>
  <sheetData>
    <row r="1" spans="1:16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16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16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16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16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16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16" s="69" customFormat="1" x14ac:dyDescent="0.25">
      <c r="A7" s="76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164"/>
    </row>
    <row r="8" spans="1:16" s="69" customFormat="1" x14ac:dyDescent="0.25">
      <c r="A8" s="76"/>
      <c r="B8" s="131"/>
      <c r="C8" s="217" t="s">
        <v>84</v>
      </c>
      <c r="D8" s="217"/>
      <c r="E8" s="217"/>
      <c r="F8" s="217"/>
      <c r="G8" s="217"/>
      <c r="H8" s="217"/>
      <c r="I8" s="217"/>
      <c r="J8" s="217"/>
      <c r="K8" s="217"/>
      <c r="L8" s="164"/>
    </row>
    <row r="9" spans="1:16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164"/>
    </row>
    <row r="10" spans="1:16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164"/>
    </row>
    <row r="11" spans="1:16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164"/>
    </row>
    <row r="12" spans="1:16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164"/>
    </row>
    <row r="13" spans="1:16" s="69" customFormat="1" x14ac:dyDescent="0.25">
      <c r="A13" s="76"/>
      <c r="B13" s="174" t="s">
        <v>8</v>
      </c>
      <c r="C13" s="172">
        <v>1508681</v>
      </c>
      <c r="D13" s="172">
        <v>1076302</v>
      </c>
      <c r="E13" s="172">
        <v>1268644</v>
      </c>
      <c r="F13" s="172">
        <v>1567589</v>
      </c>
      <c r="G13" s="172">
        <v>1535126</v>
      </c>
      <c r="H13" s="172">
        <v>1881376</v>
      </c>
      <c r="I13" s="154">
        <f>+(H13/G13-1)*100</f>
        <v>22.555151824671071</v>
      </c>
      <c r="J13" s="154">
        <f>+H13/G13*100</f>
        <v>122.55515182467107</v>
      </c>
      <c r="K13" s="154">
        <f>+(G13/F13-1)*100</f>
        <v>-2.0708872032146219</v>
      </c>
      <c r="L13" s="164"/>
      <c r="M13" s="99"/>
      <c r="N13" s="69">
        <v>1</v>
      </c>
      <c r="O13" s="79"/>
      <c r="P13" s="79"/>
    </row>
    <row r="14" spans="1:16" s="69" customFormat="1" x14ac:dyDescent="0.25">
      <c r="A14" s="76"/>
      <c r="B14" s="174" t="s">
        <v>9</v>
      </c>
      <c r="C14" s="172">
        <v>1367927</v>
      </c>
      <c r="D14" s="172">
        <v>1116206</v>
      </c>
      <c r="E14" s="172">
        <v>1322834</v>
      </c>
      <c r="F14" s="172">
        <v>1608968</v>
      </c>
      <c r="G14" s="172">
        <v>1497106</v>
      </c>
      <c r="H14" s="172">
        <v>1918961</v>
      </c>
      <c r="I14" s="154">
        <f>+(H14/G14-1)*100</f>
        <v>28.17803148207274</v>
      </c>
      <c r="J14" s="154">
        <f>+H14/G14*100</f>
        <v>128.17803148207275</v>
      </c>
      <c r="K14" s="154">
        <f>+(G14/F14-1)*100</f>
        <v>-6.9524067601095858</v>
      </c>
      <c r="L14" s="164"/>
      <c r="M14" s="99"/>
      <c r="O14" s="79"/>
      <c r="P14" s="79"/>
    </row>
    <row r="15" spans="1:16" s="69" customFormat="1" x14ac:dyDescent="0.25">
      <c r="A15" s="76"/>
      <c r="B15" s="174" t="s">
        <v>10</v>
      </c>
      <c r="C15" s="172">
        <v>1252792</v>
      </c>
      <c r="D15" s="172">
        <v>1243587</v>
      </c>
      <c r="E15" s="172">
        <v>1373169</v>
      </c>
      <c r="F15" s="172">
        <v>1462998</v>
      </c>
      <c r="G15" s="172">
        <v>1650491</v>
      </c>
      <c r="H15" s="151">
        <v>1852504</v>
      </c>
      <c r="I15" s="161">
        <f>+(H15/G15-1)*100</f>
        <v>12.239569921920213</v>
      </c>
      <c r="J15" s="161">
        <f>+H15/G15*100</f>
        <v>112.23956992192021</v>
      </c>
      <c r="K15" s="161">
        <f>+(G15/F15-1)*100</f>
        <v>12.81567028799766</v>
      </c>
      <c r="L15" s="164"/>
      <c r="M15" s="99"/>
      <c r="O15" s="79"/>
      <c r="P15" s="79"/>
    </row>
    <row r="16" spans="1:16" s="69" customFormat="1" x14ac:dyDescent="0.25">
      <c r="A16" s="76"/>
      <c r="B16" s="174" t="s">
        <v>11</v>
      </c>
      <c r="C16" s="172">
        <v>1084784</v>
      </c>
      <c r="D16" s="172">
        <v>1196994</v>
      </c>
      <c r="E16" s="172">
        <v>1584955</v>
      </c>
      <c r="F16" s="172">
        <v>1455790</v>
      </c>
      <c r="G16" s="172">
        <v>1639165</v>
      </c>
      <c r="H16" s="172"/>
      <c r="I16" s="172"/>
      <c r="J16" s="172"/>
      <c r="K16" s="172"/>
      <c r="L16" s="164"/>
      <c r="M16" s="99"/>
      <c r="O16" s="79"/>
      <c r="P16" s="79"/>
    </row>
    <row r="17" spans="1:34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164"/>
    </row>
    <row r="18" spans="1:34" s="69" customFormat="1" x14ac:dyDescent="0.25">
      <c r="A18" s="76"/>
      <c r="B18" s="147" t="s">
        <v>4</v>
      </c>
      <c r="C18" s="183">
        <f>+SUM(C13:C15)</f>
        <v>4129400</v>
      </c>
      <c r="D18" s="183">
        <f t="shared" ref="D18:G18" si="0">+SUM(D13:D15)</f>
        <v>3436095</v>
      </c>
      <c r="E18" s="183">
        <f t="shared" si="0"/>
        <v>3964647</v>
      </c>
      <c r="F18" s="183">
        <f t="shared" si="0"/>
        <v>4639555</v>
      </c>
      <c r="G18" s="183">
        <f t="shared" si="0"/>
        <v>4682723</v>
      </c>
      <c r="H18" s="151">
        <f>+SUM(H13:H15)</f>
        <v>5652841</v>
      </c>
      <c r="I18" s="184">
        <f>+(H18/G18-1)*100</f>
        <v>20.716963185736169</v>
      </c>
      <c r="J18" s="161">
        <f>+H18/G18*100</f>
        <v>120.71696318573618</v>
      </c>
      <c r="K18" s="161">
        <f>+(G18/F18-1)*100</f>
        <v>0.93043406102524262</v>
      </c>
      <c r="L18" s="164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</row>
    <row r="19" spans="1:34" s="69" customFormat="1" ht="18.75" customHeight="1" x14ac:dyDescent="0.25">
      <c r="A19" s="76"/>
      <c r="B19" s="147" t="s">
        <v>3</v>
      </c>
      <c r="C19" s="185"/>
      <c r="D19" s="152">
        <f>+(D18/C18-1)*100</f>
        <v>-16.789485155228366</v>
      </c>
      <c r="E19" s="152">
        <f t="shared" ref="E19:H19" si="1">+(E18/D18-1)*100</f>
        <v>15.38234536588774</v>
      </c>
      <c r="F19" s="152">
        <f t="shared" si="1"/>
        <v>17.023154898784188</v>
      </c>
      <c r="G19" s="152">
        <f t="shared" si="1"/>
        <v>0.93043406102524262</v>
      </c>
      <c r="H19" s="161">
        <f t="shared" si="1"/>
        <v>20.716963185736169</v>
      </c>
      <c r="I19" s="162"/>
      <c r="J19" s="162"/>
      <c r="K19" s="162"/>
      <c r="L19" s="164"/>
    </row>
    <row r="20" spans="1:34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164"/>
    </row>
    <row r="21" spans="1:34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164"/>
      <c r="M21" s="100"/>
    </row>
    <row r="22" spans="1:34" s="69" customFormat="1" x14ac:dyDescent="0.25">
      <c r="A22" s="76"/>
      <c r="B22" s="131"/>
      <c r="C22" s="216" t="s">
        <v>31</v>
      </c>
      <c r="D22" s="216"/>
      <c r="E22" s="216"/>
      <c r="F22" s="216"/>
      <c r="G22" s="216"/>
      <c r="H22" s="216"/>
      <c r="I22" s="216"/>
      <c r="J22" s="216"/>
      <c r="K22" s="216"/>
      <c r="L22" s="164"/>
    </row>
    <row r="23" spans="1:34" s="69" customFormat="1" x14ac:dyDescent="0.25">
      <c r="A23" s="76"/>
      <c r="B23" s="131"/>
      <c r="C23" s="217" t="s">
        <v>87</v>
      </c>
      <c r="D23" s="217"/>
      <c r="E23" s="217"/>
      <c r="F23" s="217"/>
      <c r="G23" s="217"/>
      <c r="H23" s="217"/>
      <c r="I23" s="217"/>
      <c r="J23" s="217"/>
      <c r="K23" s="217"/>
      <c r="L23" s="164"/>
    </row>
    <row r="24" spans="1:34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164"/>
    </row>
    <row r="25" spans="1:34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164"/>
    </row>
    <row r="26" spans="1:34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164"/>
    </row>
    <row r="27" spans="1:34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164"/>
    </row>
    <row r="28" spans="1:34" s="69" customFormat="1" x14ac:dyDescent="0.25">
      <c r="A28" s="76"/>
      <c r="B28" s="174" t="s">
        <v>8</v>
      </c>
      <c r="C28" s="172">
        <v>1104344</v>
      </c>
      <c r="D28" s="172">
        <v>794078</v>
      </c>
      <c r="E28" s="172">
        <v>1032532</v>
      </c>
      <c r="F28" s="172">
        <v>1397475</v>
      </c>
      <c r="G28" s="172">
        <v>1275101</v>
      </c>
      <c r="H28" s="172">
        <v>1427393</v>
      </c>
      <c r="I28" s="154">
        <f>+(H28/G28-1)*100</f>
        <v>11.94352447374758</v>
      </c>
      <c r="J28" s="154">
        <f>+H28/G28*100</f>
        <v>111.94352447374757</v>
      </c>
      <c r="K28" s="154">
        <f>+(G28/F28-1)*100</f>
        <v>-8.7567935025671275</v>
      </c>
      <c r="L28" s="164"/>
      <c r="M28" s="99"/>
      <c r="N28" s="69">
        <v>1</v>
      </c>
      <c r="O28" s="79"/>
      <c r="P28" s="79"/>
    </row>
    <row r="29" spans="1:34" s="69" customFormat="1" x14ac:dyDescent="0.25">
      <c r="A29" s="76"/>
      <c r="B29" s="174" t="s">
        <v>9</v>
      </c>
      <c r="C29" s="172">
        <v>1001923</v>
      </c>
      <c r="D29" s="172">
        <v>818297</v>
      </c>
      <c r="E29" s="172">
        <v>1094068</v>
      </c>
      <c r="F29" s="172">
        <v>1445523</v>
      </c>
      <c r="G29" s="172">
        <v>1213150</v>
      </c>
      <c r="H29" s="172">
        <v>1403720</v>
      </c>
      <c r="I29" s="154">
        <f>+(H29/G29-1)*100</f>
        <v>15.70869224745497</v>
      </c>
      <c r="J29" s="154">
        <f>+H29/G29*100</f>
        <v>115.70869224745496</v>
      </c>
      <c r="K29" s="154">
        <f>+(G29/F29-1)*100</f>
        <v>-16.075358192156052</v>
      </c>
      <c r="L29" s="164"/>
      <c r="M29" s="99"/>
      <c r="O29" s="79"/>
      <c r="P29" s="79"/>
    </row>
    <row r="30" spans="1:34" s="69" customFormat="1" x14ac:dyDescent="0.25">
      <c r="A30" s="76"/>
      <c r="B30" s="174" t="s">
        <v>10</v>
      </c>
      <c r="C30" s="172">
        <v>886720</v>
      </c>
      <c r="D30" s="172">
        <v>934417</v>
      </c>
      <c r="E30" s="172">
        <v>1164038</v>
      </c>
      <c r="F30" s="172">
        <v>1298411</v>
      </c>
      <c r="G30" s="172">
        <v>1261380</v>
      </c>
      <c r="H30" s="151">
        <v>1357939</v>
      </c>
      <c r="I30" s="161">
        <f>+(H30/G30-1)*100</f>
        <v>7.655028619448534</v>
      </c>
      <c r="J30" s="161">
        <f>+H30/G30*100</f>
        <v>107.65502861944853</v>
      </c>
      <c r="K30" s="161">
        <f>+(G30/F30-1)*100</f>
        <v>-2.8520245130393973</v>
      </c>
      <c r="L30" s="164"/>
      <c r="M30" s="99"/>
      <c r="O30" s="79"/>
      <c r="P30" s="79"/>
    </row>
    <row r="31" spans="1:34" s="69" customFormat="1" x14ac:dyDescent="0.25">
      <c r="A31" s="76"/>
      <c r="B31" s="174" t="s">
        <v>11</v>
      </c>
      <c r="C31" s="172">
        <v>840989</v>
      </c>
      <c r="D31" s="172">
        <v>986902</v>
      </c>
      <c r="E31" s="172">
        <v>1369609</v>
      </c>
      <c r="F31" s="172">
        <v>1220398</v>
      </c>
      <c r="G31" s="172">
        <v>1213995</v>
      </c>
      <c r="H31" s="172"/>
      <c r="I31" s="172"/>
      <c r="J31" s="172"/>
      <c r="K31" s="172"/>
      <c r="L31" s="164"/>
      <c r="M31" s="99"/>
      <c r="O31" s="79"/>
      <c r="P31" s="79"/>
    </row>
    <row r="32" spans="1:34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164"/>
    </row>
    <row r="33" spans="1:34" s="69" customFormat="1" x14ac:dyDescent="0.25">
      <c r="A33" s="76"/>
      <c r="B33" s="147" t="s">
        <v>4</v>
      </c>
      <c r="C33" s="183">
        <f>+SUM(C28:C30)</f>
        <v>2992987</v>
      </c>
      <c r="D33" s="183">
        <f t="shared" ref="D33:G33" si="2">+SUM(D28:D30)</f>
        <v>2546792</v>
      </c>
      <c r="E33" s="183">
        <f t="shared" si="2"/>
        <v>3290638</v>
      </c>
      <c r="F33" s="183">
        <f t="shared" si="2"/>
        <v>4141409</v>
      </c>
      <c r="G33" s="183">
        <f t="shared" si="2"/>
        <v>3749631</v>
      </c>
      <c r="H33" s="151">
        <f>+SUM(H28:H30)</f>
        <v>4189052</v>
      </c>
      <c r="I33" s="184">
        <f>+(H33/G33-1)*100</f>
        <v>11.719046487507701</v>
      </c>
      <c r="J33" s="161">
        <f>+H33/G33*100</f>
        <v>111.7190464875077</v>
      </c>
      <c r="K33" s="161">
        <f>+(G33/F33-1)*100</f>
        <v>-9.4600171101188018</v>
      </c>
      <c r="L33" s="164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</row>
    <row r="34" spans="1:34" s="69" customFormat="1" ht="18.75" customHeight="1" x14ac:dyDescent="0.25">
      <c r="A34" s="76"/>
      <c r="B34" s="147" t="s">
        <v>3</v>
      </c>
      <c r="C34" s="185"/>
      <c r="D34" s="152">
        <f>+(D33/C33-1)*100</f>
        <v>-14.908016640232645</v>
      </c>
      <c r="E34" s="152">
        <f t="shared" ref="E34:H34" si="3">+(E33/D33-1)*100</f>
        <v>29.207175144259921</v>
      </c>
      <c r="F34" s="152">
        <f t="shared" si="3"/>
        <v>25.854287223328718</v>
      </c>
      <c r="G34" s="152">
        <f t="shared" si="3"/>
        <v>-9.4600171101188018</v>
      </c>
      <c r="H34" s="161">
        <f t="shared" si="3"/>
        <v>11.719046487507701</v>
      </c>
      <c r="I34" s="162"/>
      <c r="J34" s="162"/>
      <c r="K34" s="162"/>
      <c r="L34" s="164"/>
    </row>
    <row r="35" spans="1:34" s="43" customFormat="1" x14ac:dyDescent="0.25">
      <c r="A35" s="44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169"/>
      <c r="M35" s="58" t="s">
        <v>6</v>
      </c>
      <c r="N35" s="40"/>
      <c r="O35" s="41"/>
      <c r="P35" s="41"/>
      <c r="Q35" s="41"/>
      <c r="R35" s="42"/>
      <c r="S35" s="42"/>
      <c r="T35" s="50"/>
      <c r="U35" s="50"/>
      <c r="V35" s="50"/>
      <c r="W35" s="50"/>
    </row>
    <row r="36" spans="1:34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169"/>
      <c r="M36" s="58"/>
      <c r="N36" s="40"/>
      <c r="O36" s="41"/>
      <c r="P36" s="41"/>
      <c r="Q36" s="41"/>
      <c r="R36" s="42"/>
      <c r="S36" s="42"/>
      <c r="T36" s="50"/>
      <c r="U36" s="50"/>
      <c r="V36" s="50"/>
      <c r="W36" s="50"/>
    </row>
    <row r="37" spans="1:34" s="69" customFormat="1" x14ac:dyDescent="0.25">
      <c r="A37" s="76"/>
      <c r="B37" s="131"/>
      <c r="C37" s="216" t="s">
        <v>31</v>
      </c>
      <c r="D37" s="216"/>
      <c r="E37" s="216"/>
      <c r="F37" s="216"/>
      <c r="G37" s="216"/>
      <c r="H37" s="216"/>
      <c r="I37" s="216"/>
      <c r="J37" s="216"/>
      <c r="K37" s="216"/>
      <c r="L37" s="164"/>
    </row>
    <row r="38" spans="1:34" s="69" customFormat="1" x14ac:dyDescent="0.25">
      <c r="A38" s="76"/>
      <c r="B38" s="131"/>
      <c r="C38" s="217" t="s">
        <v>86</v>
      </c>
      <c r="D38" s="217"/>
      <c r="E38" s="217"/>
      <c r="F38" s="217"/>
      <c r="G38" s="217"/>
      <c r="H38" s="217"/>
      <c r="I38" s="217"/>
      <c r="J38" s="217"/>
      <c r="K38" s="217"/>
      <c r="L38" s="164"/>
    </row>
    <row r="39" spans="1:34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164"/>
    </row>
    <row r="40" spans="1:34" s="69" customFormat="1" ht="27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164"/>
    </row>
    <row r="41" spans="1:34" s="69" customFormat="1" ht="24" customHeigh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164"/>
    </row>
    <row r="42" spans="1:34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164"/>
    </row>
    <row r="43" spans="1:34" s="69" customFormat="1" x14ac:dyDescent="0.25">
      <c r="A43" s="76"/>
      <c r="B43" s="174" t="s">
        <v>8</v>
      </c>
      <c r="C43" s="172">
        <v>404337</v>
      </c>
      <c r="D43" s="172">
        <v>282224</v>
      </c>
      <c r="E43" s="172">
        <v>236112</v>
      </c>
      <c r="F43" s="172">
        <v>170114</v>
      </c>
      <c r="G43" s="172">
        <v>260025</v>
      </c>
      <c r="H43" s="172">
        <v>453983</v>
      </c>
      <c r="I43" s="154">
        <f>+(H43/G43-1)*100</f>
        <v>74.592058455917694</v>
      </c>
      <c r="J43" s="154">
        <f>+H43/G43*100</f>
        <v>174.59205845591771</v>
      </c>
      <c r="K43" s="154">
        <f>+(G43/F43-1)*100</f>
        <v>52.853380674136162</v>
      </c>
      <c r="L43" s="164"/>
      <c r="M43" s="99"/>
      <c r="N43" s="69">
        <v>1</v>
      </c>
      <c r="O43" s="79"/>
      <c r="P43" s="79"/>
    </row>
    <row r="44" spans="1:34" s="69" customFormat="1" x14ac:dyDescent="0.25">
      <c r="A44" s="76"/>
      <c r="B44" s="174" t="s">
        <v>9</v>
      </c>
      <c r="C44" s="172">
        <v>366004</v>
      </c>
      <c r="D44" s="172">
        <v>297909</v>
      </c>
      <c r="E44" s="172">
        <v>228766</v>
      </c>
      <c r="F44" s="172">
        <v>163445</v>
      </c>
      <c r="G44" s="172">
        <v>283956</v>
      </c>
      <c r="H44" s="172">
        <v>515241</v>
      </c>
      <c r="I44" s="154">
        <f>+(H44/G44-1)*100</f>
        <v>81.450999450619108</v>
      </c>
      <c r="J44" s="154">
        <f>+H44/G44*100</f>
        <v>181.45099945061912</v>
      </c>
      <c r="K44" s="154">
        <f>+(G44/F44-1)*100</f>
        <v>73.731836397564933</v>
      </c>
      <c r="L44" s="164"/>
      <c r="M44" s="99"/>
      <c r="O44" s="79"/>
      <c r="P44" s="79"/>
    </row>
    <row r="45" spans="1:34" s="69" customFormat="1" x14ac:dyDescent="0.25">
      <c r="A45" s="76"/>
      <c r="B45" s="174" t="s">
        <v>10</v>
      </c>
      <c r="C45" s="172">
        <v>366072</v>
      </c>
      <c r="D45" s="172">
        <v>309170</v>
      </c>
      <c r="E45" s="172">
        <v>209131</v>
      </c>
      <c r="F45" s="172">
        <v>164587</v>
      </c>
      <c r="G45" s="172">
        <v>389111</v>
      </c>
      <c r="H45" s="151">
        <v>494565</v>
      </c>
      <c r="I45" s="161">
        <f>+(H45/G45-1)*100</f>
        <v>27.101264163696225</v>
      </c>
      <c r="J45" s="161">
        <f>+H45/G45*100</f>
        <v>127.10126416369623</v>
      </c>
      <c r="K45" s="161">
        <f>+(G45/F45-1)*100</f>
        <v>136.41660641484444</v>
      </c>
      <c r="L45" s="164"/>
      <c r="M45" s="99"/>
      <c r="O45" s="79"/>
      <c r="P45" s="79"/>
    </row>
    <row r="46" spans="1:34" s="69" customFormat="1" x14ac:dyDescent="0.25">
      <c r="A46" s="76"/>
      <c r="B46" s="174" t="s">
        <v>11</v>
      </c>
      <c r="C46" s="172">
        <v>243795</v>
      </c>
      <c r="D46" s="172">
        <v>210092</v>
      </c>
      <c r="E46" s="172">
        <v>215346</v>
      </c>
      <c r="F46" s="172">
        <v>235392</v>
      </c>
      <c r="G46" s="172">
        <v>425170</v>
      </c>
      <c r="H46" s="172"/>
      <c r="I46" s="172"/>
      <c r="J46" s="172"/>
      <c r="K46" s="172"/>
      <c r="L46" s="164"/>
      <c r="M46" s="99"/>
      <c r="O46" s="79"/>
      <c r="P46" s="79"/>
    </row>
    <row r="47" spans="1:34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164"/>
    </row>
    <row r="48" spans="1:34" s="69" customFormat="1" x14ac:dyDescent="0.25">
      <c r="A48" s="76"/>
      <c r="B48" s="147" t="s">
        <v>4</v>
      </c>
      <c r="C48" s="183">
        <f>+SUM(C43:C45)</f>
        <v>1136413</v>
      </c>
      <c r="D48" s="183">
        <f t="shared" ref="D48:G48" si="4">+SUM(D43:D45)</f>
        <v>889303</v>
      </c>
      <c r="E48" s="183">
        <f t="shared" si="4"/>
        <v>674009</v>
      </c>
      <c r="F48" s="183">
        <f t="shared" si="4"/>
        <v>498146</v>
      </c>
      <c r="G48" s="183">
        <f t="shared" si="4"/>
        <v>933092</v>
      </c>
      <c r="H48" s="151">
        <f>+SUM(H43:H45)</f>
        <v>1463789</v>
      </c>
      <c r="I48" s="184">
        <f>+(H48/G48-1)*100</f>
        <v>56.875099132775752</v>
      </c>
      <c r="J48" s="161">
        <f>+H48/G48*100</f>
        <v>156.87509913277574</v>
      </c>
      <c r="K48" s="161">
        <f>+(G48/F48-1)*100</f>
        <v>87.312956442488755</v>
      </c>
      <c r="L48" s="164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</row>
    <row r="49" spans="1:23" s="69" customFormat="1" ht="18.75" customHeight="1" x14ac:dyDescent="0.25">
      <c r="A49" s="76"/>
      <c r="B49" s="147" t="s">
        <v>3</v>
      </c>
      <c r="C49" s="185"/>
      <c r="D49" s="152">
        <f>+(D48/C48-1)*100</f>
        <v>-21.744735408693849</v>
      </c>
      <c r="E49" s="152">
        <f t="shared" ref="E49:H49" si="5">+(E48/D48-1)*100</f>
        <v>-24.209296493995858</v>
      </c>
      <c r="F49" s="152">
        <f t="shared" si="5"/>
        <v>-26.092084823793151</v>
      </c>
      <c r="G49" s="152">
        <f t="shared" si="5"/>
        <v>87.312956442488755</v>
      </c>
      <c r="H49" s="161">
        <f t="shared" si="5"/>
        <v>56.875099132775752</v>
      </c>
      <c r="I49" s="162"/>
      <c r="J49" s="162"/>
      <c r="K49" s="162"/>
      <c r="L49" s="164"/>
    </row>
    <row r="50" spans="1:23" s="43" customFormat="1" x14ac:dyDescent="0.25">
      <c r="A50" s="44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169"/>
      <c r="M50" s="58"/>
      <c r="N50" s="40"/>
      <c r="O50" s="41"/>
      <c r="P50" s="41"/>
      <c r="Q50" s="41"/>
      <c r="R50" s="42"/>
      <c r="S50" s="42"/>
      <c r="T50" s="50"/>
      <c r="U50" s="50"/>
      <c r="V50" s="50"/>
      <c r="W50" s="50"/>
    </row>
    <row r="51" spans="1:23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169"/>
      <c r="M51" s="58"/>
      <c r="N51" s="40"/>
      <c r="O51" s="41"/>
      <c r="P51" s="41"/>
      <c r="Q51" s="41"/>
      <c r="R51" s="42"/>
      <c r="S51" s="42"/>
      <c r="T51" s="50"/>
      <c r="U51" s="50"/>
      <c r="V51" s="50"/>
      <c r="W51" s="50"/>
    </row>
    <row r="52" spans="1:23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170"/>
      <c r="M52" s="58"/>
      <c r="N52" s="40"/>
      <c r="O52" s="41"/>
      <c r="P52" s="41"/>
      <c r="Q52" s="41"/>
      <c r="R52" s="42"/>
      <c r="S52" s="42"/>
      <c r="T52" s="50"/>
      <c r="U52" s="50"/>
      <c r="V52" s="50"/>
      <c r="W52" s="50"/>
    </row>
    <row r="53" spans="1:23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3" s="40" customFormat="1" x14ac:dyDescent="0.25">
      <c r="A54" s="59"/>
      <c r="B54" s="49"/>
      <c r="C54" s="49"/>
      <c r="D54" s="49"/>
      <c r="E54" s="49"/>
      <c r="F54" s="49"/>
      <c r="G54" s="49"/>
    </row>
    <row r="55" spans="1:23" s="40" customFormat="1" x14ac:dyDescent="0.25">
      <c r="B55" s="49"/>
      <c r="C55" s="49"/>
      <c r="D55" s="49"/>
      <c r="E55" s="49"/>
      <c r="F55" s="49"/>
      <c r="G55" s="49"/>
    </row>
    <row r="56" spans="1:23" s="40" customFormat="1" x14ac:dyDescent="0.25"/>
    <row r="57" spans="1:23" s="40" customFormat="1" x14ac:dyDescent="0.25"/>
    <row r="58" spans="1:23" s="40" customFormat="1" x14ac:dyDescent="0.25">
      <c r="C58" s="49"/>
      <c r="D58" s="49"/>
      <c r="E58" s="49"/>
      <c r="F58" s="49"/>
      <c r="G58" s="49"/>
      <c r="H58" s="49"/>
    </row>
    <row r="59" spans="1:23" s="41" customFormat="1" x14ac:dyDescent="0.25">
      <c r="C59" s="56"/>
      <c r="D59" s="56"/>
      <c r="E59" s="56"/>
      <c r="F59" s="56"/>
      <c r="G59" s="56"/>
      <c r="H59" s="56"/>
    </row>
    <row r="60" spans="1:23" s="69" customFormat="1" x14ac:dyDescent="0.25">
      <c r="B60" s="94"/>
      <c r="C60" s="98"/>
      <c r="D60" s="97"/>
    </row>
    <row r="61" spans="1:23" s="69" customFormat="1" x14ac:dyDescent="0.25">
      <c r="B61" s="94"/>
      <c r="C61" s="98"/>
      <c r="D61" s="97"/>
    </row>
    <row r="62" spans="1:23" s="69" customFormat="1" x14ac:dyDescent="0.25">
      <c r="B62" s="94"/>
      <c r="C62" s="98"/>
      <c r="D62" s="97"/>
    </row>
    <row r="63" spans="1:23" s="69" customFormat="1" x14ac:dyDescent="0.25">
      <c r="B63" s="94"/>
      <c r="C63" s="98"/>
      <c r="D63" s="97"/>
    </row>
    <row r="64" spans="1:23" s="69" customFormat="1" x14ac:dyDescent="0.25">
      <c r="B64" s="94"/>
      <c r="C64" s="98"/>
      <c r="D64" s="97"/>
    </row>
    <row r="65" spans="2:5" s="69" customFormat="1" x14ac:dyDescent="0.25">
      <c r="B65" s="94"/>
      <c r="C65" s="98"/>
      <c r="D65" s="97"/>
    </row>
    <row r="66" spans="2:5" s="69" customFormat="1" x14ac:dyDescent="0.25">
      <c r="B66" s="94"/>
      <c r="C66" s="98"/>
      <c r="D66" s="97"/>
    </row>
    <row r="67" spans="2:5" s="69" customFormat="1" x14ac:dyDescent="0.25">
      <c r="B67" s="94"/>
      <c r="C67" s="98"/>
      <c r="D67" s="97"/>
      <c r="E67" s="91"/>
    </row>
    <row r="68" spans="2:5" s="69" customFormat="1" x14ac:dyDescent="0.25">
      <c r="B68" s="94"/>
      <c r="C68" s="98"/>
      <c r="D68" s="97"/>
      <c r="E68" s="91"/>
    </row>
    <row r="69" spans="2:5" s="69" customFormat="1" x14ac:dyDescent="0.25">
      <c r="B69" s="94"/>
      <c r="C69" s="98"/>
      <c r="D69" s="97"/>
      <c r="E69" s="91"/>
    </row>
    <row r="70" spans="2:5" s="69" customFormat="1" x14ac:dyDescent="0.25">
      <c r="B70" s="94"/>
      <c r="C70" s="98"/>
      <c r="D70" s="97"/>
      <c r="E70" s="91"/>
    </row>
    <row r="71" spans="2:5" s="69" customFormat="1" x14ac:dyDescent="0.25">
      <c r="B71" s="94"/>
      <c r="C71" s="98"/>
      <c r="D71" s="97"/>
      <c r="E71" s="91"/>
    </row>
    <row r="72" spans="2:5" s="69" customFormat="1" x14ac:dyDescent="0.25">
      <c r="B72" s="94"/>
      <c r="C72" s="98"/>
      <c r="D72" s="97"/>
      <c r="E72" s="91"/>
    </row>
    <row r="73" spans="2:5" s="69" customFormat="1" x14ac:dyDescent="0.25">
      <c r="B73" s="94"/>
      <c r="C73" s="98"/>
      <c r="D73" s="97"/>
      <c r="E73" s="91"/>
    </row>
    <row r="74" spans="2:5" s="69" customFormat="1" x14ac:dyDescent="0.25">
      <c r="B74" s="94"/>
      <c r="C74" s="98"/>
      <c r="D74" s="97"/>
      <c r="E74" s="91"/>
    </row>
    <row r="75" spans="2:5" s="69" customFormat="1" x14ac:dyDescent="0.25">
      <c r="B75" s="94"/>
      <c r="C75" s="98"/>
      <c r="D75" s="97"/>
      <c r="E75" s="91"/>
    </row>
    <row r="76" spans="2:5" s="69" customFormat="1" x14ac:dyDescent="0.25">
      <c r="B76" s="94"/>
      <c r="C76" s="98"/>
      <c r="D76" s="97"/>
      <c r="E76" s="91"/>
    </row>
    <row r="77" spans="2:5" s="69" customFormat="1" x14ac:dyDescent="0.25">
      <c r="B77" s="94"/>
      <c r="C77" s="98"/>
      <c r="D77" s="97"/>
      <c r="E77" s="91"/>
    </row>
    <row r="78" spans="2:5" s="69" customFormat="1" x14ac:dyDescent="0.25">
      <c r="B78" s="94"/>
      <c r="C78" s="98"/>
      <c r="D78" s="97"/>
      <c r="E78" s="91"/>
    </row>
    <row r="79" spans="2:5" s="69" customFormat="1" x14ac:dyDescent="0.25">
      <c r="B79" s="94"/>
      <c r="C79" s="98"/>
      <c r="D79" s="97"/>
      <c r="E79" s="91"/>
    </row>
    <row r="80" spans="2:5" s="69" customFormat="1" x14ac:dyDescent="0.25">
      <c r="B80" s="94"/>
      <c r="C80" s="98"/>
      <c r="D80" s="97"/>
      <c r="E80" s="91"/>
    </row>
    <row r="81" spans="2:5" s="69" customFormat="1" x14ac:dyDescent="0.25">
      <c r="B81" s="94"/>
      <c r="C81" s="98"/>
      <c r="D81" s="97"/>
      <c r="E81" s="91"/>
    </row>
    <row r="82" spans="2:5" s="69" customFormat="1" x14ac:dyDescent="0.25">
      <c r="B82" s="94"/>
      <c r="C82" s="98"/>
      <c r="D82" s="97"/>
      <c r="E82" s="91"/>
    </row>
    <row r="83" spans="2:5" s="69" customFormat="1" x14ac:dyDescent="0.25">
      <c r="B83" s="94"/>
      <c r="C83" s="98"/>
      <c r="D83" s="97"/>
      <c r="E83" s="91"/>
    </row>
    <row r="84" spans="2:5" s="69" customFormat="1" x14ac:dyDescent="0.25">
      <c r="B84" s="94"/>
      <c r="C84" s="98"/>
      <c r="D84" s="97"/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4" s="69" customFormat="1" x14ac:dyDescent="0.25">
      <c r="B129" s="79"/>
      <c r="D129" s="93"/>
      <c r="E129" s="91"/>
    </row>
    <row r="130" spans="2:34" s="69" customFormat="1" x14ac:dyDescent="0.25">
      <c r="B130" s="79"/>
      <c r="D130" s="93"/>
      <c r="E130" s="91"/>
    </row>
    <row r="131" spans="2:34" s="69" customFormat="1" x14ac:dyDescent="0.25">
      <c r="B131" s="79"/>
      <c r="D131" s="93"/>
      <c r="E131" s="91"/>
    </row>
    <row r="132" spans="2:34" s="69" customFormat="1" x14ac:dyDescent="0.25">
      <c r="B132" s="79"/>
      <c r="D132" s="93"/>
      <c r="E132" s="91"/>
    </row>
    <row r="133" spans="2:34" s="69" customFormat="1" x14ac:dyDescent="0.25">
      <c r="B133" s="79"/>
      <c r="D133" s="93"/>
      <c r="E133" s="91"/>
    </row>
    <row r="134" spans="2:34" s="69" customFormat="1" x14ac:dyDescent="0.25">
      <c r="B134" s="79"/>
      <c r="D134" s="93"/>
      <c r="E134" s="91"/>
    </row>
    <row r="135" spans="2:34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</row>
    <row r="136" spans="2:34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</row>
    <row r="137" spans="2:34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</row>
    <row r="138" spans="2:34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</row>
    <row r="139" spans="2:34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</row>
    <row r="140" spans="2:34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</row>
    <row r="141" spans="2:34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</row>
    <row r="142" spans="2:34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</row>
    <row r="143" spans="2:34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</row>
    <row r="144" spans="2:34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</row>
    <row r="145" spans="4:34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</row>
    <row r="146" spans="4:34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</row>
    <row r="147" spans="4:34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</row>
    <row r="148" spans="4:34" s="69" customFormat="1" x14ac:dyDescent="0.25"/>
    <row r="149" spans="4:34" s="69" customFormat="1" x14ac:dyDescent="0.25"/>
    <row r="150" spans="4:34" s="69" customFormat="1" x14ac:dyDescent="0.25"/>
    <row r="151" spans="4:34" s="69" customFormat="1" x14ac:dyDescent="0.25"/>
    <row r="152" spans="4:34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</row>
    <row r="153" spans="4:34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</row>
    <row r="154" spans="4:34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</row>
    <row r="155" spans="4:34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</row>
    <row r="156" spans="4:34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</row>
    <row r="157" spans="4:34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</row>
    <row r="158" spans="4:34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</row>
    <row r="159" spans="4:34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</row>
    <row r="160" spans="4:34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</row>
    <row r="161" spans="13:34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</row>
    <row r="162" spans="13:34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</row>
    <row r="163" spans="13:34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ignoredErrors>
    <ignoredError sqref="C18:G18 C33:G33 C48:G48" formulaRange="1"/>
  </ignoredError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5.140625" style="70" customWidth="1"/>
    <col min="3" max="8" width="10.28515625" style="70" customWidth="1"/>
    <col min="9" max="9" width="12" style="70" customWidth="1"/>
    <col min="10" max="10" width="11.28515625" style="70" customWidth="1"/>
    <col min="11" max="11" width="11.42578125" style="70" customWidth="1"/>
    <col min="12" max="12" width="1.85546875" style="70" customWidth="1"/>
    <col min="13" max="13" width="11.42578125" style="69"/>
    <col min="14" max="14" width="11.42578125" style="69" hidden="1" customWidth="1"/>
    <col min="15" max="34" width="11.42578125" style="69"/>
    <col min="35" max="16384" width="11.42578125" style="70"/>
  </cols>
  <sheetData>
    <row r="1" spans="1:16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16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16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16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16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16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16" s="69" customFormat="1" x14ac:dyDescent="0.25">
      <c r="A7" s="76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164"/>
    </row>
    <row r="8" spans="1:16" s="69" customFormat="1" x14ac:dyDescent="0.25">
      <c r="A8" s="76"/>
      <c r="B8" s="131"/>
      <c r="C8" s="217" t="s">
        <v>101</v>
      </c>
      <c r="D8" s="217"/>
      <c r="E8" s="217"/>
      <c r="F8" s="217"/>
      <c r="G8" s="217"/>
      <c r="H8" s="217"/>
      <c r="I8" s="217"/>
      <c r="J8" s="217"/>
      <c r="K8" s="217"/>
      <c r="L8" s="164"/>
    </row>
    <row r="9" spans="1:16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164"/>
    </row>
    <row r="10" spans="1:16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164"/>
    </row>
    <row r="11" spans="1:16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164"/>
    </row>
    <row r="12" spans="1:16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164"/>
    </row>
    <row r="13" spans="1:16" s="69" customFormat="1" x14ac:dyDescent="0.25">
      <c r="A13" s="76"/>
      <c r="B13" s="174" t="s">
        <v>8</v>
      </c>
      <c r="C13" s="172">
        <v>945652</v>
      </c>
      <c r="D13" s="172">
        <v>905752</v>
      </c>
      <c r="E13" s="172">
        <v>750208</v>
      </c>
      <c r="F13" s="172">
        <v>816340</v>
      </c>
      <c r="G13" s="172">
        <v>787574</v>
      </c>
      <c r="H13" s="172">
        <v>983397</v>
      </c>
      <c r="I13" s="154">
        <f>+(H13/G13-1)*100</f>
        <v>24.86407626457958</v>
      </c>
      <c r="J13" s="154">
        <f>+H13/G13*100</f>
        <v>124.86407626457958</v>
      </c>
      <c r="K13" s="154">
        <f>+(G13/F13-1)*100</f>
        <v>-3.5237768576818485</v>
      </c>
      <c r="L13" s="164"/>
      <c r="M13" s="99"/>
      <c r="N13" s="69">
        <v>1</v>
      </c>
      <c r="O13" s="79">
        <v>6042462</v>
      </c>
      <c r="P13" s="79">
        <v>6916438</v>
      </c>
    </row>
    <row r="14" spans="1:16" s="69" customFormat="1" x14ac:dyDescent="0.25">
      <c r="A14" s="76"/>
      <c r="B14" s="174" t="s">
        <v>9</v>
      </c>
      <c r="C14" s="172">
        <v>936089</v>
      </c>
      <c r="D14" s="172">
        <v>944042</v>
      </c>
      <c r="E14" s="172">
        <v>833805</v>
      </c>
      <c r="F14" s="172">
        <v>886984</v>
      </c>
      <c r="G14" s="172">
        <v>853306</v>
      </c>
      <c r="H14" s="172">
        <v>1050387</v>
      </c>
      <c r="I14" s="154">
        <f>+(H14/G14-1)*100</f>
        <v>23.096169486678875</v>
      </c>
      <c r="J14" s="154">
        <f>+H14/G14*100</f>
        <v>123.09616948667887</v>
      </c>
      <c r="K14" s="154">
        <f>+(G14/F14-1)*100</f>
        <v>-3.7969117819487197</v>
      </c>
      <c r="L14" s="164"/>
      <c r="M14" s="99"/>
      <c r="O14" s="79"/>
      <c r="P14" s="79"/>
    </row>
    <row r="15" spans="1:16" s="69" customFormat="1" x14ac:dyDescent="0.25">
      <c r="A15" s="76"/>
      <c r="B15" s="174" t="s">
        <v>10</v>
      </c>
      <c r="C15" s="172">
        <v>871272</v>
      </c>
      <c r="D15" s="172">
        <v>897783</v>
      </c>
      <c r="E15" s="172">
        <v>845635</v>
      </c>
      <c r="F15" s="172">
        <v>830760</v>
      </c>
      <c r="G15" s="172">
        <v>966219</v>
      </c>
      <c r="H15" s="151">
        <v>1018820</v>
      </c>
      <c r="I15" s="161">
        <f>+(H15/G15-1)*100</f>
        <v>5.4440038955971604</v>
      </c>
      <c r="J15" s="161">
        <f>+H15/G15*100</f>
        <v>105.44400389559716</v>
      </c>
      <c r="K15" s="161">
        <f>+(G15/F15-1)*100</f>
        <v>16.305431171457464</v>
      </c>
      <c r="L15" s="164"/>
      <c r="M15" s="99"/>
      <c r="O15" s="79"/>
      <c r="P15" s="79"/>
    </row>
    <row r="16" spans="1:16" s="69" customFormat="1" x14ac:dyDescent="0.25">
      <c r="A16" s="76"/>
      <c r="B16" s="174" t="s">
        <v>11</v>
      </c>
      <c r="C16" s="172">
        <v>804092</v>
      </c>
      <c r="D16" s="172">
        <v>845537</v>
      </c>
      <c r="E16" s="172">
        <v>876159</v>
      </c>
      <c r="F16" s="172">
        <v>822938</v>
      </c>
      <c r="G16" s="172">
        <v>947571</v>
      </c>
      <c r="H16" s="172"/>
      <c r="I16" s="172"/>
      <c r="J16" s="172"/>
      <c r="K16" s="172"/>
      <c r="L16" s="164"/>
      <c r="M16" s="99"/>
      <c r="O16" s="79"/>
      <c r="P16" s="79"/>
    </row>
    <row r="17" spans="1:34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164"/>
    </row>
    <row r="18" spans="1:34" s="69" customFormat="1" x14ac:dyDescent="0.25">
      <c r="A18" s="76"/>
      <c r="B18" s="147" t="s">
        <v>4</v>
      </c>
      <c r="C18" s="183">
        <f>+SUM(C13:C15)</f>
        <v>2753013</v>
      </c>
      <c r="D18" s="183">
        <f t="shared" ref="D18:G18" si="0">+SUM(D13:D15)</f>
        <v>2747577</v>
      </c>
      <c r="E18" s="183">
        <f t="shared" si="0"/>
        <v>2429648</v>
      </c>
      <c r="F18" s="183">
        <f t="shared" si="0"/>
        <v>2534084</v>
      </c>
      <c r="G18" s="183">
        <f t="shared" si="0"/>
        <v>2607099</v>
      </c>
      <c r="H18" s="151">
        <f>+SUM(H13:H15)</f>
        <v>3052604</v>
      </c>
      <c r="I18" s="184">
        <f>+(H18/G18-1)*100</f>
        <v>17.088150469161324</v>
      </c>
      <c r="J18" s="161">
        <f>+H18/G18*100</f>
        <v>117.08815046916132</v>
      </c>
      <c r="K18" s="161">
        <f>+(G18/F18-1)*100</f>
        <v>2.8813172728291647</v>
      </c>
      <c r="L18" s="164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</row>
    <row r="19" spans="1:34" s="69" customFormat="1" ht="18.75" customHeight="1" x14ac:dyDescent="0.25">
      <c r="A19" s="76"/>
      <c r="B19" s="147" t="s">
        <v>3</v>
      </c>
      <c r="C19" s="185"/>
      <c r="D19" s="152">
        <f>+(D18/C18-1)*100</f>
        <v>-0.19745638687503897</v>
      </c>
      <c r="E19" s="152">
        <f t="shared" ref="E19:H19" si="1">+(E18/D18-1)*100</f>
        <v>-11.571249868520518</v>
      </c>
      <c r="F19" s="152">
        <f t="shared" si="1"/>
        <v>4.2984004267284881</v>
      </c>
      <c r="G19" s="152">
        <f t="shared" si="1"/>
        <v>2.8813172728291647</v>
      </c>
      <c r="H19" s="161">
        <f t="shared" si="1"/>
        <v>17.088150469161324</v>
      </c>
      <c r="I19" s="162"/>
      <c r="J19" s="162"/>
      <c r="K19" s="162"/>
      <c r="L19" s="164"/>
    </row>
    <row r="20" spans="1:34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164"/>
    </row>
    <row r="21" spans="1:34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164"/>
      <c r="M21" s="100"/>
    </row>
    <row r="22" spans="1:34" s="69" customFormat="1" x14ac:dyDescent="0.25">
      <c r="A22" s="76"/>
      <c r="B22" s="131"/>
      <c r="C22" s="216" t="s">
        <v>31</v>
      </c>
      <c r="D22" s="216"/>
      <c r="E22" s="216"/>
      <c r="F22" s="216"/>
      <c r="G22" s="216"/>
      <c r="H22" s="216"/>
      <c r="I22" s="216"/>
      <c r="J22" s="216"/>
      <c r="K22" s="216"/>
      <c r="L22" s="164"/>
    </row>
    <row r="23" spans="1:34" s="69" customFormat="1" x14ac:dyDescent="0.25">
      <c r="A23" s="76"/>
      <c r="B23" s="131"/>
      <c r="C23" s="217" t="s">
        <v>77</v>
      </c>
      <c r="D23" s="217"/>
      <c r="E23" s="217"/>
      <c r="F23" s="217"/>
      <c r="G23" s="217"/>
      <c r="H23" s="217"/>
      <c r="I23" s="217"/>
      <c r="J23" s="217"/>
      <c r="K23" s="217"/>
      <c r="L23" s="164"/>
    </row>
    <row r="24" spans="1:34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164"/>
    </row>
    <row r="25" spans="1:34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164"/>
    </row>
    <row r="26" spans="1:34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164"/>
    </row>
    <row r="27" spans="1:34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164"/>
    </row>
    <row r="28" spans="1:34" s="69" customFormat="1" x14ac:dyDescent="0.25">
      <c r="A28" s="76"/>
      <c r="B28" s="174" t="s">
        <v>8</v>
      </c>
      <c r="C28" s="172">
        <v>441260</v>
      </c>
      <c r="D28" s="172">
        <v>496486</v>
      </c>
      <c r="E28" s="172">
        <v>358271</v>
      </c>
      <c r="F28" s="172">
        <v>459950</v>
      </c>
      <c r="G28" s="172">
        <v>473037</v>
      </c>
      <c r="H28" s="172">
        <v>533841</v>
      </c>
      <c r="I28" s="154">
        <f>+(H28/G28-1)*100</f>
        <v>12.853962797836104</v>
      </c>
      <c r="J28" s="154">
        <f>+H28/G28*100</f>
        <v>112.8539627978361</v>
      </c>
      <c r="K28" s="154">
        <f>+(G28/F28-1)*100</f>
        <v>2.845309272747043</v>
      </c>
      <c r="L28" s="164"/>
      <c r="M28" s="99"/>
      <c r="N28" s="69">
        <v>1</v>
      </c>
      <c r="O28" s="79">
        <v>6042462</v>
      </c>
      <c r="P28" s="79">
        <v>6916438</v>
      </c>
    </row>
    <row r="29" spans="1:34" s="69" customFormat="1" x14ac:dyDescent="0.25">
      <c r="A29" s="76"/>
      <c r="B29" s="174" t="s">
        <v>9</v>
      </c>
      <c r="C29" s="172">
        <v>452548</v>
      </c>
      <c r="D29" s="172">
        <v>522682</v>
      </c>
      <c r="E29" s="172">
        <v>405115</v>
      </c>
      <c r="F29" s="172">
        <v>496578</v>
      </c>
      <c r="G29" s="172">
        <v>477181</v>
      </c>
      <c r="H29" s="172">
        <v>599307</v>
      </c>
      <c r="I29" s="154">
        <f>+(H29/G29-1)*100</f>
        <v>25.593223535723354</v>
      </c>
      <c r="J29" s="154">
        <f>+H29/G29*100</f>
        <v>125.59322353572335</v>
      </c>
      <c r="K29" s="154">
        <f>+(G29/F29-1)*100</f>
        <v>-3.9061335782092588</v>
      </c>
      <c r="L29" s="164"/>
      <c r="M29" s="99"/>
      <c r="O29" s="79"/>
      <c r="P29" s="79"/>
    </row>
    <row r="30" spans="1:34" s="69" customFormat="1" x14ac:dyDescent="0.25">
      <c r="A30" s="76"/>
      <c r="B30" s="174" t="s">
        <v>10</v>
      </c>
      <c r="C30" s="172">
        <v>402549</v>
      </c>
      <c r="D30" s="172">
        <v>471174</v>
      </c>
      <c r="E30" s="172">
        <v>421699</v>
      </c>
      <c r="F30" s="172">
        <v>492815</v>
      </c>
      <c r="G30" s="172">
        <v>516850</v>
      </c>
      <c r="H30" s="151">
        <v>597918</v>
      </c>
      <c r="I30" s="161">
        <f>+(H30/G30-1)*100</f>
        <v>15.685014994679314</v>
      </c>
      <c r="J30" s="161">
        <f>+H30/G30*100</f>
        <v>115.68501499467931</v>
      </c>
      <c r="K30" s="161">
        <f>+(G30/F30-1)*100</f>
        <v>4.8770836926635752</v>
      </c>
      <c r="L30" s="164"/>
      <c r="M30" s="99"/>
      <c r="O30" s="79"/>
      <c r="P30" s="79"/>
    </row>
    <row r="31" spans="1:34" s="69" customFormat="1" x14ac:dyDescent="0.25">
      <c r="A31" s="76"/>
      <c r="B31" s="174" t="s">
        <v>11</v>
      </c>
      <c r="C31" s="172">
        <v>411537</v>
      </c>
      <c r="D31" s="172">
        <v>432994</v>
      </c>
      <c r="E31" s="172">
        <v>477428</v>
      </c>
      <c r="F31" s="172">
        <v>443400</v>
      </c>
      <c r="G31" s="172">
        <v>504466</v>
      </c>
      <c r="H31" s="172"/>
      <c r="I31" s="172"/>
      <c r="J31" s="172"/>
      <c r="K31" s="172"/>
      <c r="L31" s="164"/>
      <c r="M31" s="99"/>
      <c r="O31" s="79"/>
      <c r="P31" s="79"/>
    </row>
    <row r="32" spans="1:34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164"/>
    </row>
    <row r="33" spans="1:34" s="69" customFormat="1" x14ac:dyDescent="0.25">
      <c r="A33" s="76"/>
      <c r="B33" s="147" t="s">
        <v>4</v>
      </c>
      <c r="C33" s="183">
        <f>+SUM(C28:C30)</f>
        <v>1296357</v>
      </c>
      <c r="D33" s="183">
        <f t="shared" ref="D33:G33" si="2">+SUM(D28:D30)</f>
        <v>1490342</v>
      </c>
      <c r="E33" s="183">
        <f t="shared" si="2"/>
        <v>1185085</v>
      </c>
      <c r="F33" s="183">
        <f t="shared" si="2"/>
        <v>1449343</v>
      </c>
      <c r="G33" s="183">
        <f t="shared" si="2"/>
        <v>1467068</v>
      </c>
      <c r="H33" s="151">
        <f>+SUM(H28:H30)</f>
        <v>1731066</v>
      </c>
      <c r="I33" s="184">
        <f>+(H33/G33-1)*100</f>
        <v>17.994939566536793</v>
      </c>
      <c r="J33" s="161">
        <f>+H33/G33*100</f>
        <v>117.9949395665368</v>
      </c>
      <c r="K33" s="161">
        <f>+(G33/F33-1)*100</f>
        <v>1.2229679240869817</v>
      </c>
      <c r="L33" s="164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</row>
    <row r="34" spans="1:34" s="69" customFormat="1" ht="18.75" customHeight="1" x14ac:dyDescent="0.25">
      <c r="A34" s="76"/>
      <c r="B34" s="147" t="s">
        <v>3</v>
      </c>
      <c r="C34" s="185"/>
      <c r="D34" s="152">
        <f>+(D33/C33-1)*100</f>
        <v>14.963856406838548</v>
      </c>
      <c r="E34" s="152">
        <f t="shared" ref="E34:H34" si="3">+(E33/D33-1)*100</f>
        <v>-20.482345662941793</v>
      </c>
      <c r="F34" s="152">
        <f t="shared" si="3"/>
        <v>22.298653683069137</v>
      </c>
      <c r="G34" s="152">
        <f t="shared" si="3"/>
        <v>1.2229679240869817</v>
      </c>
      <c r="H34" s="161">
        <f t="shared" si="3"/>
        <v>17.994939566536793</v>
      </c>
      <c r="I34" s="162"/>
      <c r="J34" s="162"/>
      <c r="K34" s="162"/>
      <c r="L34" s="164"/>
    </row>
    <row r="35" spans="1:34" s="43" customFormat="1" x14ac:dyDescent="0.25">
      <c r="A35" s="44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169"/>
      <c r="M35" s="58" t="s">
        <v>6</v>
      </c>
      <c r="N35" s="40"/>
      <c r="O35" s="41"/>
      <c r="P35" s="41"/>
      <c r="Q35" s="41"/>
      <c r="R35" s="42"/>
      <c r="S35" s="42"/>
      <c r="T35" s="50"/>
      <c r="U35" s="50"/>
      <c r="V35" s="50"/>
      <c r="W35" s="50"/>
    </row>
    <row r="36" spans="1:34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169"/>
      <c r="M36" s="58"/>
      <c r="N36" s="40"/>
      <c r="O36" s="41"/>
      <c r="P36" s="41"/>
      <c r="Q36" s="41"/>
      <c r="R36" s="42"/>
      <c r="S36" s="42"/>
      <c r="T36" s="50"/>
      <c r="U36" s="50"/>
      <c r="V36" s="50"/>
      <c r="W36" s="50"/>
    </row>
    <row r="37" spans="1:34" s="69" customFormat="1" x14ac:dyDescent="0.25">
      <c r="A37" s="76"/>
      <c r="B37" s="131"/>
      <c r="C37" s="216" t="s">
        <v>31</v>
      </c>
      <c r="D37" s="216"/>
      <c r="E37" s="216"/>
      <c r="F37" s="216"/>
      <c r="G37" s="216"/>
      <c r="H37" s="216"/>
      <c r="I37" s="216"/>
      <c r="J37" s="216"/>
      <c r="K37" s="216"/>
      <c r="L37" s="164"/>
    </row>
    <row r="38" spans="1:34" s="69" customFormat="1" x14ac:dyDescent="0.25">
      <c r="A38" s="76"/>
      <c r="B38" s="131"/>
      <c r="C38" s="217" t="s">
        <v>85</v>
      </c>
      <c r="D38" s="217"/>
      <c r="E38" s="217"/>
      <c r="F38" s="217"/>
      <c r="G38" s="217"/>
      <c r="H38" s="217"/>
      <c r="I38" s="217"/>
      <c r="J38" s="217"/>
      <c r="K38" s="217"/>
      <c r="L38" s="164"/>
    </row>
    <row r="39" spans="1:34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164"/>
    </row>
    <row r="40" spans="1:34" s="69" customFormat="1" ht="19.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164"/>
    </row>
    <row r="41" spans="1:34" s="69" customFormat="1" ht="19.5" customHeigh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164"/>
    </row>
    <row r="42" spans="1:34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164"/>
    </row>
    <row r="43" spans="1:34" s="69" customFormat="1" x14ac:dyDescent="0.25">
      <c r="A43" s="76"/>
      <c r="B43" s="174" t="s">
        <v>8</v>
      </c>
      <c r="C43" s="172">
        <v>504392</v>
      </c>
      <c r="D43" s="172">
        <v>409266</v>
      </c>
      <c r="E43" s="172">
        <v>391937</v>
      </c>
      <c r="F43" s="172">
        <v>356390</v>
      </c>
      <c r="G43" s="172">
        <v>314537</v>
      </c>
      <c r="H43" s="172">
        <v>449556</v>
      </c>
      <c r="I43" s="154">
        <f>+(H43/G43-1)*100</f>
        <v>42.926269405507142</v>
      </c>
      <c r="J43" s="154">
        <f>+H43/G43*100</f>
        <v>142.92626940550716</v>
      </c>
      <c r="K43" s="154">
        <f>+(G43/F43-1)*100</f>
        <v>-11.743595499312553</v>
      </c>
      <c r="L43" s="164"/>
      <c r="M43" s="99"/>
      <c r="N43" s="69">
        <v>1</v>
      </c>
      <c r="O43" s="79">
        <v>6042462</v>
      </c>
      <c r="P43" s="79">
        <v>6916438</v>
      </c>
    </row>
    <row r="44" spans="1:34" s="69" customFormat="1" x14ac:dyDescent="0.25">
      <c r="A44" s="76"/>
      <c r="B44" s="174" t="s">
        <v>9</v>
      </c>
      <c r="C44" s="172">
        <v>483541</v>
      </c>
      <c r="D44" s="172">
        <v>421360</v>
      </c>
      <c r="E44" s="172">
        <v>428690</v>
      </c>
      <c r="F44" s="172">
        <v>390406</v>
      </c>
      <c r="G44" s="172">
        <v>376125</v>
      </c>
      <c r="H44" s="172">
        <v>451080</v>
      </c>
      <c r="I44" s="154">
        <f>+(H44/G44-1)*100</f>
        <v>19.928215353938185</v>
      </c>
      <c r="J44" s="154">
        <f>+H44/G44*100</f>
        <v>119.92821535393819</v>
      </c>
      <c r="K44" s="154">
        <f>+(G44/F44-1)*100</f>
        <v>-3.6579868137272431</v>
      </c>
      <c r="L44" s="164"/>
      <c r="M44" s="99"/>
      <c r="O44" s="79"/>
      <c r="P44" s="79"/>
    </row>
    <row r="45" spans="1:34" s="69" customFormat="1" x14ac:dyDescent="0.25">
      <c r="A45" s="76"/>
      <c r="B45" s="174" t="s">
        <v>10</v>
      </c>
      <c r="C45" s="172">
        <v>468723</v>
      </c>
      <c r="D45" s="172">
        <v>426609</v>
      </c>
      <c r="E45" s="172">
        <v>423936</v>
      </c>
      <c r="F45" s="172">
        <v>337945</v>
      </c>
      <c r="G45" s="172">
        <v>449369</v>
      </c>
      <c r="H45" s="151">
        <v>420902</v>
      </c>
      <c r="I45" s="161">
        <f>+(H45/G45-1)*100</f>
        <v>-6.3348829135966174</v>
      </c>
      <c r="J45" s="161">
        <f>+H45/G45*100</f>
        <v>93.665117086403384</v>
      </c>
      <c r="K45" s="161">
        <f>+(G45/F45-1)*100</f>
        <v>32.971045584340651</v>
      </c>
      <c r="L45" s="164"/>
      <c r="M45" s="99"/>
      <c r="O45" s="79"/>
      <c r="P45" s="79"/>
    </row>
    <row r="46" spans="1:34" s="69" customFormat="1" x14ac:dyDescent="0.25">
      <c r="A46" s="76"/>
      <c r="B46" s="174" t="s">
        <v>11</v>
      </c>
      <c r="C46" s="172">
        <v>392555</v>
      </c>
      <c r="D46" s="172">
        <v>412543</v>
      </c>
      <c r="E46" s="172">
        <v>398731</v>
      </c>
      <c r="F46" s="172">
        <v>379538</v>
      </c>
      <c r="G46" s="172">
        <v>443105</v>
      </c>
      <c r="H46" s="172"/>
      <c r="I46" s="172"/>
      <c r="J46" s="172"/>
      <c r="K46" s="172"/>
      <c r="L46" s="164"/>
      <c r="M46" s="99"/>
      <c r="O46" s="79"/>
      <c r="P46" s="79"/>
    </row>
    <row r="47" spans="1:34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164"/>
    </row>
    <row r="48" spans="1:34" s="69" customFormat="1" x14ac:dyDescent="0.25">
      <c r="A48" s="76"/>
      <c r="B48" s="147" t="s">
        <v>4</v>
      </c>
      <c r="C48" s="183">
        <f>+SUM(C43:C45)</f>
        <v>1456656</v>
      </c>
      <c r="D48" s="183">
        <f t="shared" ref="D48:G48" si="4">+SUM(D43:D45)</f>
        <v>1257235</v>
      </c>
      <c r="E48" s="183">
        <f t="shared" si="4"/>
        <v>1244563</v>
      </c>
      <c r="F48" s="183">
        <f t="shared" si="4"/>
        <v>1084741</v>
      </c>
      <c r="G48" s="183">
        <f t="shared" si="4"/>
        <v>1140031</v>
      </c>
      <c r="H48" s="151">
        <f>+SUM(H43:H45)</f>
        <v>1321538</v>
      </c>
      <c r="I48" s="184">
        <f>+(H48/G48-1)*100</f>
        <v>15.921233720837424</v>
      </c>
      <c r="J48" s="161">
        <f>+H48/G48*100</f>
        <v>115.92123372083742</v>
      </c>
      <c r="K48" s="161">
        <f>+(G48/F48-1)*100</f>
        <v>5.0970692543196972</v>
      </c>
      <c r="L48" s="164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</row>
    <row r="49" spans="1:23" s="69" customFormat="1" ht="18.75" customHeight="1" x14ac:dyDescent="0.25">
      <c r="A49" s="76"/>
      <c r="B49" s="147" t="s">
        <v>3</v>
      </c>
      <c r="C49" s="185"/>
      <c r="D49" s="152">
        <f>+(D48/C48-1)*100</f>
        <v>-13.690329082501297</v>
      </c>
      <c r="E49" s="152">
        <f t="shared" ref="E49:H49" si="5">+(E48/D48-1)*100</f>
        <v>-1.0079261235966253</v>
      </c>
      <c r="F49" s="152">
        <f t="shared" si="5"/>
        <v>-12.841615892485958</v>
      </c>
      <c r="G49" s="152">
        <f t="shared" si="5"/>
        <v>5.0970692543196972</v>
      </c>
      <c r="H49" s="161">
        <f t="shared" si="5"/>
        <v>15.921233720837424</v>
      </c>
      <c r="I49" s="162"/>
      <c r="J49" s="162"/>
      <c r="K49" s="162"/>
      <c r="L49" s="164"/>
    </row>
    <row r="50" spans="1:23" s="43" customFormat="1" x14ac:dyDescent="0.25">
      <c r="A50" s="44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169"/>
      <c r="M50" s="58"/>
      <c r="N50" s="40"/>
      <c r="O50" s="41"/>
      <c r="P50" s="41"/>
      <c r="Q50" s="41"/>
      <c r="R50" s="42"/>
      <c r="S50" s="42"/>
      <c r="T50" s="50"/>
      <c r="U50" s="50"/>
      <c r="V50" s="50"/>
      <c r="W50" s="50"/>
    </row>
    <row r="51" spans="1:23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169"/>
      <c r="M51" s="58"/>
      <c r="N51" s="40"/>
      <c r="O51" s="41"/>
      <c r="P51" s="41"/>
      <c r="Q51" s="41"/>
      <c r="R51" s="42"/>
      <c r="S51" s="42"/>
      <c r="T51" s="50"/>
      <c r="U51" s="50"/>
      <c r="V51" s="50"/>
      <c r="W51" s="50"/>
    </row>
    <row r="52" spans="1:23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170"/>
      <c r="M52" s="58"/>
      <c r="N52" s="40"/>
      <c r="O52" s="41"/>
      <c r="P52" s="41"/>
      <c r="Q52" s="41"/>
      <c r="R52" s="42"/>
      <c r="S52" s="42"/>
      <c r="T52" s="50"/>
      <c r="U52" s="50"/>
      <c r="V52" s="50"/>
      <c r="W52" s="50"/>
    </row>
    <row r="53" spans="1:23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3" s="40" customFormat="1" x14ac:dyDescent="0.25">
      <c r="A54" s="59"/>
      <c r="B54" s="49" t="s">
        <v>44</v>
      </c>
      <c r="C54" s="49" t="s">
        <v>44</v>
      </c>
      <c r="D54" s="49" t="s">
        <v>45</v>
      </c>
      <c r="E54" s="49" t="s">
        <v>46</v>
      </c>
      <c r="F54" s="49" t="s">
        <v>47</v>
      </c>
      <c r="G54" s="49" t="s">
        <v>48</v>
      </c>
      <c r="H54" s="40" t="s">
        <v>49</v>
      </c>
      <c r="I54" s="40" t="s">
        <v>50</v>
      </c>
      <c r="J54" s="40" t="s">
        <v>51</v>
      </c>
      <c r="K54" s="40" t="s">
        <v>52</v>
      </c>
      <c r="L54" s="40" t="s">
        <v>53</v>
      </c>
      <c r="M54" s="40" t="s">
        <v>54</v>
      </c>
      <c r="N54" s="40" t="s">
        <v>55</v>
      </c>
      <c r="O54" s="40" t="s">
        <v>60</v>
      </c>
      <c r="P54" s="40" t="s">
        <v>61</v>
      </c>
    </row>
    <row r="55" spans="1:23" s="40" customFormat="1" x14ac:dyDescent="0.25">
      <c r="B55" s="49">
        <v>173844</v>
      </c>
      <c r="C55" s="49">
        <v>87108</v>
      </c>
      <c r="D55" s="49">
        <v>3845</v>
      </c>
      <c r="E55" s="49">
        <v>1137</v>
      </c>
      <c r="F55" s="49">
        <v>216</v>
      </c>
      <c r="G55" s="49">
        <v>1296</v>
      </c>
      <c r="H55" s="40">
        <v>756</v>
      </c>
      <c r="I55" s="40">
        <v>11301</v>
      </c>
      <c r="J55" s="40">
        <v>20207</v>
      </c>
      <c r="K55" s="40">
        <v>44691</v>
      </c>
      <c r="L55" s="40">
        <v>141795</v>
      </c>
      <c r="M55" s="40">
        <v>13932</v>
      </c>
      <c r="N55" s="40">
        <v>2320</v>
      </c>
      <c r="O55" s="40">
        <v>161</v>
      </c>
      <c r="P55" s="40">
        <v>14305</v>
      </c>
    </row>
    <row r="56" spans="1:23" s="40" customFormat="1" x14ac:dyDescent="0.25"/>
    <row r="57" spans="1:23" s="40" customFormat="1" x14ac:dyDescent="0.25"/>
    <row r="58" spans="1:23" s="40" customFormat="1" x14ac:dyDescent="0.25">
      <c r="C58" s="49"/>
      <c r="D58" s="49"/>
      <c r="E58" s="49"/>
      <c r="F58" s="49"/>
      <c r="G58" s="49"/>
      <c r="H58" s="49"/>
    </row>
    <row r="59" spans="1:23" s="41" customFormat="1" x14ac:dyDescent="0.25">
      <c r="C59" s="56"/>
      <c r="D59" s="56"/>
      <c r="E59" s="56"/>
      <c r="F59" s="56"/>
      <c r="G59" s="56"/>
      <c r="H59" s="56"/>
    </row>
    <row r="60" spans="1:23" s="69" customFormat="1" x14ac:dyDescent="0.25">
      <c r="B60" s="94">
        <v>7389400</v>
      </c>
      <c r="C60" s="98" t="s">
        <v>12</v>
      </c>
      <c r="D60" s="97">
        <v>6805.8512499999997</v>
      </c>
    </row>
    <row r="61" spans="1:23" s="69" customFormat="1" x14ac:dyDescent="0.25">
      <c r="B61" s="94">
        <v>7405125</v>
      </c>
      <c r="C61" s="98" t="s">
        <v>13</v>
      </c>
      <c r="D61" s="97">
        <v>7093.1805000000004</v>
      </c>
    </row>
    <row r="62" spans="1:23" s="69" customFormat="1" x14ac:dyDescent="0.25">
      <c r="B62" s="94">
        <v>7299121</v>
      </c>
      <c r="C62" s="98" t="s">
        <v>14</v>
      </c>
      <c r="D62" s="97">
        <v>7273.4759999999997</v>
      </c>
    </row>
    <row r="63" spans="1:23" s="69" customFormat="1" x14ac:dyDescent="0.25">
      <c r="B63" s="94">
        <v>6832984</v>
      </c>
      <c r="C63" s="98" t="s">
        <v>15</v>
      </c>
      <c r="D63" s="97">
        <v>7231.6575000000003</v>
      </c>
    </row>
    <row r="64" spans="1:23" s="69" customFormat="1" x14ac:dyDescent="0.25">
      <c r="B64" s="94">
        <v>6979952</v>
      </c>
      <c r="C64" s="98" t="s">
        <v>16</v>
      </c>
      <c r="D64" s="97">
        <v>7129.2955000000002</v>
      </c>
    </row>
    <row r="65" spans="2:5" s="69" customFormat="1" x14ac:dyDescent="0.25">
      <c r="B65" s="94">
        <v>6279817</v>
      </c>
      <c r="C65" s="98" t="s">
        <v>17</v>
      </c>
      <c r="D65" s="97">
        <v>6847.9684999999999</v>
      </c>
    </row>
    <row r="66" spans="2:5" s="69" customFormat="1" x14ac:dyDescent="0.25">
      <c r="B66" s="94">
        <v>6093961</v>
      </c>
      <c r="C66" s="98" t="s">
        <v>18</v>
      </c>
      <c r="D66" s="97">
        <v>6546.6785</v>
      </c>
    </row>
    <row r="67" spans="2:5" s="69" customFormat="1" x14ac:dyDescent="0.25">
      <c r="B67" s="94">
        <v>5469988</v>
      </c>
      <c r="C67" s="98" t="s">
        <v>19</v>
      </c>
      <c r="D67" s="97">
        <v>6205.9295000000002</v>
      </c>
      <c r="E67" s="91"/>
    </row>
    <row r="68" spans="2:5" s="69" customFormat="1" x14ac:dyDescent="0.25">
      <c r="B68" s="94">
        <v>5941344</v>
      </c>
      <c r="C68" s="98" t="s">
        <v>20</v>
      </c>
      <c r="D68" s="97">
        <v>5946.2775000000001</v>
      </c>
      <c r="E68" s="91"/>
    </row>
    <row r="69" spans="2:5" s="69" customFormat="1" x14ac:dyDescent="0.25">
      <c r="B69" s="94">
        <v>6145529</v>
      </c>
      <c r="C69" s="98" t="s">
        <v>21</v>
      </c>
      <c r="D69" s="97">
        <v>5912.7055</v>
      </c>
      <c r="E69" s="91"/>
    </row>
    <row r="70" spans="2:5" s="69" customFormat="1" x14ac:dyDescent="0.25">
      <c r="B70" s="94">
        <v>6209547</v>
      </c>
      <c r="C70" s="98" t="s">
        <v>22</v>
      </c>
      <c r="D70" s="97">
        <v>5941.6019999999999</v>
      </c>
      <c r="E70" s="91"/>
    </row>
    <row r="71" spans="2:5" s="69" customFormat="1" x14ac:dyDescent="0.25">
      <c r="B71" s="94">
        <v>5987990</v>
      </c>
      <c r="C71" s="98" t="s">
        <v>23</v>
      </c>
      <c r="D71" s="97">
        <v>6071.1025</v>
      </c>
      <c r="E71" s="91"/>
    </row>
    <row r="72" spans="2:5" s="69" customFormat="1" x14ac:dyDescent="0.25">
      <c r="B72" s="94">
        <v>5810996</v>
      </c>
      <c r="C72" s="98" t="s">
        <v>24</v>
      </c>
      <c r="D72" s="97">
        <v>6038.5155000000004</v>
      </c>
      <c r="E72" s="91"/>
    </row>
    <row r="73" spans="2:5" s="69" customFormat="1" x14ac:dyDescent="0.25">
      <c r="B73" s="94">
        <v>6231878</v>
      </c>
      <c r="C73" s="98" t="s">
        <v>25</v>
      </c>
      <c r="D73" s="97">
        <v>6060.10275</v>
      </c>
      <c r="E73" s="91"/>
    </row>
    <row r="74" spans="2:5" s="69" customFormat="1" x14ac:dyDescent="0.25">
      <c r="B74" s="94">
        <v>6449419</v>
      </c>
      <c r="C74" s="98" t="s">
        <v>26</v>
      </c>
      <c r="D74" s="97">
        <v>6120.0707499999999</v>
      </c>
      <c r="E74" s="91"/>
    </row>
    <row r="75" spans="2:5" s="69" customFormat="1" x14ac:dyDescent="0.25">
      <c r="B75" s="94">
        <v>6199402</v>
      </c>
      <c r="C75" s="98" t="s">
        <v>27</v>
      </c>
      <c r="D75" s="97">
        <v>6172.9237499999999</v>
      </c>
      <c r="E75" s="91"/>
    </row>
    <row r="76" spans="2:5" s="69" customFormat="1" x14ac:dyDescent="0.25">
      <c r="B76" s="94">
        <v>6498148</v>
      </c>
      <c r="C76" s="98" t="s">
        <v>28</v>
      </c>
      <c r="D76" s="97">
        <v>6344.7117500000004</v>
      </c>
      <c r="E76" s="91"/>
    </row>
    <row r="77" spans="2:5" s="69" customFormat="1" x14ac:dyDescent="0.25">
      <c r="B77" s="94">
        <v>6281878</v>
      </c>
      <c r="C77" s="98" t="s">
        <v>29</v>
      </c>
      <c r="D77" s="97">
        <v>6357.2117500000004</v>
      </c>
      <c r="E77" s="91"/>
    </row>
    <row r="78" spans="2:5" s="69" customFormat="1" x14ac:dyDescent="0.25">
      <c r="B78" s="94">
        <v>6351873</v>
      </c>
      <c r="C78" s="98" t="s">
        <v>30</v>
      </c>
      <c r="D78" s="97">
        <v>6332.8252499999999</v>
      </c>
      <c r="E78" s="91"/>
    </row>
    <row r="79" spans="2:5" s="69" customFormat="1" x14ac:dyDescent="0.25">
      <c r="B79" s="94">
        <v>6348056</v>
      </c>
      <c r="C79" s="98" t="s">
        <v>33</v>
      </c>
      <c r="D79" s="97">
        <v>6369.9887500000004</v>
      </c>
      <c r="E79" s="91"/>
    </row>
    <row r="80" spans="2:5" s="69" customFormat="1" x14ac:dyDescent="0.25">
      <c r="B80" s="94">
        <v>6042462</v>
      </c>
      <c r="C80" s="98" t="s">
        <v>35</v>
      </c>
      <c r="D80" s="97">
        <v>6256.0672500000001</v>
      </c>
      <c r="E80" s="91"/>
    </row>
    <row r="81" spans="2:5" s="69" customFormat="1" x14ac:dyDescent="0.25">
      <c r="B81" s="94">
        <v>6095116</v>
      </c>
      <c r="C81" s="98" t="s">
        <v>37</v>
      </c>
      <c r="D81" s="97">
        <v>6209.3767500000004</v>
      </c>
      <c r="E81" s="91"/>
    </row>
    <row r="82" spans="2:5" s="69" customFormat="1" x14ac:dyDescent="0.25">
      <c r="B82" s="94">
        <v>6413962</v>
      </c>
      <c r="C82" s="98" t="s">
        <v>38</v>
      </c>
      <c r="D82" s="97">
        <v>6224.8990000000003</v>
      </c>
      <c r="E82" s="91"/>
    </row>
    <row r="83" spans="2:5" s="69" customFormat="1" x14ac:dyDescent="0.25">
      <c r="B83" s="94">
        <v>6196253</v>
      </c>
      <c r="C83" s="98" t="s">
        <v>39</v>
      </c>
      <c r="D83" s="97">
        <v>6186.9482500000004</v>
      </c>
      <c r="E83" s="91"/>
    </row>
    <row r="84" spans="2:5" s="69" customFormat="1" x14ac:dyDescent="0.25">
      <c r="B84" s="94">
        <v>6916438</v>
      </c>
      <c r="C84" s="98" t="s">
        <v>42</v>
      </c>
      <c r="D84" s="97">
        <v>6405.4422500000001</v>
      </c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4" s="69" customFormat="1" x14ac:dyDescent="0.25">
      <c r="B129" s="79"/>
      <c r="D129" s="93"/>
      <c r="E129" s="91"/>
    </row>
    <row r="130" spans="2:34" s="69" customFormat="1" x14ac:dyDescent="0.25">
      <c r="B130" s="79"/>
      <c r="D130" s="93"/>
      <c r="E130" s="91"/>
    </row>
    <row r="131" spans="2:34" s="69" customFormat="1" x14ac:dyDescent="0.25">
      <c r="B131" s="79"/>
      <c r="D131" s="93"/>
      <c r="E131" s="91"/>
    </row>
    <row r="132" spans="2:34" s="69" customFormat="1" x14ac:dyDescent="0.25">
      <c r="B132" s="79"/>
      <c r="D132" s="93"/>
      <c r="E132" s="91"/>
    </row>
    <row r="133" spans="2:34" s="69" customFormat="1" x14ac:dyDescent="0.25">
      <c r="B133" s="79"/>
      <c r="D133" s="93"/>
      <c r="E133" s="91"/>
    </row>
    <row r="134" spans="2:34" s="69" customFormat="1" x14ac:dyDescent="0.25">
      <c r="B134" s="79"/>
      <c r="D134" s="93"/>
      <c r="E134" s="91"/>
    </row>
    <row r="135" spans="2:34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</row>
    <row r="136" spans="2:34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</row>
    <row r="137" spans="2:34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</row>
    <row r="138" spans="2:34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</row>
    <row r="139" spans="2:34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</row>
    <row r="140" spans="2:34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</row>
    <row r="141" spans="2:34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</row>
    <row r="142" spans="2:34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</row>
    <row r="143" spans="2:34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</row>
    <row r="144" spans="2:34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</row>
    <row r="145" spans="4:34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</row>
    <row r="146" spans="4:34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</row>
    <row r="147" spans="4:34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</row>
    <row r="148" spans="4:34" s="69" customFormat="1" x14ac:dyDescent="0.25"/>
    <row r="149" spans="4:34" s="69" customFormat="1" x14ac:dyDescent="0.25"/>
    <row r="150" spans="4:34" s="69" customFormat="1" x14ac:dyDescent="0.25"/>
    <row r="151" spans="4:34" s="69" customFormat="1" x14ac:dyDescent="0.25"/>
    <row r="152" spans="4:34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</row>
    <row r="153" spans="4:34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</row>
    <row r="154" spans="4:34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</row>
    <row r="155" spans="4:34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</row>
    <row r="156" spans="4:34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</row>
    <row r="157" spans="4:34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</row>
    <row r="158" spans="4:34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</row>
    <row r="159" spans="4:34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</row>
    <row r="160" spans="4:34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</row>
    <row r="161" spans="13:34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</row>
    <row r="162" spans="13:34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</row>
    <row r="163" spans="13:34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17</oddFooter>
  </headerFooter>
  <ignoredErrors>
    <ignoredError sqref="C18:G18 C33:G33 C48:G48" formulaRange="1"/>
  </ignoredErrors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9" width="11.85546875" style="70" customWidth="1"/>
    <col min="10" max="10" width="11.5703125" style="70" customWidth="1"/>
    <col min="11" max="11" width="11.7109375" style="70" customWidth="1"/>
    <col min="12" max="12" width="1.85546875" style="70" customWidth="1"/>
    <col min="13" max="13" width="11.42578125" style="69"/>
    <col min="14" max="14" width="11.42578125" style="69" hidden="1" customWidth="1"/>
    <col min="15" max="34" width="11.42578125" style="69"/>
    <col min="35" max="16384" width="11.42578125" style="70"/>
  </cols>
  <sheetData>
    <row r="1" spans="1:16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16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16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16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16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16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16" s="69" customFormat="1" x14ac:dyDescent="0.25">
      <c r="A7" s="76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16" s="69" customFormat="1" x14ac:dyDescent="0.25">
      <c r="A8" s="76"/>
      <c r="B8" s="131"/>
      <c r="C8" s="217" t="s">
        <v>88</v>
      </c>
      <c r="D8" s="217"/>
      <c r="E8" s="217"/>
      <c r="F8" s="217"/>
      <c r="G8" s="217"/>
      <c r="H8" s="217"/>
      <c r="I8" s="217"/>
      <c r="J8" s="217"/>
      <c r="K8" s="217"/>
      <c r="L8" s="78"/>
    </row>
    <row r="9" spans="1:16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16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16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</row>
    <row r="12" spans="1:16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16" s="69" customFormat="1" x14ac:dyDescent="0.25">
      <c r="A13" s="76"/>
      <c r="B13" s="174" t="s">
        <v>8</v>
      </c>
      <c r="C13" s="172">
        <v>187733</v>
      </c>
      <c r="D13" s="172">
        <v>68452</v>
      </c>
      <c r="E13" s="172">
        <v>82502</v>
      </c>
      <c r="F13" s="172">
        <v>204554</v>
      </c>
      <c r="G13" s="172">
        <v>158549</v>
      </c>
      <c r="H13" s="172">
        <v>182176</v>
      </c>
      <c r="I13" s="154">
        <f>+(H13/G13-1)*100</f>
        <v>14.902017672769929</v>
      </c>
      <c r="J13" s="154">
        <f>+H13/G13*100</f>
        <v>114.90201767276993</v>
      </c>
      <c r="K13" s="154">
        <f>+(G13/F13-1)*100</f>
        <v>-22.490393734661751</v>
      </c>
      <c r="L13" s="78"/>
      <c r="M13" s="99"/>
      <c r="N13" s="69">
        <v>1</v>
      </c>
      <c r="O13" s="79">
        <v>6042462</v>
      </c>
      <c r="P13" s="79">
        <v>6916438</v>
      </c>
    </row>
    <row r="14" spans="1:16" s="69" customFormat="1" x14ac:dyDescent="0.25">
      <c r="A14" s="76"/>
      <c r="B14" s="174" t="s">
        <v>9</v>
      </c>
      <c r="C14" s="172">
        <v>84309</v>
      </c>
      <c r="D14" s="172">
        <v>86223</v>
      </c>
      <c r="E14" s="172">
        <v>92481</v>
      </c>
      <c r="F14" s="172">
        <v>187412</v>
      </c>
      <c r="G14" s="172">
        <v>165267</v>
      </c>
      <c r="H14" s="172">
        <v>197550</v>
      </c>
      <c r="I14" s="154">
        <f>+(H14/G14-1)*100</f>
        <v>19.533845232260518</v>
      </c>
      <c r="J14" s="154">
        <f>+H14/G14*100</f>
        <v>119.53384523226052</v>
      </c>
      <c r="K14" s="154">
        <f>+(G14/F14-1)*100</f>
        <v>-11.816212409023974</v>
      </c>
      <c r="L14" s="78"/>
      <c r="M14" s="99"/>
      <c r="O14" s="79"/>
      <c r="P14" s="79"/>
    </row>
    <row r="15" spans="1:16" s="69" customFormat="1" x14ac:dyDescent="0.25">
      <c r="A15" s="76"/>
      <c r="B15" s="174" t="s">
        <v>10</v>
      </c>
      <c r="C15" s="172">
        <v>76727</v>
      </c>
      <c r="D15" s="172">
        <v>82428</v>
      </c>
      <c r="E15" s="172">
        <v>90518</v>
      </c>
      <c r="F15" s="172">
        <v>186278</v>
      </c>
      <c r="G15" s="172">
        <v>171836</v>
      </c>
      <c r="H15" s="151">
        <v>212899</v>
      </c>
      <c r="I15" s="161">
        <f>+(H15/G15-1)*100</f>
        <v>23.896622360855702</v>
      </c>
      <c r="J15" s="161">
        <f>+H15/G15*100</f>
        <v>123.8966223608557</v>
      </c>
      <c r="K15" s="161">
        <v>-11.816212409023974</v>
      </c>
      <c r="L15" s="78"/>
      <c r="M15" s="99"/>
      <c r="O15" s="79"/>
      <c r="P15" s="79"/>
    </row>
    <row r="16" spans="1:16" s="69" customFormat="1" x14ac:dyDescent="0.25">
      <c r="A16" s="76"/>
      <c r="B16" s="174" t="s">
        <v>11</v>
      </c>
      <c r="C16" s="172">
        <v>62495</v>
      </c>
      <c r="D16" s="172">
        <v>86734</v>
      </c>
      <c r="E16" s="172">
        <v>113242</v>
      </c>
      <c r="F16" s="172">
        <v>176107</v>
      </c>
      <c r="G16" s="172">
        <v>170043</v>
      </c>
      <c r="H16" s="172"/>
      <c r="I16" s="172"/>
      <c r="J16" s="172"/>
      <c r="K16" s="172"/>
      <c r="L16" s="78"/>
      <c r="M16" s="99"/>
      <c r="O16" s="79"/>
      <c r="P16" s="79"/>
    </row>
    <row r="17" spans="1:34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4" s="69" customFormat="1" x14ac:dyDescent="0.25">
      <c r="A18" s="76"/>
      <c r="B18" s="147" t="s">
        <v>4</v>
      </c>
      <c r="C18" s="150">
        <f>+SUM(C13:C15)</f>
        <v>348769</v>
      </c>
      <c r="D18" s="150">
        <f t="shared" ref="D18:G18" si="0">+SUM(D13:D15)</f>
        <v>237103</v>
      </c>
      <c r="E18" s="150">
        <f t="shared" si="0"/>
        <v>265501</v>
      </c>
      <c r="F18" s="150">
        <f t="shared" si="0"/>
        <v>578244</v>
      </c>
      <c r="G18" s="150">
        <f t="shared" si="0"/>
        <v>495652</v>
      </c>
      <c r="H18" s="151">
        <f>+SUM(H13:H15)</f>
        <v>592625</v>
      </c>
      <c r="I18" s="184">
        <f>+(H18/G18-1)*100</f>
        <v>19.564734934994711</v>
      </c>
      <c r="J18" s="161">
        <f>+H18/G18*100</f>
        <v>119.5647349349947</v>
      </c>
      <c r="K18" s="161">
        <f>+(G18/F18-1)*100</f>
        <v>-14.283243751772613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</row>
    <row r="19" spans="1:34" s="69" customFormat="1" ht="18.75" customHeight="1" x14ac:dyDescent="0.25">
      <c r="A19" s="76"/>
      <c r="B19" s="147" t="s">
        <v>3</v>
      </c>
      <c r="C19" s="182"/>
      <c r="D19" s="152">
        <f>+(D18/C18-1)*100</f>
        <v>-32.017180426012636</v>
      </c>
      <c r="E19" s="152">
        <f t="shared" ref="E19:H19" si="1">+(E18/D18-1)*100</f>
        <v>11.977073255083237</v>
      </c>
      <c r="F19" s="152">
        <f t="shared" si="1"/>
        <v>117.79352996787208</v>
      </c>
      <c r="G19" s="152">
        <f t="shared" si="1"/>
        <v>-14.283243751772613</v>
      </c>
      <c r="H19" s="161">
        <f t="shared" si="1"/>
        <v>19.564734934994711</v>
      </c>
      <c r="I19" s="162"/>
      <c r="J19" s="162"/>
      <c r="K19" s="162"/>
      <c r="L19" s="78"/>
    </row>
    <row r="20" spans="1:34" s="69" customFormat="1" ht="12" customHeight="1" x14ac:dyDescent="0.25">
      <c r="A20" s="76"/>
      <c r="B20" s="146"/>
      <c r="C20" s="175"/>
      <c r="D20" s="175"/>
      <c r="E20" s="175"/>
      <c r="F20" s="175"/>
      <c r="G20" s="175"/>
      <c r="H20" s="157"/>
      <c r="I20" s="158"/>
      <c r="J20" s="158"/>
      <c r="K20" s="158"/>
      <c r="L20" s="78"/>
    </row>
    <row r="21" spans="1:34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4" s="69" customFormat="1" x14ac:dyDescent="0.25">
      <c r="A22" s="76"/>
      <c r="B22" s="131"/>
      <c r="C22" s="216" t="s">
        <v>31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4" s="69" customFormat="1" x14ac:dyDescent="0.25">
      <c r="A23" s="76"/>
      <c r="B23" s="131"/>
      <c r="C23" s="217" t="s">
        <v>89</v>
      </c>
      <c r="D23" s="217"/>
      <c r="E23" s="217"/>
      <c r="F23" s="217"/>
      <c r="G23" s="217"/>
      <c r="H23" s="217"/>
      <c r="I23" s="217"/>
      <c r="J23" s="217"/>
      <c r="K23" s="217"/>
      <c r="L23" s="78"/>
    </row>
    <row r="24" spans="1:34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4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4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</row>
    <row r="27" spans="1:34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4" s="69" customFormat="1" x14ac:dyDescent="0.25">
      <c r="A28" s="76"/>
      <c r="B28" s="174" t="s">
        <v>8</v>
      </c>
      <c r="C28" s="172">
        <v>126378</v>
      </c>
      <c r="D28" s="172">
        <v>24463</v>
      </c>
      <c r="E28" s="172">
        <v>28524</v>
      </c>
      <c r="F28" s="172">
        <v>85221</v>
      </c>
      <c r="G28" s="172">
        <v>86531</v>
      </c>
      <c r="H28" s="172">
        <v>88648</v>
      </c>
      <c r="I28" s="154">
        <f>+(H28/G28-1)*100</f>
        <v>2.4465220556794565</v>
      </c>
      <c r="J28" s="154">
        <f>+H28/G28*100</f>
        <v>102.44652205567945</v>
      </c>
      <c r="K28" s="154">
        <f>+(G28/F28-1)*100</f>
        <v>1.5371798031001749</v>
      </c>
      <c r="L28" s="78"/>
      <c r="M28" s="99"/>
      <c r="N28" s="69">
        <v>1</v>
      </c>
      <c r="O28" s="79">
        <v>6042462</v>
      </c>
      <c r="P28" s="79">
        <v>6916438</v>
      </c>
    </row>
    <row r="29" spans="1:34" s="69" customFormat="1" x14ac:dyDescent="0.25">
      <c r="A29" s="76"/>
      <c r="B29" s="174" t="s">
        <v>9</v>
      </c>
      <c r="C29" s="172">
        <v>29944</v>
      </c>
      <c r="D29" s="172">
        <v>23583</v>
      </c>
      <c r="E29" s="172">
        <v>32059</v>
      </c>
      <c r="F29" s="172">
        <v>103922</v>
      </c>
      <c r="G29" s="172">
        <v>87875</v>
      </c>
      <c r="H29" s="172">
        <v>101131</v>
      </c>
      <c r="I29" s="154">
        <f>+(H29/G29-1)*100</f>
        <v>15.085064011379812</v>
      </c>
      <c r="J29" s="154">
        <f>+H29/G29*100</f>
        <v>115.08506401137981</v>
      </c>
      <c r="K29" s="154">
        <f>+(G29/F29-1)*100</f>
        <v>-15.441388733858085</v>
      </c>
      <c r="L29" s="78"/>
      <c r="M29" s="99"/>
      <c r="O29" s="79"/>
      <c r="P29" s="79"/>
    </row>
    <row r="30" spans="1:34" s="69" customFormat="1" x14ac:dyDescent="0.25">
      <c r="A30" s="76"/>
      <c r="B30" s="174" t="s">
        <v>10</v>
      </c>
      <c r="C30" s="172">
        <v>29606</v>
      </c>
      <c r="D30" s="172">
        <v>28189</v>
      </c>
      <c r="E30" s="172">
        <v>31195</v>
      </c>
      <c r="F30" s="172">
        <v>103490</v>
      </c>
      <c r="G30" s="172">
        <v>88304</v>
      </c>
      <c r="H30" s="151">
        <v>113920</v>
      </c>
      <c r="I30" s="161">
        <f>+(H30/G30-1)*100</f>
        <v>29.008878420003615</v>
      </c>
      <c r="J30" s="161">
        <f>+H30/G30*100</f>
        <v>129.00887842000361</v>
      </c>
      <c r="K30" s="161">
        <f>+(G30/F30-1)*100</f>
        <v>-14.673881534447775</v>
      </c>
      <c r="L30" s="78"/>
      <c r="M30" s="99"/>
      <c r="O30" s="79"/>
      <c r="P30" s="79"/>
    </row>
    <row r="31" spans="1:34" s="69" customFormat="1" x14ac:dyDescent="0.25">
      <c r="A31" s="76"/>
      <c r="B31" s="174" t="s">
        <v>11</v>
      </c>
      <c r="C31" s="172">
        <v>23071</v>
      </c>
      <c r="D31" s="172">
        <v>28556</v>
      </c>
      <c r="E31" s="172">
        <v>51097</v>
      </c>
      <c r="F31" s="172">
        <v>94015</v>
      </c>
      <c r="G31" s="172">
        <v>88581</v>
      </c>
      <c r="H31" s="172"/>
      <c r="I31" s="172"/>
      <c r="J31" s="172"/>
      <c r="K31" s="172"/>
      <c r="L31" s="78"/>
      <c r="M31" s="99"/>
      <c r="O31" s="79"/>
      <c r="P31" s="79"/>
    </row>
    <row r="32" spans="1:34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4" s="69" customFormat="1" x14ac:dyDescent="0.25">
      <c r="A33" s="76"/>
      <c r="B33" s="147" t="s">
        <v>4</v>
      </c>
      <c r="C33" s="150">
        <f>+SUM(C28:C30)</f>
        <v>185928</v>
      </c>
      <c r="D33" s="150">
        <f t="shared" ref="D33:G33" si="2">+SUM(D28:D30)</f>
        <v>76235</v>
      </c>
      <c r="E33" s="150">
        <f t="shared" si="2"/>
        <v>91778</v>
      </c>
      <c r="F33" s="150">
        <f t="shared" si="2"/>
        <v>292633</v>
      </c>
      <c r="G33" s="150">
        <f t="shared" si="2"/>
        <v>262710</v>
      </c>
      <c r="H33" s="151">
        <f>+SUM(H28:H30)</f>
        <v>303699</v>
      </c>
      <c r="I33" s="184">
        <f>+(H33/G33-1)*100</f>
        <v>15.602375242663014</v>
      </c>
      <c r="J33" s="161">
        <f>+H33/G33*100</f>
        <v>115.60237524266302</v>
      </c>
      <c r="K33" s="161">
        <f>+(G33/F33-1)*100</f>
        <v>-10.225435955616756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</row>
    <row r="34" spans="1:34" s="69" customFormat="1" ht="18.75" customHeight="1" x14ac:dyDescent="0.25">
      <c r="A34" s="76"/>
      <c r="B34" s="147" t="s">
        <v>3</v>
      </c>
      <c r="C34" s="182"/>
      <c r="D34" s="152">
        <f>+(D33/C33-1)*100</f>
        <v>-58.997568951422053</v>
      </c>
      <c r="E34" s="152">
        <f t="shared" ref="E34:H34" si="3">+(E33/D33-1)*100</f>
        <v>20.388273102905497</v>
      </c>
      <c r="F34" s="152">
        <f t="shared" si="3"/>
        <v>218.84874370764234</v>
      </c>
      <c r="G34" s="152">
        <f t="shared" si="3"/>
        <v>-10.225435955616756</v>
      </c>
      <c r="H34" s="161">
        <f t="shared" si="3"/>
        <v>15.602375242663014</v>
      </c>
      <c r="I34" s="162"/>
      <c r="J34" s="162"/>
      <c r="K34" s="162"/>
      <c r="L34" s="78"/>
    </row>
    <row r="35" spans="1:34" s="43" customFormat="1" x14ac:dyDescent="0.25">
      <c r="A35" s="44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63"/>
      <c r="M35" s="58" t="s">
        <v>6</v>
      </c>
      <c r="N35" s="40"/>
      <c r="O35" s="41"/>
      <c r="P35" s="41"/>
      <c r="Q35" s="41"/>
      <c r="R35" s="42"/>
      <c r="S35" s="42"/>
      <c r="T35" s="50"/>
      <c r="U35" s="50"/>
      <c r="V35" s="50"/>
      <c r="W35" s="50"/>
    </row>
    <row r="36" spans="1:34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1"/>
      <c r="P36" s="41"/>
      <c r="Q36" s="41"/>
      <c r="R36" s="42"/>
      <c r="S36" s="42"/>
      <c r="T36" s="50"/>
      <c r="U36" s="50"/>
      <c r="V36" s="50"/>
      <c r="W36" s="50"/>
    </row>
    <row r="37" spans="1:34" s="69" customFormat="1" x14ac:dyDescent="0.25">
      <c r="A37" s="76"/>
      <c r="B37" s="131"/>
      <c r="C37" s="216" t="s">
        <v>31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4" s="69" customFormat="1" x14ac:dyDescent="0.25">
      <c r="A38" s="76"/>
      <c r="B38" s="131"/>
      <c r="C38" s="217" t="s">
        <v>90</v>
      </c>
      <c r="D38" s="217"/>
      <c r="E38" s="217"/>
      <c r="F38" s="217"/>
      <c r="G38" s="217"/>
      <c r="H38" s="217"/>
      <c r="I38" s="217"/>
      <c r="J38" s="217"/>
      <c r="K38" s="217"/>
      <c r="L38" s="78"/>
    </row>
    <row r="39" spans="1:34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4" s="69" customFormat="1" ht="15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4" s="69" customForma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</row>
    <row r="42" spans="1:34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4" s="69" customFormat="1" x14ac:dyDescent="0.25">
      <c r="A43" s="76"/>
      <c r="B43" s="174" t="s">
        <v>8</v>
      </c>
      <c r="C43" s="172">
        <v>61355</v>
      </c>
      <c r="D43" s="172">
        <v>43989</v>
      </c>
      <c r="E43" s="172">
        <v>53978</v>
      </c>
      <c r="F43" s="172">
        <v>119333</v>
      </c>
      <c r="G43" s="172">
        <v>72018</v>
      </c>
      <c r="H43" s="172">
        <v>93528</v>
      </c>
      <c r="I43" s="154">
        <f>+(H43-G43)/G43*100</f>
        <v>29.867533116720818</v>
      </c>
      <c r="J43" s="154">
        <f>+H43/G43*100</f>
        <v>129.86753311672081</v>
      </c>
      <c r="K43" s="154">
        <f>+(G43/F43-1)*100</f>
        <v>-39.649552093720928</v>
      </c>
      <c r="L43" s="78"/>
      <c r="M43" s="99"/>
      <c r="N43" s="69">
        <v>1</v>
      </c>
      <c r="O43" s="79">
        <v>6042462</v>
      </c>
      <c r="P43" s="79">
        <v>6916438</v>
      </c>
    </row>
    <row r="44" spans="1:34" s="69" customFormat="1" x14ac:dyDescent="0.25">
      <c r="A44" s="76"/>
      <c r="B44" s="174" t="s">
        <v>9</v>
      </c>
      <c r="C44" s="172">
        <v>54365</v>
      </c>
      <c r="D44" s="172">
        <v>62640</v>
      </c>
      <c r="E44" s="172">
        <v>60422</v>
      </c>
      <c r="F44" s="172">
        <v>83490</v>
      </c>
      <c r="G44" s="172">
        <v>77392</v>
      </c>
      <c r="H44" s="172">
        <v>96419</v>
      </c>
      <c r="I44" s="154">
        <f>+(H44/G44-1)*100</f>
        <v>24.585228447384733</v>
      </c>
      <c r="J44" s="154">
        <f>+H44/G44*100</f>
        <v>124.58522844738474</v>
      </c>
      <c r="K44" s="154">
        <f>+(G44/F44-1)*100</f>
        <v>-7.3038687267936275</v>
      </c>
      <c r="L44" s="78"/>
      <c r="M44" s="99"/>
      <c r="O44" s="79"/>
      <c r="P44" s="79"/>
    </row>
    <row r="45" spans="1:34" s="69" customFormat="1" x14ac:dyDescent="0.25">
      <c r="A45" s="76"/>
      <c r="B45" s="174" t="s">
        <v>10</v>
      </c>
      <c r="C45" s="172">
        <v>47121</v>
      </c>
      <c r="D45" s="172">
        <v>54239</v>
      </c>
      <c r="E45" s="172">
        <v>59323</v>
      </c>
      <c r="F45" s="172">
        <v>82788</v>
      </c>
      <c r="G45" s="172">
        <v>83532</v>
      </c>
      <c r="H45" s="151">
        <v>98979</v>
      </c>
      <c r="I45" s="161">
        <f>+(H45/G45-1)*100</f>
        <v>18.492314322654792</v>
      </c>
      <c r="J45" s="161">
        <f>+H45/G45*100</f>
        <v>118.49231432265479</v>
      </c>
      <c r="K45" s="161">
        <f>+(G45/F45-1)*100</f>
        <v>0.89868096825627131</v>
      </c>
      <c r="L45" s="78"/>
      <c r="M45" s="99"/>
      <c r="O45" s="79"/>
      <c r="P45" s="79"/>
    </row>
    <row r="46" spans="1:34" s="69" customFormat="1" x14ac:dyDescent="0.25">
      <c r="A46" s="76"/>
      <c r="B46" s="174" t="s">
        <v>11</v>
      </c>
      <c r="C46" s="172">
        <v>39424</v>
      </c>
      <c r="D46" s="172">
        <v>58178</v>
      </c>
      <c r="E46" s="172">
        <v>62145</v>
      </c>
      <c r="F46" s="172">
        <v>82092</v>
      </c>
      <c r="G46" s="172">
        <v>81462</v>
      </c>
      <c r="H46" s="172"/>
      <c r="I46" s="172"/>
      <c r="J46" s="172"/>
      <c r="K46" s="172"/>
      <c r="L46" s="78"/>
      <c r="M46" s="99"/>
      <c r="O46" s="79"/>
      <c r="P46" s="79"/>
    </row>
    <row r="47" spans="1:34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4" s="69" customFormat="1" x14ac:dyDescent="0.25">
      <c r="A48" s="76"/>
      <c r="B48" s="147" t="s">
        <v>4</v>
      </c>
      <c r="C48" s="150">
        <f>+SUM(C43:C45)</f>
        <v>162841</v>
      </c>
      <c r="D48" s="150">
        <f t="shared" ref="D48:G48" si="4">+SUM(D43:D45)</f>
        <v>160868</v>
      </c>
      <c r="E48" s="150">
        <f t="shared" si="4"/>
        <v>173723</v>
      </c>
      <c r="F48" s="150">
        <f t="shared" si="4"/>
        <v>285611</v>
      </c>
      <c r="G48" s="150">
        <f t="shared" si="4"/>
        <v>232942</v>
      </c>
      <c r="H48" s="151">
        <f>+SUM(H43:H45)</f>
        <v>288926</v>
      </c>
      <c r="I48" s="184">
        <f>+(H48/G48-1)*100</f>
        <v>24.033450386791564</v>
      </c>
      <c r="J48" s="161">
        <f>+H48/G48*100</f>
        <v>124.03345038679157</v>
      </c>
      <c r="K48" s="161">
        <f>+(G48/F48-1)*100</f>
        <v>-18.440816355112378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</row>
    <row r="49" spans="1:23" s="69" customFormat="1" ht="18.75" customHeight="1" x14ac:dyDescent="0.25">
      <c r="A49" s="76"/>
      <c r="B49" s="147" t="s">
        <v>3</v>
      </c>
      <c r="C49" s="182"/>
      <c r="D49" s="152">
        <f>+(D48/C48-1)*100</f>
        <v>-1.2116113263858641</v>
      </c>
      <c r="E49" s="152">
        <f t="shared" ref="E49:H49" si="5">+(E48/D48-1)*100</f>
        <v>7.9910236964467751</v>
      </c>
      <c r="F49" s="152">
        <f t="shared" si="5"/>
        <v>64.405979634245327</v>
      </c>
      <c r="G49" s="152">
        <f t="shared" si="5"/>
        <v>-18.440816355112378</v>
      </c>
      <c r="H49" s="161">
        <f t="shared" si="5"/>
        <v>24.033450386791564</v>
      </c>
      <c r="I49" s="162"/>
      <c r="J49" s="162"/>
      <c r="K49" s="162"/>
      <c r="L49" s="78"/>
    </row>
    <row r="50" spans="1:23" s="43" customFormat="1" x14ac:dyDescent="0.25">
      <c r="A50" s="44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1"/>
      <c r="P50" s="41"/>
      <c r="Q50" s="41"/>
      <c r="R50" s="42"/>
      <c r="S50" s="42"/>
      <c r="T50" s="50"/>
      <c r="U50" s="50"/>
      <c r="V50" s="50"/>
      <c r="W50" s="50"/>
    </row>
    <row r="51" spans="1:23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1"/>
      <c r="P51" s="41"/>
      <c r="Q51" s="41"/>
      <c r="R51" s="42"/>
      <c r="S51" s="42"/>
      <c r="T51" s="50"/>
      <c r="U51" s="50"/>
      <c r="V51" s="50"/>
      <c r="W51" s="50"/>
    </row>
    <row r="52" spans="1:23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1"/>
      <c r="P52" s="41"/>
      <c r="Q52" s="41"/>
      <c r="R52" s="42"/>
      <c r="S52" s="42"/>
      <c r="T52" s="50"/>
      <c r="U52" s="50"/>
      <c r="V52" s="50"/>
      <c r="W52" s="50"/>
    </row>
    <row r="53" spans="1:23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3" s="40" customFormat="1" x14ac:dyDescent="0.25">
      <c r="A54" s="59"/>
      <c r="B54" s="49" t="s">
        <v>45</v>
      </c>
      <c r="C54" s="49" t="s">
        <v>45</v>
      </c>
      <c r="D54" s="49" t="s">
        <v>45</v>
      </c>
      <c r="E54" s="49" t="s">
        <v>46</v>
      </c>
      <c r="F54" s="49" t="s">
        <v>47</v>
      </c>
      <c r="G54" s="49" t="s">
        <v>48</v>
      </c>
      <c r="H54" s="40" t="s">
        <v>49</v>
      </c>
      <c r="I54" s="40" t="s">
        <v>50</v>
      </c>
      <c r="J54" s="40" t="s">
        <v>51</v>
      </c>
      <c r="K54" s="40" t="s">
        <v>52</v>
      </c>
      <c r="L54" s="40" t="s">
        <v>53</v>
      </c>
      <c r="M54" s="40" t="s">
        <v>54</v>
      </c>
      <c r="N54" s="40" t="s">
        <v>55</v>
      </c>
      <c r="O54" s="40" t="s">
        <v>60</v>
      </c>
      <c r="P54" s="40" t="s">
        <v>61</v>
      </c>
    </row>
    <row r="55" spans="1:23" s="40" customFormat="1" x14ac:dyDescent="0.25">
      <c r="B55" s="49">
        <v>173844</v>
      </c>
      <c r="C55" s="49">
        <v>87108</v>
      </c>
      <c r="D55" s="49">
        <v>3845</v>
      </c>
      <c r="E55" s="49">
        <v>1137</v>
      </c>
      <c r="F55" s="49">
        <v>216</v>
      </c>
      <c r="G55" s="49">
        <v>1296</v>
      </c>
      <c r="H55" s="40">
        <v>756</v>
      </c>
      <c r="I55" s="40">
        <v>11301</v>
      </c>
      <c r="J55" s="40">
        <v>20207</v>
      </c>
      <c r="K55" s="40">
        <v>44691</v>
      </c>
      <c r="L55" s="40">
        <v>141795</v>
      </c>
      <c r="M55" s="40">
        <v>13932</v>
      </c>
      <c r="N55" s="40">
        <v>2320</v>
      </c>
      <c r="O55" s="40">
        <v>161</v>
      </c>
      <c r="P55" s="40">
        <v>14305</v>
      </c>
    </row>
    <row r="56" spans="1:23" s="40" customFormat="1" x14ac:dyDescent="0.25"/>
    <row r="57" spans="1:23" s="40" customFormat="1" x14ac:dyDescent="0.25"/>
    <row r="58" spans="1:23" s="40" customFormat="1" x14ac:dyDescent="0.25">
      <c r="C58" s="49"/>
      <c r="D58" s="49"/>
      <c r="E58" s="49"/>
      <c r="F58" s="49"/>
      <c r="G58" s="49"/>
      <c r="H58" s="49"/>
    </row>
    <row r="59" spans="1:23" s="41" customFormat="1" x14ac:dyDescent="0.25">
      <c r="C59" s="56"/>
      <c r="D59" s="56"/>
      <c r="E59" s="56"/>
      <c r="F59" s="56"/>
      <c r="G59" s="56"/>
      <c r="H59" s="56"/>
    </row>
    <row r="60" spans="1:23" s="69" customFormat="1" x14ac:dyDescent="0.25">
      <c r="B60" s="94">
        <v>7389400</v>
      </c>
      <c r="C60" s="98" t="s">
        <v>12</v>
      </c>
      <c r="D60" s="97">
        <v>6805.8512499999997</v>
      </c>
    </row>
    <row r="61" spans="1:23" s="69" customFormat="1" x14ac:dyDescent="0.25">
      <c r="B61" s="94">
        <v>7405125</v>
      </c>
      <c r="C61" s="98" t="s">
        <v>13</v>
      </c>
      <c r="D61" s="97">
        <v>7093.1805000000004</v>
      </c>
    </row>
    <row r="62" spans="1:23" s="69" customFormat="1" x14ac:dyDescent="0.25">
      <c r="B62" s="94">
        <v>7299121</v>
      </c>
      <c r="C62" s="98" t="s">
        <v>14</v>
      </c>
      <c r="D62" s="97">
        <v>7273.4759999999997</v>
      </c>
    </row>
    <row r="63" spans="1:23" s="69" customFormat="1" x14ac:dyDescent="0.25">
      <c r="B63" s="94">
        <v>6832984</v>
      </c>
      <c r="C63" s="98" t="s">
        <v>15</v>
      </c>
      <c r="D63" s="97">
        <v>7231.6575000000003</v>
      </c>
    </row>
    <row r="64" spans="1:23" s="69" customFormat="1" x14ac:dyDescent="0.25">
      <c r="B64" s="94">
        <v>6979952</v>
      </c>
      <c r="C64" s="98" t="s">
        <v>16</v>
      </c>
      <c r="D64" s="97">
        <v>7129.2955000000002</v>
      </c>
    </row>
    <row r="65" spans="2:5" s="69" customFormat="1" x14ac:dyDescent="0.25">
      <c r="B65" s="94">
        <v>6279817</v>
      </c>
      <c r="C65" s="98" t="s">
        <v>17</v>
      </c>
      <c r="D65" s="97">
        <v>6847.9684999999999</v>
      </c>
    </row>
    <row r="66" spans="2:5" s="69" customFormat="1" x14ac:dyDescent="0.25">
      <c r="B66" s="94">
        <v>6093961</v>
      </c>
      <c r="C66" s="98" t="s">
        <v>18</v>
      </c>
      <c r="D66" s="97">
        <v>6546.6785</v>
      </c>
    </row>
    <row r="67" spans="2:5" s="69" customFormat="1" x14ac:dyDescent="0.25">
      <c r="B67" s="94">
        <v>5469988</v>
      </c>
      <c r="C67" s="98" t="s">
        <v>19</v>
      </c>
      <c r="D67" s="97">
        <v>6205.9295000000002</v>
      </c>
      <c r="E67" s="91"/>
    </row>
    <row r="68" spans="2:5" s="69" customFormat="1" x14ac:dyDescent="0.25">
      <c r="B68" s="94">
        <v>5941344</v>
      </c>
      <c r="C68" s="98" t="s">
        <v>20</v>
      </c>
      <c r="D68" s="97">
        <v>5946.2775000000001</v>
      </c>
      <c r="E68" s="91"/>
    </row>
    <row r="69" spans="2:5" s="69" customFormat="1" x14ac:dyDescent="0.25">
      <c r="B69" s="94">
        <v>6145529</v>
      </c>
      <c r="C69" s="98" t="s">
        <v>21</v>
      </c>
      <c r="D69" s="97">
        <v>5912.7055</v>
      </c>
      <c r="E69" s="91"/>
    </row>
    <row r="70" spans="2:5" s="69" customFormat="1" x14ac:dyDescent="0.25">
      <c r="B70" s="94">
        <v>6209547</v>
      </c>
      <c r="C70" s="98" t="s">
        <v>22</v>
      </c>
      <c r="D70" s="97">
        <v>5941.6019999999999</v>
      </c>
      <c r="E70" s="91"/>
    </row>
    <row r="71" spans="2:5" s="69" customFormat="1" x14ac:dyDescent="0.25">
      <c r="B71" s="94">
        <v>5987990</v>
      </c>
      <c r="C71" s="98" t="s">
        <v>23</v>
      </c>
      <c r="D71" s="97">
        <v>6071.1025</v>
      </c>
      <c r="E71" s="91"/>
    </row>
    <row r="72" spans="2:5" s="69" customFormat="1" x14ac:dyDescent="0.25">
      <c r="B72" s="94">
        <v>5810996</v>
      </c>
      <c r="C72" s="98" t="s">
        <v>24</v>
      </c>
      <c r="D72" s="97">
        <v>6038.5155000000004</v>
      </c>
      <c r="E72" s="91"/>
    </row>
    <row r="73" spans="2:5" s="69" customFormat="1" x14ac:dyDescent="0.25">
      <c r="B73" s="94">
        <v>6231878</v>
      </c>
      <c r="C73" s="98" t="s">
        <v>25</v>
      </c>
      <c r="D73" s="97">
        <v>6060.10275</v>
      </c>
      <c r="E73" s="91"/>
    </row>
    <row r="74" spans="2:5" s="69" customFormat="1" x14ac:dyDescent="0.25">
      <c r="B74" s="94">
        <v>6449419</v>
      </c>
      <c r="C74" s="98" t="s">
        <v>26</v>
      </c>
      <c r="D74" s="97">
        <v>6120.0707499999999</v>
      </c>
      <c r="E74" s="91"/>
    </row>
    <row r="75" spans="2:5" s="69" customFormat="1" x14ac:dyDescent="0.25">
      <c r="B75" s="94">
        <v>6199402</v>
      </c>
      <c r="C75" s="98" t="s">
        <v>27</v>
      </c>
      <c r="D75" s="97">
        <v>6172.9237499999999</v>
      </c>
      <c r="E75" s="91"/>
    </row>
    <row r="76" spans="2:5" s="69" customFormat="1" x14ac:dyDescent="0.25">
      <c r="B76" s="94">
        <v>6498148</v>
      </c>
      <c r="C76" s="98" t="s">
        <v>28</v>
      </c>
      <c r="D76" s="97">
        <v>6344.7117500000004</v>
      </c>
      <c r="E76" s="91"/>
    </row>
    <row r="77" spans="2:5" s="69" customFormat="1" x14ac:dyDescent="0.25">
      <c r="B77" s="94">
        <v>6281878</v>
      </c>
      <c r="C77" s="98" t="s">
        <v>29</v>
      </c>
      <c r="D77" s="97">
        <v>6357.2117500000004</v>
      </c>
      <c r="E77" s="91"/>
    </row>
    <row r="78" spans="2:5" s="69" customFormat="1" x14ac:dyDescent="0.25">
      <c r="B78" s="94">
        <v>6351873</v>
      </c>
      <c r="C78" s="98" t="s">
        <v>30</v>
      </c>
      <c r="D78" s="97">
        <v>6332.8252499999999</v>
      </c>
      <c r="E78" s="91"/>
    </row>
    <row r="79" spans="2:5" s="69" customFormat="1" x14ac:dyDescent="0.25">
      <c r="B79" s="94">
        <v>6348056</v>
      </c>
      <c r="C79" s="98" t="s">
        <v>33</v>
      </c>
      <c r="D79" s="97">
        <v>6369.9887500000004</v>
      </c>
      <c r="E79" s="91"/>
    </row>
    <row r="80" spans="2:5" s="69" customFormat="1" x14ac:dyDescent="0.25">
      <c r="B80" s="94">
        <v>6042462</v>
      </c>
      <c r="C80" s="98" t="s">
        <v>35</v>
      </c>
      <c r="D80" s="97">
        <v>6256.0672500000001</v>
      </c>
      <c r="E80" s="91"/>
    </row>
    <row r="81" spans="2:5" s="69" customFormat="1" x14ac:dyDescent="0.25">
      <c r="B81" s="94">
        <v>6095116</v>
      </c>
      <c r="C81" s="98" t="s">
        <v>37</v>
      </c>
      <c r="D81" s="97">
        <v>6209.3767500000004</v>
      </c>
      <c r="E81" s="91"/>
    </row>
    <row r="82" spans="2:5" s="69" customFormat="1" x14ac:dyDescent="0.25">
      <c r="B82" s="94">
        <v>6413962</v>
      </c>
      <c r="C82" s="98" t="s">
        <v>38</v>
      </c>
      <c r="D82" s="97">
        <v>6224.8990000000003</v>
      </c>
      <c r="E82" s="91"/>
    </row>
    <row r="83" spans="2:5" s="69" customFormat="1" x14ac:dyDescent="0.25">
      <c r="B83" s="94">
        <v>6196253</v>
      </c>
      <c r="C83" s="98" t="s">
        <v>39</v>
      </c>
      <c r="D83" s="97">
        <v>6186.9482500000004</v>
      </c>
      <c r="E83" s="91"/>
    </row>
    <row r="84" spans="2:5" s="69" customFormat="1" x14ac:dyDescent="0.25">
      <c r="B84" s="94">
        <v>6916438</v>
      </c>
      <c r="C84" s="98" t="s">
        <v>42</v>
      </c>
      <c r="D84" s="97">
        <v>6405.4422500000001</v>
      </c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4" s="69" customFormat="1" x14ac:dyDescent="0.25">
      <c r="B129" s="79"/>
      <c r="D129" s="93"/>
      <c r="E129" s="91"/>
    </row>
    <row r="130" spans="2:34" s="69" customFormat="1" x14ac:dyDescent="0.25">
      <c r="B130" s="79"/>
      <c r="D130" s="93"/>
      <c r="E130" s="91"/>
    </row>
    <row r="131" spans="2:34" s="69" customFormat="1" x14ac:dyDescent="0.25">
      <c r="B131" s="79"/>
      <c r="D131" s="93"/>
      <c r="E131" s="91"/>
    </row>
    <row r="132" spans="2:34" s="69" customFormat="1" x14ac:dyDescent="0.25">
      <c r="B132" s="79"/>
      <c r="D132" s="93"/>
      <c r="E132" s="91"/>
    </row>
    <row r="133" spans="2:34" s="69" customFormat="1" x14ac:dyDescent="0.25">
      <c r="B133" s="79"/>
      <c r="D133" s="93"/>
      <c r="E133" s="91"/>
    </row>
    <row r="134" spans="2:34" s="69" customFormat="1" x14ac:dyDescent="0.25">
      <c r="B134" s="79"/>
      <c r="D134" s="93"/>
      <c r="E134" s="91"/>
    </row>
    <row r="135" spans="2:34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</row>
    <row r="136" spans="2:34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</row>
    <row r="137" spans="2:34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</row>
    <row r="138" spans="2:34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</row>
    <row r="139" spans="2:34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</row>
    <row r="140" spans="2:34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</row>
    <row r="141" spans="2:34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</row>
    <row r="142" spans="2:34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</row>
    <row r="143" spans="2:34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</row>
    <row r="144" spans="2:34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</row>
    <row r="145" spans="4:34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</row>
    <row r="146" spans="4:34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</row>
    <row r="147" spans="4:34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</row>
    <row r="148" spans="4:34" s="69" customFormat="1" x14ac:dyDescent="0.25"/>
    <row r="149" spans="4:34" s="69" customFormat="1" x14ac:dyDescent="0.25"/>
    <row r="150" spans="4:34" s="69" customFormat="1" x14ac:dyDescent="0.25"/>
    <row r="151" spans="4:34" s="69" customFormat="1" x14ac:dyDescent="0.25"/>
    <row r="152" spans="4:34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</row>
    <row r="153" spans="4:34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</row>
    <row r="154" spans="4:34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</row>
    <row r="155" spans="4:34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</row>
    <row r="156" spans="4:34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</row>
    <row r="157" spans="4:34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</row>
    <row r="158" spans="4:34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</row>
    <row r="159" spans="4:34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</row>
    <row r="160" spans="4:34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</row>
    <row r="161" spans="13:34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</row>
    <row r="162" spans="13:34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</row>
    <row r="163" spans="13:34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18</oddFooter>
  </headerFooter>
  <ignoredErrors>
    <ignoredError sqref="C18:G18 C33:G33 C48:G48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9" width="11.85546875" style="70" customWidth="1"/>
    <col min="10" max="10" width="11.7109375" style="70" customWidth="1"/>
    <col min="11" max="11" width="11.5703125" style="70" customWidth="1"/>
    <col min="12" max="12" width="1.85546875" style="70" customWidth="1"/>
    <col min="13" max="13" width="11.42578125" style="69"/>
    <col min="14" max="14" width="11.42578125" style="69" hidden="1" customWidth="1"/>
    <col min="15" max="34" width="11.42578125" style="69"/>
    <col min="35" max="16384" width="11.42578125" style="70"/>
  </cols>
  <sheetData>
    <row r="1" spans="1:16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16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16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16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16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16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16" s="69" customFormat="1" x14ac:dyDescent="0.25">
      <c r="A7" s="76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16" s="69" customFormat="1" x14ac:dyDescent="0.25">
      <c r="A8" s="76"/>
      <c r="B8" s="131"/>
      <c r="C8" s="217" t="s">
        <v>91</v>
      </c>
      <c r="D8" s="217"/>
      <c r="E8" s="217"/>
      <c r="F8" s="217"/>
      <c r="G8" s="217"/>
      <c r="H8" s="217"/>
      <c r="I8" s="217"/>
      <c r="J8" s="217"/>
      <c r="K8" s="217"/>
      <c r="L8" s="78"/>
    </row>
    <row r="9" spans="1:16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16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16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</row>
    <row r="12" spans="1:16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16" s="69" customFormat="1" x14ac:dyDescent="0.25">
      <c r="A13" s="76"/>
      <c r="B13" s="174" t="s">
        <v>8</v>
      </c>
      <c r="C13" s="172">
        <v>1613082</v>
      </c>
      <c r="D13" s="172">
        <v>1420302</v>
      </c>
      <c r="E13" s="172">
        <v>1418939</v>
      </c>
      <c r="F13" s="172">
        <v>1364161</v>
      </c>
      <c r="G13" s="172">
        <v>1329834</v>
      </c>
      <c r="H13" s="172">
        <v>1357045</v>
      </c>
      <c r="I13" s="154">
        <f>+(H13/G13-1)*100</f>
        <v>2.0461952394058125</v>
      </c>
      <c r="J13" s="154">
        <f>+H13/G13*100</f>
        <v>102.04619523940582</v>
      </c>
      <c r="K13" s="154">
        <f>+(G13/F13-1)*100</f>
        <v>-2.5163452114523088</v>
      </c>
      <c r="L13" s="78"/>
      <c r="M13" s="99"/>
      <c r="N13" s="69">
        <v>1</v>
      </c>
      <c r="O13" s="79">
        <v>6042462</v>
      </c>
      <c r="P13" s="79">
        <v>6916438</v>
      </c>
    </row>
    <row r="14" spans="1:16" s="69" customFormat="1" x14ac:dyDescent="0.25">
      <c r="A14" s="76"/>
      <c r="B14" s="174" t="s">
        <v>9</v>
      </c>
      <c r="C14" s="172">
        <v>1479044</v>
      </c>
      <c r="D14" s="172">
        <v>1583611</v>
      </c>
      <c r="E14" s="172">
        <v>1369528</v>
      </c>
      <c r="F14" s="172">
        <v>1202167</v>
      </c>
      <c r="G14" s="172">
        <v>1198619</v>
      </c>
      <c r="H14" s="172">
        <v>1526169</v>
      </c>
      <c r="I14" s="154">
        <f>+(H14/G14-1)*100</f>
        <v>27.327282480921799</v>
      </c>
      <c r="J14" s="154">
        <f>+H14/G14*100</f>
        <v>127.3272824809218</v>
      </c>
      <c r="K14" s="154">
        <f>+(G14/F14-1)*100</f>
        <v>-0.29513370438549735</v>
      </c>
      <c r="L14" s="78"/>
      <c r="M14" s="99"/>
      <c r="O14" s="79"/>
      <c r="P14" s="79"/>
    </row>
    <row r="15" spans="1:16" s="69" customFormat="1" x14ac:dyDescent="0.25">
      <c r="A15" s="76"/>
      <c r="B15" s="174" t="s">
        <v>10</v>
      </c>
      <c r="C15" s="172">
        <v>1503494</v>
      </c>
      <c r="D15" s="172">
        <v>1442422</v>
      </c>
      <c r="E15" s="172">
        <v>1548958</v>
      </c>
      <c r="F15" s="172">
        <v>1278725</v>
      </c>
      <c r="G15" s="172">
        <v>1179849</v>
      </c>
      <c r="H15" s="151">
        <v>1584928</v>
      </c>
      <c r="I15" s="161">
        <f>+(H15/G15-1)*100</f>
        <v>34.333122289377705</v>
      </c>
      <c r="J15" s="161">
        <f>+H15/G15*100</f>
        <v>134.33312228937771</v>
      </c>
      <c r="K15" s="161">
        <f>+(G15/F15-1)*100</f>
        <v>-7.7323896850378322</v>
      </c>
      <c r="L15" s="78"/>
      <c r="M15" s="99"/>
      <c r="O15" s="79"/>
      <c r="P15" s="79"/>
    </row>
    <row r="16" spans="1:16" s="69" customFormat="1" x14ac:dyDescent="0.25">
      <c r="A16" s="76"/>
      <c r="B16" s="174" t="s">
        <v>11</v>
      </c>
      <c r="C16" s="172">
        <v>1298450</v>
      </c>
      <c r="D16" s="172">
        <v>1536496</v>
      </c>
      <c r="E16" s="172">
        <v>1366693</v>
      </c>
      <c r="F16" s="172">
        <v>1326243</v>
      </c>
      <c r="G16" s="172">
        <v>1264271</v>
      </c>
      <c r="H16" s="172"/>
      <c r="I16" s="172"/>
      <c r="J16" s="172"/>
      <c r="K16" s="172"/>
      <c r="L16" s="78"/>
      <c r="M16" s="99"/>
      <c r="O16" s="79"/>
      <c r="P16" s="79"/>
    </row>
    <row r="17" spans="1:34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4" s="69" customFormat="1" x14ac:dyDescent="0.25">
      <c r="A18" s="76"/>
      <c r="B18" s="147" t="s">
        <v>4</v>
      </c>
      <c r="C18" s="186">
        <f>+SUM(C13:C15)</f>
        <v>4595620</v>
      </c>
      <c r="D18" s="186">
        <f t="shared" ref="D18:G18" si="0">+SUM(D13:D15)</f>
        <v>4446335</v>
      </c>
      <c r="E18" s="186">
        <f t="shared" si="0"/>
        <v>4337425</v>
      </c>
      <c r="F18" s="186">
        <f t="shared" si="0"/>
        <v>3845053</v>
      </c>
      <c r="G18" s="186">
        <f t="shared" si="0"/>
        <v>3708302</v>
      </c>
      <c r="H18" s="151">
        <f>+SUM(H13:H15)</f>
        <v>4468142</v>
      </c>
      <c r="I18" s="184">
        <f>+(H18/G18-1)*100</f>
        <v>20.490240546751593</v>
      </c>
      <c r="J18" s="161">
        <f>+H18/G18*100</f>
        <v>120.49024054675159</v>
      </c>
      <c r="K18" s="161">
        <f>+(G18/F18-1)*100</f>
        <v>-3.5565439540105159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</row>
    <row r="19" spans="1:34" s="69" customFormat="1" ht="18.75" customHeight="1" x14ac:dyDescent="0.25">
      <c r="A19" s="76"/>
      <c r="B19" s="147" t="s">
        <v>3</v>
      </c>
      <c r="C19" s="182"/>
      <c r="D19" s="187">
        <f>+(D18/C18-1)*100</f>
        <v>-3.248419146926862</v>
      </c>
      <c r="E19" s="152">
        <f t="shared" ref="E19:H19" si="1">+(E18/D18-1)*100</f>
        <v>-2.4494330724068258</v>
      </c>
      <c r="F19" s="152">
        <f t="shared" si="1"/>
        <v>-11.351712133351011</v>
      </c>
      <c r="G19" s="152">
        <f t="shared" si="1"/>
        <v>-3.5565439540105159</v>
      </c>
      <c r="H19" s="161">
        <f t="shared" si="1"/>
        <v>20.490240546751593</v>
      </c>
      <c r="I19" s="162"/>
      <c r="J19" s="162"/>
      <c r="K19" s="162"/>
      <c r="L19" s="78"/>
    </row>
    <row r="20" spans="1:34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4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4" s="69" customFormat="1" x14ac:dyDescent="0.25">
      <c r="A22" s="76"/>
      <c r="B22" s="131"/>
      <c r="C22" s="216" t="s">
        <v>31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4" s="69" customFormat="1" x14ac:dyDescent="0.25">
      <c r="A23" s="76"/>
      <c r="B23" s="131"/>
      <c r="C23" s="217" t="s">
        <v>92</v>
      </c>
      <c r="D23" s="217"/>
      <c r="E23" s="217"/>
      <c r="F23" s="217"/>
      <c r="G23" s="217"/>
      <c r="H23" s="217"/>
      <c r="I23" s="217"/>
      <c r="J23" s="217"/>
      <c r="K23" s="217"/>
      <c r="L23" s="78"/>
    </row>
    <row r="24" spans="1:34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4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4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</row>
    <row r="27" spans="1:34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4" s="69" customFormat="1" x14ac:dyDescent="0.25">
      <c r="A28" s="76"/>
      <c r="B28" s="174" t="s">
        <v>8</v>
      </c>
      <c r="C28" s="172">
        <v>1421083</v>
      </c>
      <c r="D28" s="172">
        <v>1234943</v>
      </c>
      <c r="E28" s="172">
        <v>1101335</v>
      </c>
      <c r="F28" s="172">
        <v>1049428</v>
      </c>
      <c r="G28" s="172">
        <v>1108368</v>
      </c>
      <c r="H28" s="172">
        <v>1007575</v>
      </c>
      <c r="I28" s="154">
        <f>+(H28/G28-1)*100</f>
        <v>-9.0938208248523935</v>
      </c>
      <c r="J28" s="154">
        <f>+H28/G28*100</f>
        <v>90.906179175147599</v>
      </c>
      <c r="K28" s="154">
        <f>+(G28/F28-1)*100</f>
        <v>5.6163929302438964</v>
      </c>
      <c r="L28" s="78"/>
      <c r="M28" s="99"/>
      <c r="N28" s="69">
        <v>1</v>
      </c>
      <c r="O28" s="79">
        <v>6042462</v>
      </c>
      <c r="P28" s="79">
        <v>6916438</v>
      </c>
    </row>
    <row r="29" spans="1:34" s="69" customFormat="1" x14ac:dyDescent="0.25">
      <c r="A29" s="76"/>
      <c r="B29" s="174" t="s">
        <v>9</v>
      </c>
      <c r="C29" s="172">
        <v>1295104</v>
      </c>
      <c r="D29" s="172">
        <v>1207531</v>
      </c>
      <c r="E29" s="172">
        <v>1055778</v>
      </c>
      <c r="F29" s="172">
        <v>1047247</v>
      </c>
      <c r="G29" s="172">
        <v>989049</v>
      </c>
      <c r="H29" s="172">
        <v>991218</v>
      </c>
      <c r="I29" s="154">
        <f>+(H29/G29-1)*100</f>
        <v>0.21930157150960028</v>
      </c>
      <c r="J29" s="154">
        <f>+H29/G29*100</f>
        <v>100.2193015715096</v>
      </c>
      <c r="K29" s="154">
        <f>+(G29/F29-1)*100</f>
        <v>-5.5572372133794623</v>
      </c>
      <c r="L29" s="78"/>
      <c r="M29" s="99"/>
      <c r="O29" s="79"/>
      <c r="P29" s="79"/>
    </row>
    <row r="30" spans="1:34" s="69" customFormat="1" x14ac:dyDescent="0.25">
      <c r="A30" s="76"/>
      <c r="B30" s="174" t="s">
        <v>10</v>
      </c>
      <c r="C30" s="172">
        <v>1320912</v>
      </c>
      <c r="D30" s="172">
        <v>1071516</v>
      </c>
      <c r="E30" s="172">
        <v>1254508</v>
      </c>
      <c r="F30" s="172">
        <v>1119112</v>
      </c>
      <c r="G30" s="172">
        <v>931064</v>
      </c>
      <c r="H30" s="151">
        <v>996810</v>
      </c>
      <c r="I30" s="161">
        <f>+(H30/G30-1)*100</f>
        <v>7.0613835353960708</v>
      </c>
      <c r="J30" s="161">
        <f>+H30/G30*100</f>
        <v>107.06138353539608</v>
      </c>
      <c r="K30" s="161">
        <f>+(G30/F30-1)*100</f>
        <v>-16.803322634374396</v>
      </c>
      <c r="L30" s="78"/>
      <c r="M30" s="99"/>
      <c r="O30" s="79"/>
      <c r="P30" s="79"/>
    </row>
    <row r="31" spans="1:34" s="69" customFormat="1" x14ac:dyDescent="0.25">
      <c r="A31" s="76"/>
      <c r="B31" s="174" t="s">
        <v>11</v>
      </c>
      <c r="C31" s="172">
        <v>1133373</v>
      </c>
      <c r="D31" s="172">
        <v>1175584</v>
      </c>
      <c r="E31" s="172">
        <v>1094998</v>
      </c>
      <c r="F31" s="172">
        <v>1135734</v>
      </c>
      <c r="G31" s="172">
        <v>971616</v>
      </c>
      <c r="H31" s="172"/>
      <c r="I31" s="172"/>
      <c r="J31" s="172"/>
      <c r="K31" s="172"/>
      <c r="L31" s="78"/>
      <c r="M31" s="99"/>
      <c r="O31" s="79"/>
      <c r="P31" s="79"/>
    </row>
    <row r="32" spans="1:34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4" s="69" customFormat="1" x14ac:dyDescent="0.25">
      <c r="A33" s="76"/>
      <c r="B33" s="147" t="s">
        <v>4</v>
      </c>
      <c r="C33" s="186">
        <f>+SUM(C28:C30)</f>
        <v>4037099</v>
      </c>
      <c r="D33" s="186">
        <f t="shared" ref="D33:G33" si="2">+SUM(D28:D30)</f>
        <v>3513990</v>
      </c>
      <c r="E33" s="186">
        <f t="shared" si="2"/>
        <v>3411621</v>
      </c>
      <c r="F33" s="186">
        <f t="shared" si="2"/>
        <v>3215787</v>
      </c>
      <c r="G33" s="186">
        <f t="shared" si="2"/>
        <v>3028481</v>
      </c>
      <c r="H33" s="151">
        <f>+SUM(H28:H30)</f>
        <v>2995603</v>
      </c>
      <c r="I33" s="184">
        <f>+(H33/G33-1)*100</f>
        <v>-1.0856267547988629</v>
      </c>
      <c r="J33" s="161">
        <f>+H33/G33*100</f>
        <v>98.914373245201133</v>
      </c>
      <c r="K33" s="161">
        <f>+(G33/F33-1)*100</f>
        <v>-5.8245773118679844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</row>
    <row r="34" spans="1:34" s="69" customFormat="1" ht="18.75" customHeight="1" x14ac:dyDescent="0.25">
      <c r="A34" s="76"/>
      <c r="B34" s="147" t="s">
        <v>3</v>
      </c>
      <c r="C34" s="182"/>
      <c r="D34" s="187">
        <f>+(D33/C33-1)*100</f>
        <v>-12.957546991044811</v>
      </c>
      <c r="E34" s="152">
        <f t="shared" ref="E34:H34" si="3">+(E33/D33-1)*100</f>
        <v>-2.9131841581791607</v>
      </c>
      <c r="F34" s="152">
        <f t="shared" si="3"/>
        <v>-5.7402038503104542</v>
      </c>
      <c r="G34" s="152">
        <f t="shared" si="3"/>
        <v>-5.8245773118679844</v>
      </c>
      <c r="H34" s="161">
        <f t="shared" si="3"/>
        <v>-1.0856267547988629</v>
      </c>
      <c r="I34" s="162"/>
      <c r="J34" s="162"/>
      <c r="K34" s="162"/>
      <c r="L34" s="78"/>
    </row>
    <row r="35" spans="1:34" s="43" customFormat="1" x14ac:dyDescent="0.25">
      <c r="A35" s="44"/>
      <c r="B35" s="171"/>
      <c r="C35" s="188"/>
      <c r="D35" s="188"/>
      <c r="E35" s="188"/>
      <c r="F35" s="189"/>
      <c r="G35" s="189"/>
      <c r="H35" s="189"/>
      <c r="I35" s="190"/>
      <c r="J35" s="190"/>
      <c r="K35" s="171"/>
      <c r="L35" s="63"/>
      <c r="M35" s="58" t="s">
        <v>6</v>
      </c>
      <c r="N35" s="40"/>
      <c r="O35" s="41"/>
      <c r="P35" s="41"/>
      <c r="Q35" s="41"/>
      <c r="R35" s="42"/>
      <c r="S35" s="42"/>
      <c r="T35" s="50"/>
      <c r="U35" s="50"/>
      <c r="V35" s="50"/>
      <c r="W35" s="50"/>
    </row>
    <row r="36" spans="1:34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1"/>
      <c r="P36" s="41"/>
      <c r="Q36" s="41"/>
      <c r="R36" s="42"/>
      <c r="S36" s="42"/>
      <c r="T36" s="50"/>
      <c r="U36" s="50"/>
      <c r="V36" s="50"/>
      <c r="W36" s="50"/>
    </row>
    <row r="37" spans="1:34" s="69" customFormat="1" x14ac:dyDescent="0.25">
      <c r="A37" s="76"/>
      <c r="B37" s="131"/>
      <c r="C37" s="216" t="s">
        <v>31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4" s="69" customFormat="1" x14ac:dyDescent="0.25">
      <c r="A38" s="76"/>
      <c r="B38" s="131"/>
      <c r="C38" s="217" t="s">
        <v>93</v>
      </c>
      <c r="D38" s="217"/>
      <c r="E38" s="217"/>
      <c r="F38" s="217"/>
      <c r="G38" s="217"/>
      <c r="H38" s="217"/>
      <c r="I38" s="217"/>
      <c r="J38" s="217"/>
      <c r="K38" s="217"/>
      <c r="L38" s="78"/>
    </row>
    <row r="39" spans="1:34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4" s="69" customFormat="1" ht="15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4" s="69" customForma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</row>
    <row r="42" spans="1:34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4" s="69" customFormat="1" x14ac:dyDescent="0.25">
      <c r="A43" s="76"/>
      <c r="B43" s="174" t="s">
        <v>8</v>
      </c>
      <c r="C43" s="172">
        <v>191999</v>
      </c>
      <c r="D43" s="172">
        <v>185359</v>
      </c>
      <c r="E43" s="172">
        <v>317604</v>
      </c>
      <c r="F43" s="172">
        <v>314733</v>
      </c>
      <c r="G43" s="172">
        <v>221466</v>
      </c>
      <c r="H43" s="172">
        <v>349470</v>
      </c>
      <c r="I43" s="154">
        <f>+(H43/G43-1)*100</f>
        <v>57.798488255533577</v>
      </c>
      <c r="J43" s="154">
        <f>+H43/G43*100</f>
        <v>157.79848825553358</v>
      </c>
      <c r="K43" s="154">
        <f>+(G43/F43-1)*100</f>
        <v>-29.633689508249851</v>
      </c>
      <c r="L43" s="78"/>
      <c r="M43" s="99"/>
      <c r="N43" s="69">
        <v>1</v>
      </c>
      <c r="O43" s="79">
        <v>6042462</v>
      </c>
      <c r="P43" s="79">
        <v>6916438</v>
      </c>
    </row>
    <row r="44" spans="1:34" s="69" customFormat="1" x14ac:dyDescent="0.25">
      <c r="A44" s="76"/>
      <c r="B44" s="174" t="s">
        <v>9</v>
      </c>
      <c r="C44" s="172">
        <v>183940</v>
      </c>
      <c r="D44" s="172">
        <v>376080</v>
      </c>
      <c r="E44" s="172">
        <v>313750</v>
      </c>
      <c r="F44" s="172">
        <v>154920</v>
      </c>
      <c r="G44" s="172">
        <v>209570</v>
      </c>
      <c r="H44" s="172">
        <v>534951</v>
      </c>
      <c r="I44" s="154">
        <f>+(H44/G44-1)*100</f>
        <v>155.26124922460275</v>
      </c>
      <c r="J44" s="154">
        <f>+H44/G44*100</f>
        <v>255.26124922460275</v>
      </c>
      <c r="K44" s="154">
        <f>+(G44/F44-1)*100</f>
        <v>35.276271624064037</v>
      </c>
      <c r="L44" s="78"/>
      <c r="M44" s="99"/>
      <c r="O44" s="79"/>
      <c r="P44" s="79"/>
    </row>
    <row r="45" spans="1:34" s="69" customFormat="1" x14ac:dyDescent="0.25">
      <c r="A45" s="76"/>
      <c r="B45" s="174" t="s">
        <v>10</v>
      </c>
      <c r="C45" s="172">
        <v>182582</v>
      </c>
      <c r="D45" s="172">
        <v>370906</v>
      </c>
      <c r="E45" s="172">
        <v>294450</v>
      </c>
      <c r="F45" s="172">
        <v>159613</v>
      </c>
      <c r="G45" s="172">
        <v>248785</v>
      </c>
      <c r="H45" s="151">
        <v>588118</v>
      </c>
      <c r="I45" s="161">
        <f>+(H45/G45-1)*100</f>
        <v>136.39608497296862</v>
      </c>
      <c r="J45" s="161">
        <f>+H45/G45*100</f>
        <v>236.39608497296862</v>
      </c>
      <c r="K45" s="161">
        <f>+(G45/F45-1)*100</f>
        <v>55.867629829650475</v>
      </c>
      <c r="L45" s="78"/>
      <c r="M45" s="99"/>
      <c r="O45" s="79"/>
      <c r="P45" s="79"/>
    </row>
    <row r="46" spans="1:34" s="69" customFormat="1" x14ac:dyDescent="0.25">
      <c r="A46" s="76"/>
      <c r="B46" s="174" t="s">
        <v>11</v>
      </c>
      <c r="C46" s="172">
        <v>165077</v>
      </c>
      <c r="D46" s="172">
        <v>360912</v>
      </c>
      <c r="E46" s="172">
        <v>271695</v>
      </c>
      <c r="F46" s="172">
        <v>190509</v>
      </c>
      <c r="G46" s="172">
        <v>292655</v>
      </c>
      <c r="H46" s="172"/>
      <c r="I46" s="172"/>
      <c r="J46" s="172"/>
      <c r="K46" s="172"/>
      <c r="L46" s="78"/>
      <c r="M46" s="99"/>
      <c r="O46" s="79"/>
      <c r="P46" s="79"/>
    </row>
    <row r="47" spans="1:34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4" s="69" customFormat="1" x14ac:dyDescent="0.25">
      <c r="A48" s="76"/>
      <c r="B48" s="147" t="s">
        <v>4</v>
      </c>
      <c r="C48" s="186">
        <f>+SUM(C43:C45)</f>
        <v>558521</v>
      </c>
      <c r="D48" s="186">
        <f t="shared" ref="D48:G48" si="4">+SUM(D43:D45)</f>
        <v>932345</v>
      </c>
      <c r="E48" s="186">
        <f t="shared" si="4"/>
        <v>925804</v>
      </c>
      <c r="F48" s="186">
        <f t="shared" si="4"/>
        <v>629266</v>
      </c>
      <c r="G48" s="186">
        <f t="shared" si="4"/>
        <v>679821</v>
      </c>
      <c r="H48" s="151">
        <f>+SUM(H43:H45)</f>
        <v>1472539</v>
      </c>
      <c r="I48" s="184">
        <f>+(H48/G48-1)*100</f>
        <v>116.60687151470755</v>
      </c>
      <c r="J48" s="161">
        <f>+H48/G48*100</f>
        <v>216.60687151470754</v>
      </c>
      <c r="K48" s="161">
        <f>+(G48/F48-1)*100</f>
        <v>8.0339633795565071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</row>
    <row r="49" spans="1:23" s="69" customFormat="1" ht="18.75" customHeight="1" x14ac:dyDescent="0.25">
      <c r="A49" s="76"/>
      <c r="B49" s="147" t="s">
        <v>3</v>
      </c>
      <c r="C49" s="182"/>
      <c r="D49" s="187">
        <f>+(D48/C48-1)*100</f>
        <v>66.931055412419596</v>
      </c>
      <c r="E49" s="152">
        <f t="shared" ref="E49:H49" si="5">+(E48/D48-1)*100</f>
        <v>-0.70156433509055427</v>
      </c>
      <c r="F49" s="152">
        <f t="shared" si="5"/>
        <v>-32.030321752768408</v>
      </c>
      <c r="G49" s="152">
        <f t="shared" si="5"/>
        <v>8.0339633795565071</v>
      </c>
      <c r="H49" s="161">
        <f t="shared" si="5"/>
        <v>116.60687151470755</v>
      </c>
      <c r="I49" s="162"/>
      <c r="J49" s="162"/>
      <c r="K49" s="162"/>
      <c r="L49" s="78"/>
    </row>
    <row r="50" spans="1:23" s="43" customFormat="1" x14ac:dyDescent="0.25">
      <c r="A50" s="44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1"/>
      <c r="P50" s="41"/>
      <c r="Q50" s="41"/>
      <c r="R50" s="42"/>
      <c r="S50" s="42"/>
      <c r="T50" s="50"/>
      <c r="U50" s="50"/>
      <c r="V50" s="50"/>
      <c r="W50" s="50"/>
    </row>
    <row r="51" spans="1:23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1"/>
      <c r="P51" s="41"/>
      <c r="Q51" s="41"/>
      <c r="R51" s="42"/>
      <c r="S51" s="42"/>
      <c r="T51" s="50"/>
      <c r="U51" s="50"/>
      <c r="V51" s="50"/>
      <c r="W51" s="50"/>
    </row>
    <row r="52" spans="1:23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1"/>
      <c r="P52" s="41"/>
      <c r="Q52" s="41"/>
      <c r="R52" s="42"/>
      <c r="S52" s="42"/>
      <c r="T52" s="50"/>
      <c r="U52" s="50"/>
      <c r="V52" s="50"/>
      <c r="W52" s="50"/>
    </row>
    <row r="53" spans="1:23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3" s="40" customFormat="1" x14ac:dyDescent="0.25">
      <c r="A54" s="59"/>
      <c r="B54" s="49" t="s">
        <v>46</v>
      </c>
      <c r="C54" s="49" t="s">
        <v>46</v>
      </c>
      <c r="D54" s="49" t="s">
        <v>46</v>
      </c>
      <c r="E54" s="49" t="s">
        <v>46</v>
      </c>
      <c r="F54" s="49" t="s">
        <v>47</v>
      </c>
      <c r="G54" s="49" t="s">
        <v>48</v>
      </c>
      <c r="H54" s="40" t="s">
        <v>49</v>
      </c>
      <c r="I54" s="40" t="s">
        <v>50</v>
      </c>
      <c r="J54" s="40" t="s">
        <v>51</v>
      </c>
      <c r="K54" s="40" t="s">
        <v>52</v>
      </c>
      <c r="L54" s="40" t="s">
        <v>53</v>
      </c>
      <c r="M54" s="40" t="s">
        <v>54</v>
      </c>
      <c r="N54" s="40" t="s">
        <v>55</v>
      </c>
      <c r="O54" s="40" t="s">
        <v>60</v>
      </c>
      <c r="P54" s="40" t="s">
        <v>61</v>
      </c>
    </row>
    <row r="55" spans="1:23" s="40" customFormat="1" x14ac:dyDescent="0.25">
      <c r="B55" s="49">
        <v>173844</v>
      </c>
      <c r="C55" s="49">
        <v>87108</v>
      </c>
      <c r="D55" s="49">
        <v>3845</v>
      </c>
      <c r="E55" s="49">
        <v>1137</v>
      </c>
      <c r="F55" s="49">
        <v>216</v>
      </c>
      <c r="G55" s="49">
        <v>1296</v>
      </c>
      <c r="H55" s="40">
        <v>756</v>
      </c>
      <c r="I55" s="40">
        <v>11301</v>
      </c>
      <c r="J55" s="40">
        <v>20207</v>
      </c>
      <c r="K55" s="40">
        <v>44691</v>
      </c>
      <c r="L55" s="40">
        <v>141795</v>
      </c>
      <c r="M55" s="40">
        <v>13932</v>
      </c>
      <c r="N55" s="40">
        <v>2320</v>
      </c>
      <c r="O55" s="40">
        <v>161</v>
      </c>
      <c r="P55" s="40">
        <v>14305</v>
      </c>
    </row>
    <row r="56" spans="1:23" s="40" customFormat="1" x14ac:dyDescent="0.25"/>
    <row r="57" spans="1:23" s="40" customFormat="1" x14ac:dyDescent="0.25"/>
    <row r="58" spans="1:23" s="40" customFormat="1" x14ac:dyDescent="0.25">
      <c r="C58" s="49"/>
      <c r="D58" s="49"/>
      <c r="E58" s="49"/>
      <c r="F58" s="49"/>
      <c r="G58" s="49"/>
      <c r="H58" s="49"/>
    </row>
    <row r="59" spans="1:23" s="41" customFormat="1" x14ac:dyDescent="0.25">
      <c r="C59" s="56"/>
      <c r="D59" s="56"/>
      <c r="E59" s="56"/>
      <c r="F59" s="56"/>
      <c r="G59" s="56"/>
      <c r="H59" s="56"/>
    </row>
    <row r="60" spans="1:23" s="69" customFormat="1" x14ac:dyDescent="0.25">
      <c r="B60" s="94">
        <v>7389400</v>
      </c>
      <c r="C60" s="98" t="s">
        <v>12</v>
      </c>
      <c r="D60" s="97">
        <v>6805.8512499999997</v>
      </c>
    </row>
    <row r="61" spans="1:23" s="69" customFormat="1" x14ac:dyDescent="0.25">
      <c r="B61" s="94">
        <v>7405125</v>
      </c>
      <c r="C61" s="98" t="s">
        <v>13</v>
      </c>
      <c r="D61" s="97">
        <v>7093.1805000000004</v>
      </c>
    </row>
    <row r="62" spans="1:23" s="69" customFormat="1" x14ac:dyDescent="0.25">
      <c r="B62" s="94">
        <v>7299121</v>
      </c>
      <c r="C62" s="98" t="s">
        <v>14</v>
      </c>
      <c r="D62" s="97">
        <v>7273.4759999999997</v>
      </c>
    </row>
    <row r="63" spans="1:23" s="69" customFormat="1" x14ac:dyDescent="0.25">
      <c r="B63" s="94">
        <v>6832984</v>
      </c>
      <c r="C63" s="98" t="s">
        <v>15</v>
      </c>
      <c r="D63" s="97">
        <v>7231.6575000000003</v>
      </c>
    </row>
    <row r="64" spans="1:23" s="69" customFormat="1" x14ac:dyDescent="0.25">
      <c r="B64" s="94">
        <v>6979952</v>
      </c>
      <c r="C64" s="98" t="s">
        <v>16</v>
      </c>
      <c r="D64" s="97">
        <v>7129.2955000000002</v>
      </c>
    </row>
    <row r="65" spans="2:5" s="69" customFormat="1" x14ac:dyDescent="0.25">
      <c r="B65" s="94">
        <v>6279817</v>
      </c>
      <c r="C65" s="98" t="s">
        <v>17</v>
      </c>
      <c r="D65" s="97">
        <v>6847.9684999999999</v>
      </c>
    </row>
    <row r="66" spans="2:5" s="69" customFormat="1" x14ac:dyDescent="0.25">
      <c r="B66" s="94">
        <v>6093961</v>
      </c>
      <c r="C66" s="98" t="s">
        <v>18</v>
      </c>
      <c r="D66" s="97">
        <v>6546.6785</v>
      </c>
    </row>
    <row r="67" spans="2:5" s="69" customFormat="1" x14ac:dyDescent="0.25">
      <c r="B67" s="94">
        <v>5469988</v>
      </c>
      <c r="C67" s="98" t="s">
        <v>19</v>
      </c>
      <c r="D67" s="97">
        <v>6205.9295000000002</v>
      </c>
      <c r="E67" s="91"/>
    </row>
    <row r="68" spans="2:5" s="69" customFormat="1" x14ac:dyDescent="0.25">
      <c r="B68" s="94">
        <v>5941344</v>
      </c>
      <c r="C68" s="98" t="s">
        <v>20</v>
      </c>
      <c r="D68" s="97">
        <v>5946.2775000000001</v>
      </c>
      <c r="E68" s="91"/>
    </row>
    <row r="69" spans="2:5" s="69" customFormat="1" x14ac:dyDescent="0.25">
      <c r="B69" s="94">
        <v>6145529</v>
      </c>
      <c r="C69" s="98" t="s">
        <v>21</v>
      </c>
      <c r="D69" s="97">
        <v>5912.7055</v>
      </c>
      <c r="E69" s="91"/>
    </row>
    <row r="70" spans="2:5" s="69" customFormat="1" x14ac:dyDescent="0.25">
      <c r="B70" s="94">
        <v>6209547</v>
      </c>
      <c r="C70" s="98" t="s">
        <v>22</v>
      </c>
      <c r="D70" s="97">
        <v>5941.6019999999999</v>
      </c>
      <c r="E70" s="91"/>
    </row>
    <row r="71" spans="2:5" s="69" customFormat="1" x14ac:dyDescent="0.25">
      <c r="B71" s="94">
        <v>5987990</v>
      </c>
      <c r="C71" s="98" t="s">
        <v>23</v>
      </c>
      <c r="D71" s="97">
        <v>6071.1025</v>
      </c>
      <c r="E71" s="91"/>
    </row>
    <row r="72" spans="2:5" s="69" customFormat="1" x14ac:dyDescent="0.25">
      <c r="B72" s="94">
        <v>5810996</v>
      </c>
      <c r="C72" s="98" t="s">
        <v>24</v>
      </c>
      <c r="D72" s="97">
        <v>6038.5155000000004</v>
      </c>
      <c r="E72" s="91"/>
    </row>
    <row r="73" spans="2:5" s="69" customFormat="1" x14ac:dyDescent="0.25">
      <c r="B73" s="94">
        <v>6231878</v>
      </c>
      <c r="C73" s="98" t="s">
        <v>25</v>
      </c>
      <c r="D73" s="97">
        <v>6060.10275</v>
      </c>
      <c r="E73" s="91"/>
    </row>
    <row r="74" spans="2:5" s="69" customFormat="1" x14ac:dyDescent="0.25">
      <c r="B74" s="94">
        <v>6449419</v>
      </c>
      <c r="C74" s="98" t="s">
        <v>26</v>
      </c>
      <c r="D74" s="97">
        <v>6120.0707499999999</v>
      </c>
      <c r="E74" s="91"/>
    </row>
    <row r="75" spans="2:5" s="69" customFormat="1" x14ac:dyDescent="0.25">
      <c r="B75" s="94">
        <v>6199402</v>
      </c>
      <c r="C75" s="98" t="s">
        <v>27</v>
      </c>
      <c r="D75" s="97">
        <v>6172.9237499999999</v>
      </c>
      <c r="E75" s="91"/>
    </row>
    <row r="76" spans="2:5" s="69" customFormat="1" x14ac:dyDescent="0.25">
      <c r="B76" s="94">
        <v>6498148</v>
      </c>
      <c r="C76" s="98" t="s">
        <v>28</v>
      </c>
      <c r="D76" s="97">
        <v>6344.7117500000004</v>
      </c>
      <c r="E76" s="91"/>
    </row>
    <row r="77" spans="2:5" s="69" customFormat="1" x14ac:dyDescent="0.25">
      <c r="B77" s="94">
        <v>6281878</v>
      </c>
      <c r="C77" s="98" t="s">
        <v>29</v>
      </c>
      <c r="D77" s="97">
        <v>6357.2117500000004</v>
      </c>
      <c r="E77" s="91"/>
    </row>
    <row r="78" spans="2:5" s="69" customFormat="1" x14ac:dyDescent="0.25">
      <c r="B78" s="94">
        <v>6351873</v>
      </c>
      <c r="C78" s="98" t="s">
        <v>30</v>
      </c>
      <c r="D78" s="97">
        <v>6332.8252499999999</v>
      </c>
      <c r="E78" s="91"/>
    </row>
    <row r="79" spans="2:5" s="69" customFormat="1" x14ac:dyDescent="0.25">
      <c r="B79" s="94">
        <v>6348056</v>
      </c>
      <c r="C79" s="98" t="s">
        <v>33</v>
      </c>
      <c r="D79" s="97">
        <v>6369.9887500000004</v>
      </c>
      <c r="E79" s="91"/>
    </row>
    <row r="80" spans="2:5" s="69" customFormat="1" x14ac:dyDescent="0.25">
      <c r="B80" s="94">
        <v>6042462</v>
      </c>
      <c r="C80" s="98" t="s">
        <v>35</v>
      </c>
      <c r="D80" s="97">
        <v>6256.0672500000001</v>
      </c>
      <c r="E80" s="91"/>
    </row>
    <row r="81" spans="2:5" s="69" customFormat="1" x14ac:dyDescent="0.25">
      <c r="B81" s="94">
        <v>6095116</v>
      </c>
      <c r="C81" s="98" t="s">
        <v>37</v>
      </c>
      <c r="D81" s="97">
        <v>6209.3767500000004</v>
      </c>
      <c r="E81" s="91"/>
    </row>
    <row r="82" spans="2:5" s="69" customFormat="1" x14ac:dyDescent="0.25">
      <c r="B82" s="94">
        <v>6413962</v>
      </c>
      <c r="C82" s="98" t="s">
        <v>38</v>
      </c>
      <c r="D82" s="97">
        <v>6224.8990000000003</v>
      </c>
      <c r="E82" s="91"/>
    </row>
    <row r="83" spans="2:5" s="69" customFormat="1" x14ac:dyDescent="0.25">
      <c r="B83" s="94">
        <v>6196253</v>
      </c>
      <c r="C83" s="98" t="s">
        <v>39</v>
      </c>
      <c r="D83" s="97">
        <v>6186.9482500000004</v>
      </c>
      <c r="E83" s="91"/>
    </row>
    <row r="84" spans="2:5" s="69" customFormat="1" x14ac:dyDescent="0.25">
      <c r="B84" s="94">
        <v>6916438</v>
      </c>
      <c r="C84" s="98" t="s">
        <v>42</v>
      </c>
      <c r="D84" s="97">
        <v>6405.4422500000001</v>
      </c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4" s="69" customFormat="1" x14ac:dyDescent="0.25">
      <c r="B129" s="79"/>
      <c r="D129" s="93"/>
      <c r="E129" s="91"/>
    </row>
    <row r="130" spans="2:34" s="69" customFormat="1" x14ac:dyDescent="0.25">
      <c r="B130" s="79"/>
      <c r="D130" s="93"/>
      <c r="E130" s="91"/>
    </row>
    <row r="131" spans="2:34" s="69" customFormat="1" x14ac:dyDescent="0.25">
      <c r="B131" s="79"/>
      <c r="D131" s="93"/>
      <c r="E131" s="91"/>
    </row>
    <row r="132" spans="2:34" s="69" customFormat="1" x14ac:dyDescent="0.25">
      <c r="B132" s="79"/>
      <c r="D132" s="93"/>
      <c r="E132" s="91"/>
    </row>
    <row r="133" spans="2:34" s="69" customFormat="1" x14ac:dyDescent="0.25">
      <c r="B133" s="79"/>
      <c r="D133" s="93"/>
      <c r="E133" s="91"/>
    </row>
    <row r="134" spans="2:34" s="69" customFormat="1" x14ac:dyDescent="0.25">
      <c r="B134" s="79"/>
      <c r="D134" s="93"/>
      <c r="E134" s="91"/>
    </row>
    <row r="135" spans="2:34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</row>
    <row r="136" spans="2:34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</row>
    <row r="137" spans="2:34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</row>
    <row r="138" spans="2:34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</row>
    <row r="139" spans="2:34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</row>
    <row r="140" spans="2:34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</row>
    <row r="141" spans="2:34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</row>
    <row r="142" spans="2:34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</row>
    <row r="143" spans="2:34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</row>
    <row r="144" spans="2:34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</row>
    <row r="145" spans="4:34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</row>
    <row r="146" spans="4:34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</row>
    <row r="147" spans="4:34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</row>
    <row r="148" spans="4:34" s="69" customFormat="1" x14ac:dyDescent="0.25"/>
    <row r="149" spans="4:34" s="69" customFormat="1" x14ac:dyDescent="0.25"/>
    <row r="150" spans="4:34" s="69" customFormat="1" x14ac:dyDescent="0.25"/>
    <row r="151" spans="4:34" s="69" customFormat="1" x14ac:dyDescent="0.25"/>
    <row r="152" spans="4:34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</row>
    <row r="153" spans="4:34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</row>
    <row r="154" spans="4:34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</row>
    <row r="155" spans="4:34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</row>
    <row r="156" spans="4:34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</row>
    <row r="157" spans="4:34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</row>
    <row r="158" spans="4:34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</row>
    <row r="159" spans="4:34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</row>
    <row r="160" spans="4:34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</row>
    <row r="161" spans="13:34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</row>
    <row r="162" spans="13:34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</row>
    <row r="163" spans="13:34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19</oddFooter>
  </headerFooter>
  <ignoredErrors>
    <ignoredError sqref="C18:G18 C48:G48 C33:G33" formulaRange="1"/>
  </ignoredErrors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5.140625" style="70" customWidth="1"/>
    <col min="3" max="8" width="9.42578125" style="70" customWidth="1"/>
    <col min="9" max="9" width="11.85546875" style="70" customWidth="1"/>
    <col min="10" max="10" width="12" style="70" customWidth="1"/>
    <col min="11" max="11" width="12.28515625" style="70" customWidth="1"/>
    <col min="12" max="12" width="1.85546875" style="70" customWidth="1"/>
    <col min="13" max="13" width="11.42578125" style="69"/>
    <col min="14" max="14" width="11.42578125" style="69" hidden="1" customWidth="1"/>
    <col min="15" max="34" width="11.42578125" style="69"/>
    <col min="35" max="16384" width="11.42578125" style="70"/>
  </cols>
  <sheetData>
    <row r="1" spans="1:16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16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16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16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16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16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16" s="69" customFormat="1" x14ac:dyDescent="0.25">
      <c r="A7" s="76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16" s="69" customFormat="1" x14ac:dyDescent="0.25">
      <c r="A8" s="76"/>
      <c r="B8" s="131"/>
      <c r="C8" s="217" t="s">
        <v>94</v>
      </c>
      <c r="D8" s="217"/>
      <c r="E8" s="217"/>
      <c r="F8" s="217"/>
      <c r="G8" s="217"/>
      <c r="H8" s="217"/>
      <c r="I8" s="217"/>
      <c r="J8" s="217"/>
      <c r="K8" s="217"/>
      <c r="L8" s="78"/>
    </row>
    <row r="9" spans="1:16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16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16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</row>
    <row r="12" spans="1:16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16" s="69" customFormat="1" x14ac:dyDescent="0.25">
      <c r="A13" s="76"/>
      <c r="B13" s="174" t="s">
        <v>8</v>
      </c>
      <c r="C13" s="172">
        <v>64095</v>
      </c>
      <c r="D13" s="172">
        <v>31120</v>
      </c>
      <c r="E13" s="172">
        <v>88588</v>
      </c>
      <c r="F13" s="172">
        <v>137851</v>
      </c>
      <c r="G13" s="172">
        <v>86803</v>
      </c>
      <c r="H13" s="172">
        <v>54644</v>
      </c>
      <c r="I13" s="154">
        <f>+(H13/G13-1)*100</f>
        <v>-37.048258700736149</v>
      </c>
      <c r="J13" s="154">
        <f>+H13/G13*100</f>
        <v>62.951741299263851</v>
      </c>
      <c r="K13" s="154">
        <f>+(G13/F13-1)*100</f>
        <v>-37.031287404516469</v>
      </c>
      <c r="L13" s="78"/>
      <c r="M13" s="99"/>
      <c r="N13" s="69">
        <v>1</v>
      </c>
      <c r="O13" s="79">
        <v>6042462</v>
      </c>
      <c r="P13" s="79">
        <v>6916438</v>
      </c>
    </row>
    <row r="14" spans="1:16" s="69" customFormat="1" x14ac:dyDescent="0.25">
      <c r="A14" s="76"/>
      <c r="B14" s="174" t="s">
        <v>9</v>
      </c>
      <c r="C14" s="172">
        <v>29231</v>
      </c>
      <c r="D14" s="172">
        <v>55578</v>
      </c>
      <c r="E14" s="172">
        <v>141972</v>
      </c>
      <c r="F14" s="172">
        <v>111973</v>
      </c>
      <c r="G14" s="172">
        <v>113692</v>
      </c>
      <c r="H14" s="172">
        <v>60369</v>
      </c>
      <c r="I14" s="154">
        <f>+(H14/G14-1)*100</f>
        <v>-46.901277134714846</v>
      </c>
      <c r="J14" s="154">
        <f>+H14/G14*100</f>
        <v>53.098722865285154</v>
      </c>
      <c r="K14" s="154">
        <f>+(G14/F14-1)*100</f>
        <v>1.535191519384127</v>
      </c>
      <c r="L14" s="78"/>
      <c r="M14" s="99"/>
      <c r="O14" s="79"/>
      <c r="P14" s="79"/>
    </row>
    <row r="15" spans="1:16" s="69" customFormat="1" x14ac:dyDescent="0.25">
      <c r="A15" s="76"/>
      <c r="B15" s="174" t="s">
        <v>10</v>
      </c>
      <c r="C15" s="172">
        <v>44314</v>
      </c>
      <c r="D15" s="172">
        <v>75670</v>
      </c>
      <c r="E15" s="172">
        <v>106592</v>
      </c>
      <c r="F15" s="172">
        <v>111858</v>
      </c>
      <c r="G15" s="172">
        <v>126034</v>
      </c>
      <c r="H15" s="151">
        <v>65242</v>
      </c>
      <c r="I15" s="161">
        <f>+(H15/G15-1)*100</f>
        <v>-48.234603360997831</v>
      </c>
      <c r="J15" s="161">
        <f>+H15/G15*100</f>
        <v>51.765396639002169</v>
      </c>
      <c r="K15" s="161">
        <f>+(G15/F15-1)*100</f>
        <v>12.673210677823675</v>
      </c>
      <c r="L15" s="78"/>
      <c r="M15" s="99"/>
      <c r="O15" s="79"/>
      <c r="P15" s="79"/>
    </row>
    <row r="16" spans="1:16" s="69" customFormat="1" x14ac:dyDescent="0.25">
      <c r="A16" s="76"/>
      <c r="B16" s="174" t="s">
        <v>11</v>
      </c>
      <c r="C16" s="172">
        <v>25436</v>
      </c>
      <c r="D16" s="172">
        <v>81838</v>
      </c>
      <c r="E16" s="172">
        <v>127284</v>
      </c>
      <c r="F16" s="172">
        <v>136703</v>
      </c>
      <c r="G16" s="172">
        <v>89051</v>
      </c>
      <c r="H16" s="172"/>
      <c r="I16" s="172"/>
      <c r="J16" s="172"/>
      <c r="K16" s="172"/>
      <c r="L16" s="78"/>
      <c r="M16" s="99"/>
      <c r="O16" s="79"/>
      <c r="P16" s="79"/>
    </row>
    <row r="17" spans="1:34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4" s="69" customFormat="1" x14ac:dyDescent="0.25">
      <c r="A18" s="76"/>
      <c r="B18" s="147" t="s">
        <v>4</v>
      </c>
      <c r="C18" s="186">
        <f>+SUM(C13:C15)</f>
        <v>137640</v>
      </c>
      <c r="D18" s="186">
        <f t="shared" ref="D18:G18" si="0">+SUM(D13:D15)</f>
        <v>162368</v>
      </c>
      <c r="E18" s="186">
        <f t="shared" si="0"/>
        <v>337152</v>
      </c>
      <c r="F18" s="186">
        <f t="shared" si="0"/>
        <v>361682</v>
      </c>
      <c r="G18" s="186">
        <f t="shared" si="0"/>
        <v>326529</v>
      </c>
      <c r="H18" s="151">
        <f>+SUM(H13:H15)</f>
        <v>180255</v>
      </c>
      <c r="I18" s="184">
        <f>+(H18/G18-1)*100</f>
        <v>-44.796633683378815</v>
      </c>
      <c r="J18" s="161">
        <f>+H18/G18*100</f>
        <v>55.203366316621185</v>
      </c>
      <c r="K18" s="161">
        <f>+(G18/F18-1)*100</f>
        <v>-9.7193114393306796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</row>
    <row r="19" spans="1:34" s="69" customFormat="1" ht="18.75" customHeight="1" x14ac:dyDescent="0.25">
      <c r="A19" s="76"/>
      <c r="B19" s="147" t="s">
        <v>3</v>
      </c>
      <c r="C19" s="182"/>
      <c r="D19" s="187">
        <f>+(D18/C18-1)*100</f>
        <v>17.965707643126994</v>
      </c>
      <c r="E19" s="152">
        <f t="shared" ref="E19:H19" si="1">+(E18/D18-1)*100</f>
        <v>107.64682696097752</v>
      </c>
      <c r="F19" s="152">
        <f t="shared" si="1"/>
        <v>7.2756501518602912</v>
      </c>
      <c r="G19" s="152">
        <f t="shared" si="1"/>
        <v>-9.7193114393306796</v>
      </c>
      <c r="H19" s="152">
        <f t="shared" si="1"/>
        <v>-44.796633683378815</v>
      </c>
      <c r="I19" s="162"/>
      <c r="J19" s="162"/>
      <c r="K19" s="162"/>
      <c r="L19" s="78"/>
    </row>
    <row r="20" spans="1:34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4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4" s="69" customFormat="1" x14ac:dyDescent="0.25">
      <c r="A22" s="76"/>
      <c r="B22" s="131"/>
      <c r="C22" s="216" t="s">
        <v>31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4" s="69" customFormat="1" x14ac:dyDescent="0.25">
      <c r="A23" s="76"/>
      <c r="B23" s="131"/>
      <c r="C23" s="217" t="s">
        <v>95</v>
      </c>
      <c r="D23" s="217"/>
      <c r="E23" s="217"/>
      <c r="F23" s="217"/>
      <c r="G23" s="217"/>
      <c r="H23" s="217"/>
      <c r="I23" s="217"/>
      <c r="J23" s="217"/>
      <c r="K23" s="217"/>
      <c r="L23" s="78"/>
    </row>
    <row r="24" spans="1:34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4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4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</row>
    <row r="27" spans="1:34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4" s="69" customFormat="1" x14ac:dyDescent="0.25">
      <c r="A28" s="76"/>
      <c r="B28" s="174" t="s">
        <v>8</v>
      </c>
      <c r="C28" s="172">
        <v>51592</v>
      </c>
      <c r="D28" s="172">
        <v>16414</v>
      </c>
      <c r="E28" s="172">
        <v>85534</v>
      </c>
      <c r="F28" s="172">
        <v>133136</v>
      </c>
      <c r="G28" s="172">
        <v>74049</v>
      </c>
      <c r="H28" s="172">
        <v>45418</v>
      </c>
      <c r="I28" s="154">
        <f>+(H28/G28-1)*100</f>
        <v>-38.664938081540598</v>
      </c>
      <c r="J28" s="154">
        <f>+H28/G28*100</f>
        <v>61.335061918459402</v>
      </c>
      <c r="K28" s="154">
        <f>+(G28/F28-1)*100</f>
        <v>-44.380933781997356</v>
      </c>
      <c r="L28" s="78"/>
      <c r="M28" s="99"/>
      <c r="N28" s="69">
        <v>1</v>
      </c>
      <c r="O28" s="79">
        <v>6042462</v>
      </c>
      <c r="P28" s="79">
        <v>6916438</v>
      </c>
    </row>
    <row r="29" spans="1:34" s="69" customFormat="1" x14ac:dyDescent="0.25">
      <c r="A29" s="76"/>
      <c r="B29" s="174" t="s">
        <v>9</v>
      </c>
      <c r="C29" s="172">
        <v>25858</v>
      </c>
      <c r="D29" s="172">
        <v>52646</v>
      </c>
      <c r="E29" s="172">
        <v>136399</v>
      </c>
      <c r="F29" s="172">
        <v>96842</v>
      </c>
      <c r="G29" s="172">
        <v>100715</v>
      </c>
      <c r="H29" s="172">
        <v>48845</v>
      </c>
      <c r="I29" s="154">
        <f>+(H29/G29-1)*100</f>
        <v>-51.501762398848228</v>
      </c>
      <c r="J29" s="154">
        <f>+H29/G29*100</f>
        <v>48.498237601151764</v>
      </c>
      <c r="K29" s="154">
        <f>+(G29/F29-1)*100</f>
        <v>3.9992978253237332</v>
      </c>
      <c r="L29" s="78"/>
      <c r="M29" s="99"/>
      <c r="O29" s="79"/>
      <c r="P29" s="79"/>
    </row>
    <row r="30" spans="1:34" s="69" customFormat="1" x14ac:dyDescent="0.25">
      <c r="A30" s="76"/>
      <c r="B30" s="174" t="s">
        <v>10</v>
      </c>
      <c r="C30" s="172">
        <v>32665</v>
      </c>
      <c r="D30" s="172">
        <v>71185</v>
      </c>
      <c r="E30" s="172">
        <v>103500</v>
      </c>
      <c r="F30" s="172">
        <v>82934</v>
      </c>
      <c r="G30" s="172">
        <v>111299</v>
      </c>
      <c r="H30" s="151">
        <v>56506</v>
      </c>
      <c r="I30" s="161">
        <f>+(H30/G30-1)*100</f>
        <v>-49.230451306840131</v>
      </c>
      <c r="J30" s="161">
        <f>+H30/G30*100</f>
        <v>50.769548693159869</v>
      </c>
      <c r="K30" s="161">
        <f>+(G30/F30-1)*100</f>
        <v>34.201895483155283</v>
      </c>
      <c r="L30" s="78"/>
      <c r="M30" s="99"/>
      <c r="O30" s="79"/>
      <c r="P30" s="79"/>
    </row>
    <row r="31" spans="1:34" s="69" customFormat="1" x14ac:dyDescent="0.25">
      <c r="A31" s="76"/>
      <c r="B31" s="174" t="s">
        <v>11</v>
      </c>
      <c r="C31" s="172">
        <v>10709</v>
      </c>
      <c r="D31" s="172">
        <v>78155</v>
      </c>
      <c r="E31" s="172">
        <v>122543</v>
      </c>
      <c r="F31" s="172">
        <v>106561</v>
      </c>
      <c r="G31" s="172">
        <v>70967</v>
      </c>
      <c r="H31" s="172"/>
      <c r="I31" s="172"/>
      <c r="J31" s="172"/>
      <c r="K31" s="172"/>
      <c r="L31" s="78"/>
      <c r="M31" s="99"/>
      <c r="O31" s="79"/>
      <c r="P31" s="79"/>
    </row>
    <row r="32" spans="1:34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4" s="69" customFormat="1" x14ac:dyDescent="0.25">
      <c r="A33" s="76"/>
      <c r="B33" s="147" t="s">
        <v>4</v>
      </c>
      <c r="C33" s="186">
        <f>+SUM(C28:C30)</f>
        <v>110115</v>
      </c>
      <c r="D33" s="186">
        <f t="shared" ref="D33:G33" si="2">+SUM(D28:D30)</f>
        <v>140245</v>
      </c>
      <c r="E33" s="186">
        <f t="shared" si="2"/>
        <v>325433</v>
      </c>
      <c r="F33" s="186">
        <f t="shared" si="2"/>
        <v>312912</v>
      </c>
      <c r="G33" s="186">
        <f t="shared" si="2"/>
        <v>286063</v>
      </c>
      <c r="H33" s="151">
        <f>+SUM(H28:H30)</f>
        <v>150769</v>
      </c>
      <c r="I33" s="184">
        <f>+(H33/G33-1)*100</f>
        <v>-47.295176237402245</v>
      </c>
      <c r="J33" s="161">
        <f>+H33/G33*100</f>
        <v>52.704823762597755</v>
      </c>
      <c r="K33" s="161">
        <f>+(G33/F33-1)*100</f>
        <v>-8.5803676432990699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</row>
    <row r="34" spans="1:34" s="69" customFormat="1" ht="18.75" customHeight="1" x14ac:dyDescent="0.25">
      <c r="A34" s="76"/>
      <c r="B34" s="147" t="s">
        <v>3</v>
      </c>
      <c r="C34" s="182"/>
      <c r="D34" s="187">
        <f>+(D33/C33-1)*100</f>
        <v>27.362303046814684</v>
      </c>
      <c r="E34" s="152">
        <f t="shared" ref="E34:H34" si="3">+(E33/D33-1)*100</f>
        <v>132.04606224820847</v>
      </c>
      <c r="F34" s="152">
        <f t="shared" si="3"/>
        <v>-3.847489344965016</v>
      </c>
      <c r="G34" s="152">
        <f t="shared" si="3"/>
        <v>-8.5803676432990699</v>
      </c>
      <c r="H34" s="152">
        <f t="shared" si="3"/>
        <v>-47.295176237402245</v>
      </c>
      <c r="I34" s="162"/>
      <c r="J34" s="162"/>
      <c r="K34" s="162"/>
      <c r="L34" s="78"/>
    </row>
    <row r="35" spans="1:34" s="43" customFormat="1" x14ac:dyDescent="0.25">
      <c r="A35" s="44"/>
      <c r="B35" s="171"/>
      <c r="C35" s="188"/>
      <c r="D35" s="188"/>
      <c r="E35" s="188"/>
      <c r="F35" s="189"/>
      <c r="G35" s="189"/>
      <c r="H35" s="189"/>
      <c r="I35" s="190"/>
      <c r="J35" s="190"/>
      <c r="K35" s="171"/>
      <c r="L35" s="63"/>
      <c r="M35" s="58" t="s">
        <v>6</v>
      </c>
      <c r="N35" s="40"/>
      <c r="O35" s="41"/>
      <c r="P35" s="41"/>
      <c r="Q35" s="41"/>
      <c r="R35" s="42"/>
      <c r="S35" s="42"/>
      <c r="T35" s="50"/>
      <c r="U35" s="50"/>
      <c r="V35" s="50"/>
      <c r="W35" s="50"/>
    </row>
    <row r="36" spans="1:34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1"/>
      <c r="P36" s="41"/>
      <c r="Q36" s="41"/>
      <c r="R36" s="42"/>
      <c r="S36" s="42"/>
      <c r="T36" s="50"/>
      <c r="U36" s="50"/>
      <c r="V36" s="50"/>
      <c r="W36" s="50"/>
    </row>
    <row r="37" spans="1:34" s="69" customFormat="1" x14ac:dyDescent="0.25">
      <c r="A37" s="76"/>
      <c r="B37" s="131"/>
      <c r="C37" s="216" t="s">
        <v>31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4" s="69" customFormat="1" x14ac:dyDescent="0.25">
      <c r="A38" s="76"/>
      <c r="B38" s="131"/>
      <c r="C38" s="217" t="s">
        <v>96</v>
      </c>
      <c r="D38" s="217"/>
      <c r="E38" s="217"/>
      <c r="F38" s="217"/>
      <c r="G38" s="217"/>
      <c r="H38" s="217"/>
      <c r="I38" s="217"/>
      <c r="J38" s="217"/>
      <c r="K38" s="217"/>
      <c r="L38" s="78"/>
    </row>
    <row r="39" spans="1:34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4" s="69" customFormat="1" ht="15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4" s="69" customForma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</row>
    <row r="42" spans="1:34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4" s="69" customFormat="1" x14ac:dyDescent="0.25">
      <c r="A43" s="76"/>
      <c r="B43" s="174" t="s">
        <v>8</v>
      </c>
      <c r="C43" s="172">
        <v>12503</v>
      </c>
      <c r="D43" s="172">
        <v>14706</v>
      </c>
      <c r="E43" s="172">
        <v>3054</v>
      </c>
      <c r="F43" s="172">
        <v>4715</v>
      </c>
      <c r="G43" s="172">
        <v>12754</v>
      </c>
      <c r="H43" s="172">
        <v>9226</v>
      </c>
      <c r="I43" s="154">
        <f>+(H43/G43-1)*100</f>
        <v>-27.661909989023048</v>
      </c>
      <c r="J43" s="154">
        <f>+H43/G43*100</f>
        <v>72.338090010976956</v>
      </c>
      <c r="K43" s="154">
        <f>+(G43/F43-1)*100</f>
        <v>170.49840933191942</v>
      </c>
      <c r="L43" s="78"/>
      <c r="M43" s="99"/>
      <c r="N43" s="69">
        <v>1</v>
      </c>
      <c r="O43" s="79">
        <v>6042462</v>
      </c>
      <c r="P43" s="79">
        <v>6916438</v>
      </c>
    </row>
    <row r="44" spans="1:34" s="69" customFormat="1" x14ac:dyDescent="0.25">
      <c r="A44" s="76"/>
      <c r="B44" s="174" t="s">
        <v>9</v>
      </c>
      <c r="C44" s="172">
        <v>3373</v>
      </c>
      <c r="D44" s="172">
        <v>2932</v>
      </c>
      <c r="E44" s="172">
        <v>5573</v>
      </c>
      <c r="F44" s="172">
        <v>15131</v>
      </c>
      <c r="G44" s="172">
        <v>12977</v>
      </c>
      <c r="H44" s="172">
        <v>11524</v>
      </c>
      <c r="I44" s="154">
        <f>+(H44/G44-1)*100</f>
        <v>-11.19673268089697</v>
      </c>
      <c r="J44" s="154">
        <f>+H44/G44*100</f>
        <v>88.803267319103028</v>
      </c>
      <c r="K44" s="154">
        <f>+(G44/F44-1)*100</f>
        <v>-14.235675104090939</v>
      </c>
      <c r="L44" s="78"/>
      <c r="M44" s="99"/>
      <c r="O44" s="79"/>
      <c r="P44" s="79"/>
    </row>
    <row r="45" spans="1:34" s="69" customFormat="1" x14ac:dyDescent="0.25">
      <c r="A45" s="76"/>
      <c r="B45" s="174" t="s">
        <v>10</v>
      </c>
      <c r="C45" s="172">
        <v>11649</v>
      </c>
      <c r="D45" s="172">
        <v>4485</v>
      </c>
      <c r="E45" s="172">
        <v>3092</v>
      </c>
      <c r="F45" s="172">
        <v>28924</v>
      </c>
      <c r="G45" s="172">
        <v>14735</v>
      </c>
      <c r="H45" s="151">
        <v>8736</v>
      </c>
      <c r="I45" s="161">
        <f>+(H45/G45-1)*100</f>
        <v>-40.712589073634206</v>
      </c>
      <c r="J45" s="161">
        <f>+H45/G45*100</f>
        <v>59.287410926365794</v>
      </c>
      <c r="K45" s="161">
        <f>+(G45/F45-1)*100</f>
        <v>-49.056147144240079</v>
      </c>
      <c r="L45" s="78"/>
      <c r="M45" s="99"/>
      <c r="O45" s="79"/>
      <c r="P45" s="79"/>
    </row>
    <row r="46" spans="1:34" s="69" customFormat="1" x14ac:dyDescent="0.25">
      <c r="A46" s="76"/>
      <c r="B46" s="174" t="s">
        <v>11</v>
      </c>
      <c r="C46" s="172">
        <v>14727</v>
      </c>
      <c r="D46" s="172">
        <v>3683</v>
      </c>
      <c r="E46" s="172">
        <v>4741</v>
      </c>
      <c r="F46" s="172">
        <v>30142</v>
      </c>
      <c r="G46" s="172">
        <v>18084</v>
      </c>
      <c r="H46" s="172"/>
      <c r="I46" s="172"/>
      <c r="J46" s="172"/>
      <c r="K46" s="172"/>
      <c r="L46" s="78"/>
      <c r="M46" s="99"/>
      <c r="O46" s="79"/>
      <c r="P46" s="79"/>
    </row>
    <row r="47" spans="1:34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4" s="69" customFormat="1" x14ac:dyDescent="0.25">
      <c r="A48" s="76"/>
      <c r="B48" s="147" t="s">
        <v>4</v>
      </c>
      <c r="C48" s="186">
        <f>+SUM(C43:C45)</f>
        <v>27525</v>
      </c>
      <c r="D48" s="186">
        <f t="shared" ref="D48:G48" si="4">+SUM(D43:D45)</f>
        <v>22123</v>
      </c>
      <c r="E48" s="186">
        <f t="shared" si="4"/>
        <v>11719</v>
      </c>
      <c r="F48" s="186">
        <f t="shared" si="4"/>
        <v>48770</v>
      </c>
      <c r="G48" s="186">
        <f t="shared" si="4"/>
        <v>40466</v>
      </c>
      <c r="H48" s="151">
        <f>+SUM(H43:H45)</f>
        <v>29486</v>
      </c>
      <c r="I48" s="184">
        <f>+(H48/G48-1)*100</f>
        <v>-27.133890179409871</v>
      </c>
      <c r="J48" s="161">
        <f>+H48/G48*100</f>
        <v>72.866109820590125</v>
      </c>
      <c r="K48" s="161">
        <f>+(G48/F48-1)*100</f>
        <v>-17.026860775066645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</row>
    <row r="49" spans="1:23" s="69" customFormat="1" ht="18.75" customHeight="1" x14ac:dyDescent="0.25">
      <c r="A49" s="76"/>
      <c r="B49" s="147" t="s">
        <v>3</v>
      </c>
      <c r="C49" s="182"/>
      <c r="D49" s="187">
        <f>+(D48/C48-1)*100</f>
        <v>-19.625794732061763</v>
      </c>
      <c r="E49" s="152">
        <f t="shared" ref="E49:H49" si="5">+(E48/D48-1)*100</f>
        <v>-47.027979930389186</v>
      </c>
      <c r="F49" s="152">
        <f t="shared" si="5"/>
        <v>316.16178854851097</v>
      </c>
      <c r="G49" s="152">
        <f t="shared" si="5"/>
        <v>-17.026860775066645</v>
      </c>
      <c r="H49" s="152">
        <f t="shared" si="5"/>
        <v>-27.133890179409871</v>
      </c>
      <c r="I49" s="162"/>
      <c r="J49" s="162"/>
      <c r="K49" s="162"/>
      <c r="L49" s="78"/>
    </row>
    <row r="50" spans="1:23" s="43" customFormat="1" x14ac:dyDescent="0.25">
      <c r="A50" s="44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1"/>
      <c r="P50" s="41"/>
      <c r="Q50" s="41"/>
      <c r="R50" s="42"/>
      <c r="S50" s="42"/>
      <c r="T50" s="50"/>
      <c r="U50" s="50"/>
      <c r="V50" s="50"/>
      <c r="W50" s="50"/>
    </row>
    <row r="51" spans="1:23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1"/>
      <c r="P51" s="41"/>
      <c r="Q51" s="41"/>
      <c r="R51" s="42"/>
      <c r="S51" s="42"/>
      <c r="T51" s="50"/>
      <c r="U51" s="50"/>
      <c r="V51" s="50"/>
      <c r="W51" s="50"/>
    </row>
    <row r="52" spans="1:23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1"/>
      <c r="P52" s="41"/>
      <c r="Q52" s="41"/>
      <c r="R52" s="42"/>
      <c r="S52" s="42"/>
      <c r="T52" s="50"/>
      <c r="U52" s="50"/>
      <c r="V52" s="50"/>
      <c r="W52" s="50"/>
    </row>
    <row r="53" spans="1:23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3" s="40" customFormat="1" x14ac:dyDescent="0.25">
      <c r="A54" s="59"/>
      <c r="B54" s="49" t="s">
        <v>47</v>
      </c>
      <c r="C54" s="49" t="s">
        <v>47</v>
      </c>
      <c r="D54" s="49" t="s">
        <v>47</v>
      </c>
      <c r="E54" s="49" t="s">
        <v>47</v>
      </c>
      <c r="F54" s="49" t="s">
        <v>47</v>
      </c>
      <c r="G54" s="49" t="s">
        <v>48</v>
      </c>
      <c r="H54" s="40" t="s">
        <v>49</v>
      </c>
      <c r="I54" s="40" t="s">
        <v>50</v>
      </c>
      <c r="J54" s="40" t="s">
        <v>51</v>
      </c>
      <c r="K54" s="40" t="s">
        <v>52</v>
      </c>
      <c r="L54" s="40" t="s">
        <v>53</v>
      </c>
      <c r="M54" s="40" t="s">
        <v>54</v>
      </c>
      <c r="N54" s="40" t="s">
        <v>55</v>
      </c>
      <c r="O54" s="40" t="s">
        <v>60</v>
      </c>
      <c r="P54" s="40" t="s">
        <v>61</v>
      </c>
    </row>
    <row r="55" spans="1:23" s="40" customFormat="1" x14ac:dyDescent="0.25">
      <c r="B55" s="49">
        <v>173844</v>
      </c>
      <c r="C55" s="49">
        <v>87108</v>
      </c>
      <c r="D55" s="49">
        <v>3845</v>
      </c>
      <c r="E55" s="49">
        <v>1137</v>
      </c>
      <c r="F55" s="49">
        <v>216</v>
      </c>
      <c r="G55" s="49">
        <v>1296</v>
      </c>
      <c r="H55" s="40">
        <v>756</v>
      </c>
      <c r="I55" s="40">
        <v>11301</v>
      </c>
      <c r="J55" s="40">
        <v>20207</v>
      </c>
      <c r="K55" s="40">
        <v>44691</v>
      </c>
      <c r="L55" s="40">
        <v>141795</v>
      </c>
      <c r="M55" s="40">
        <v>13932</v>
      </c>
      <c r="N55" s="40">
        <v>2320</v>
      </c>
      <c r="O55" s="40">
        <v>161</v>
      </c>
      <c r="P55" s="40">
        <v>14305</v>
      </c>
    </row>
    <row r="56" spans="1:23" s="40" customFormat="1" x14ac:dyDescent="0.25"/>
    <row r="57" spans="1:23" s="40" customFormat="1" x14ac:dyDescent="0.25"/>
    <row r="58" spans="1:23" s="40" customFormat="1" x14ac:dyDescent="0.25">
      <c r="C58" s="49"/>
      <c r="D58" s="49"/>
      <c r="E58" s="49"/>
      <c r="F58" s="49"/>
      <c r="G58" s="49"/>
      <c r="H58" s="49"/>
    </row>
    <row r="59" spans="1:23" s="41" customFormat="1" x14ac:dyDescent="0.25">
      <c r="C59" s="56"/>
      <c r="D59" s="56"/>
      <c r="E59" s="56"/>
      <c r="F59" s="56"/>
      <c r="G59" s="56"/>
      <c r="H59" s="56"/>
    </row>
    <row r="60" spans="1:23" s="69" customFormat="1" x14ac:dyDescent="0.25">
      <c r="B60" s="94">
        <v>7389400</v>
      </c>
      <c r="C60" s="98" t="s">
        <v>12</v>
      </c>
      <c r="D60" s="97">
        <v>6805.8512499999997</v>
      </c>
    </row>
    <row r="61" spans="1:23" s="69" customFormat="1" x14ac:dyDescent="0.25">
      <c r="B61" s="94">
        <v>7405125</v>
      </c>
      <c r="C61" s="98" t="s">
        <v>13</v>
      </c>
      <c r="D61" s="97">
        <v>7093.1805000000004</v>
      </c>
    </row>
    <row r="62" spans="1:23" s="69" customFormat="1" x14ac:dyDescent="0.25">
      <c r="B62" s="94">
        <v>7299121</v>
      </c>
      <c r="C62" s="98" t="s">
        <v>14</v>
      </c>
      <c r="D62" s="97">
        <v>7273.4759999999997</v>
      </c>
    </row>
    <row r="63" spans="1:23" s="69" customFormat="1" x14ac:dyDescent="0.25">
      <c r="B63" s="94">
        <v>6832984</v>
      </c>
      <c r="C63" s="98" t="s">
        <v>15</v>
      </c>
      <c r="D63" s="97">
        <v>7231.6575000000003</v>
      </c>
    </row>
    <row r="64" spans="1:23" s="69" customFormat="1" x14ac:dyDescent="0.25">
      <c r="B64" s="94">
        <v>6979952</v>
      </c>
      <c r="C64" s="98" t="s">
        <v>16</v>
      </c>
      <c r="D64" s="97">
        <v>7129.2955000000002</v>
      </c>
    </row>
    <row r="65" spans="2:5" s="69" customFormat="1" x14ac:dyDescent="0.25">
      <c r="B65" s="94">
        <v>6279817</v>
      </c>
      <c r="C65" s="98" t="s">
        <v>17</v>
      </c>
      <c r="D65" s="97">
        <v>6847.9684999999999</v>
      </c>
    </row>
    <row r="66" spans="2:5" s="69" customFormat="1" x14ac:dyDescent="0.25">
      <c r="B66" s="94">
        <v>6093961</v>
      </c>
      <c r="C66" s="98" t="s">
        <v>18</v>
      </c>
      <c r="D66" s="97">
        <v>6546.6785</v>
      </c>
    </row>
    <row r="67" spans="2:5" s="69" customFormat="1" x14ac:dyDescent="0.25">
      <c r="B67" s="94">
        <v>5469988</v>
      </c>
      <c r="C67" s="98" t="s">
        <v>19</v>
      </c>
      <c r="D67" s="97">
        <v>6205.9295000000002</v>
      </c>
      <c r="E67" s="91"/>
    </row>
    <row r="68" spans="2:5" s="69" customFormat="1" x14ac:dyDescent="0.25">
      <c r="B68" s="94">
        <v>5941344</v>
      </c>
      <c r="C68" s="98" t="s">
        <v>20</v>
      </c>
      <c r="D68" s="97">
        <v>5946.2775000000001</v>
      </c>
      <c r="E68" s="91"/>
    </row>
    <row r="69" spans="2:5" s="69" customFormat="1" x14ac:dyDescent="0.25">
      <c r="B69" s="94">
        <v>6145529</v>
      </c>
      <c r="C69" s="98" t="s">
        <v>21</v>
      </c>
      <c r="D69" s="97">
        <v>5912.7055</v>
      </c>
      <c r="E69" s="91"/>
    </row>
    <row r="70" spans="2:5" s="69" customFormat="1" x14ac:dyDescent="0.25">
      <c r="B70" s="94">
        <v>6209547</v>
      </c>
      <c r="C70" s="98" t="s">
        <v>22</v>
      </c>
      <c r="D70" s="97">
        <v>5941.6019999999999</v>
      </c>
      <c r="E70" s="91"/>
    </row>
    <row r="71" spans="2:5" s="69" customFormat="1" x14ac:dyDescent="0.25">
      <c r="B71" s="94">
        <v>5987990</v>
      </c>
      <c r="C71" s="98" t="s">
        <v>23</v>
      </c>
      <c r="D71" s="97">
        <v>6071.1025</v>
      </c>
      <c r="E71" s="91"/>
    </row>
    <row r="72" spans="2:5" s="69" customFormat="1" x14ac:dyDescent="0.25">
      <c r="B72" s="94">
        <v>5810996</v>
      </c>
      <c r="C72" s="98" t="s">
        <v>24</v>
      </c>
      <c r="D72" s="97">
        <v>6038.5155000000004</v>
      </c>
      <c r="E72" s="91"/>
    </row>
    <row r="73" spans="2:5" s="69" customFormat="1" x14ac:dyDescent="0.25">
      <c r="B73" s="94">
        <v>6231878</v>
      </c>
      <c r="C73" s="98" t="s">
        <v>25</v>
      </c>
      <c r="D73" s="97">
        <v>6060.10275</v>
      </c>
      <c r="E73" s="91"/>
    </row>
    <row r="74" spans="2:5" s="69" customFormat="1" x14ac:dyDescent="0.25">
      <c r="B74" s="94">
        <v>6449419</v>
      </c>
      <c r="C74" s="98" t="s">
        <v>26</v>
      </c>
      <c r="D74" s="97">
        <v>6120.0707499999999</v>
      </c>
      <c r="E74" s="91"/>
    </row>
    <row r="75" spans="2:5" s="69" customFormat="1" x14ac:dyDescent="0.25">
      <c r="B75" s="94">
        <v>6199402</v>
      </c>
      <c r="C75" s="98" t="s">
        <v>27</v>
      </c>
      <c r="D75" s="97">
        <v>6172.9237499999999</v>
      </c>
      <c r="E75" s="91"/>
    </row>
    <row r="76" spans="2:5" s="69" customFormat="1" x14ac:dyDescent="0.25">
      <c r="B76" s="94">
        <v>6498148</v>
      </c>
      <c r="C76" s="98" t="s">
        <v>28</v>
      </c>
      <c r="D76" s="97">
        <v>6344.7117500000004</v>
      </c>
      <c r="E76" s="91"/>
    </row>
    <row r="77" spans="2:5" s="69" customFormat="1" x14ac:dyDescent="0.25">
      <c r="B77" s="94">
        <v>6281878</v>
      </c>
      <c r="C77" s="98" t="s">
        <v>29</v>
      </c>
      <c r="D77" s="97">
        <v>6357.2117500000004</v>
      </c>
      <c r="E77" s="91"/>
    </row>
    <row r="78" spans="2:5" s="69" customFormat="1" x14ac:dyDescent="0.25">
      <c r="B78" s="94">
        <v>6351873</v>
      </c>
      <c r="C78" s="98" t="s">
        <v>30</v>
      </c>
      <c r="D78" s="97">
        <v>6332.8252499999999</v>
      </c>
      <c r="E78" s="91"/>
    </row>
    <row r="79" spans="2:5" s="69" customFormat="1" x14ac:dyDescent="0.25">
      <c r="B79" s="94">
        <v>6348056</v>
      </c>
      <c r="C79" s="98" t="s">
        <v>33</v>
      </c>
      <c r="D79" s="97">
        <v>6369.9887500000004</v>
      </c>
      <c r="E79" s="91"/>
    </row>
    <row r="80" spans="2:5" s="69" customFormat="1" x14ac:dyDescent="0.25">
      <c r="B80" s="94">
        <v>6042462</v>
      </c>
      <c r="C80" s="98" t="s">
        <v>35</v>
      </c>
      <c r="D80" s="97">
        <v>6256.0672500000001</v>
      </c>
      <c r="E80" s="91"/>
    </row>
    <row r="81" spans="2:5" s="69" customFormat="1" x14ac:dyDescent="0.25">
      <c r="B81" s="94">
        <v>6095116</v>
      </c>
      <c r="C81" s="98" t="s">
        <v>37</v>
      </c>
      <c r="D81" s="97">
        <v>6209.3767500000004</v>
      </c>
      <c r="E81" s="91"/>
    </row>
    <row r="82" spans="2:5" s="69" customFormat="1" x14ac:dyDescent="0.25">
      <c r="B82" s="94">
        <v>6413962</v>
      </c>
      <c r="C82" s="98" t="s">
        <v>38</v>
      </c>
      <c r="D82" s="97">
        <v>6224.8990000000003</v>
      </c>
      <c r="E82" s="91"/>
    </row>
    <row r="83" spans="2:5" s="69" customFormat="1" x14ac:dyDescent="0.25">
      <c r="B83" s="94">
        <v>6196253</v>
      </c>
      <c r="C83" s="98" t="s">
        <v>39</v>
      </c>
      <c r="D83" s="97">
        <v>6186.9482500000004</v>
      </c>
      <c r="E83" s="91"/>
    </row>
    <row r="84" spans="2:5" s="69" customFormat="1" x14ac:dyDescent="0.25">
      <c r="B84" s="94">
        <v>6916438</v>
      </c>
      <c r="C84" s="98" t="s">
        <v>42</v>
      </c>
      <c r="D84" s="97">
        <v>6405.4422500000001</v>
      </c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4" s="69" customFormat="1" x14ac:dyDescent="0.25">
      <c r="B129" s="79"/>
      <c r="D129" s="93"/>
      <c r="E129" s="91"/>
    </row>
    <row r="130" spans="2:34" s="69" customFormat="1" x14ac:dyDescent="0.25">
      <c r="B130" s="79"/>
      <c r="D130" s="93"/>
      <c r="E130" s="91"/>
    </row>
    <row r="131" spans="2:34" s="69" customFormat="1" x14ac:dyDescent="0.25">
      <c r="B131" s="79"/>
      <c r="D131" s="93"/>
      <c r="E131" s="91"/>
    </row>
    <row r="132" spans="2:34" s="69" customFormat="1" x14ac:dyDescent="0.25">
      <c r="B132" s="79"/>
      <c r="D132" s="93"/>
      <c r="E132" s="91"/>
    </row>
    <row r="133" spans="2:34" s="69" customFormat="1" x14ac:dyDescent="0.25">
      <c r="B133" s="79"/>
      <c r="D133" s="93"/>
      <c r="E133" s="91"/>
    </row>
    <row r="134" spans="2:34" s="69" customFormat="1" x14ac:dyDescent="0.25">
      <c r="B134" s="79"/>
      <c r="D134" s="93"/>
      <c r="E134" s="91"/>
    </row>
    <row r="135" spans="2:34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</row>
    <row r="136" spans="2:34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</row>
    <row r="137" spans="2:34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</row>
    <row r="138" spans="2:34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</row>
    <row r="139" spans="2:34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</row>
    <row r="140" spans="2:34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</row>
    <row r="141" spans="2:34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</row>
    <row r="142" spans="2:34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</row>
    <row r="143" spans="2:34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</row>
    <row r="144" spans="2:34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</row>
    <row r="145" spans="4:34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</row>
    <row r="146" spans="4:34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</row>
    <row r="147" spans="4:34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</row>
    <row r="148" spans="4:34" s="69" customFormat="1" x14ac:dyDescent="0.25"/>
    <row r="149" spans="4:34" s="69" customFormat="1" x14ac:dyDescent="0.25"/>
    <row r="150" spans="4:34" s="69" customFormat="1" x14ac:dyDescent="0.25"/>
    <row r="151" spans="4:34" s="69" customFormat="1" x14ac:dyDescent="0.25"/>
    <row r="152" spans="4:34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</row>
    <row r="153" spans="4:34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</row>
    <row r="154" spans="4:34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</row>
    <row r="155" spans="4:34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</row>
    <row r="156" spans="4:34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</row>
    <row r="157" spans="4:34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</row>
    <row r="158" spans="4:34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</row>
    <row r="159" spans="4:34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</row>
    <row r="160" spans="4:34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</row>
    <row r="161" spans="13:34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</row>
    <row r="162" spans="13:34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</row>
    <row r="163" spans="13:34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20</oddFooter>
  </headerFooter>
  <ignoredErrors>
    <ignoredError sqref="C18:G18 C33:G33 C48:G48" formulaRange="1"/>
  </ignoredErrors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5.140625" style="70" customWidth="1"/>
    <col min="3" max="8" width="9.42578125" style="70" customWidth="1"/>
    <col min="9" max="10" width="11.28515625" style="70" customWidth="1"/>
    <col min="11" max="11" width="11.5703125" style="70" customWidth="1"/>
    <col min="12" max="12" width="1.85546875" style="70" customWidth="1"/>
    <col min="13" max="13" width="11.42578125" style="69"/>
    <col min="14" max="14" width="11.42578125" style="69" hidden="1" customWidth="1"/>
    <col min="15" max="34" width="11.42578125" style="69"/>
    <col min="35" max="16384" width="11.42578125" style="70"/>
  </cols>
  <sheetData>
    <row r="1" spans="1:16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16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16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16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16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16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16" s="69" customFormat="1" x14ac:dyDescent="0.25">
      <c r="A7" s="176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16" s="69" customFormat="1" x14ac:dyDescent="0.25">
      <c r="A8" s="176"/>
      <c r="B8" s="131"/>
      <c r="C8" s="217" t="s">
        <v>97</v>
      </c>
      <c r="D8" s="217"/>
      <c r="E8" s="217"/>
      <c r="F8" s="217"/>
      <c r="G8" s="217"/>
      <c r="H8" s="217"/>
      <c r="I8" s="217"/>
      <c r="J8" s="217"/>
      <c r="K8" s="217"/>
      <c r="L8" s="78"/>
    </row>
    <row r="9" spans="1:16" s="69" customFormat="1" x14ac:dyDescent="0.25">
      <c r="A9" s="1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16" s="69" customFormat="1" ht="15.75" customHeight="1" x14ac:dyDescent="0.25">
      <c r="A10" s="191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16" s="69" customFormat="1" x14ac:dyDescent="0.25">
      <c r="A11" s="191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</row>
    <row r="12" spans="1:16" s="69" customFormat="1" ht="12" customHeight="1" x14ac:dyDescent="0.25">
      <c r="A12" s="191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16" s="69" customFormat="1" x14ac:dyDescent="0.25">
      <c r="A13" s="191"/>
      <c r="B13" s="174" t="s">
        <v>8</v>
      </c>
      <c r="C13" s="172">
        <v>13279</v>
      </c>
      <c r="D13" s="172">
        <v>53724</v>
      </c>
      <c r="E13" s="172">
        <v>53321</v>
      </c>
      <c r="F13" s="172">
        <v>7034</v>
      </c>
      <c r="G13" s="172">
        <v>12868</v>
      </c>
      <c r="H13" s="172">
        <v>17974</v>
      </c>
      <c r="I13" s="154">
        <f>+(H13/G13-1)*100</f>
        <v>39.679825924774633</v>
      </c>
      <c r="J13" s="154">
        <f>+H13/G13*100</f>
        <v>139.67982592477463</v>
      </c>
      <c r="K13" s="154">
        <f>+(G13/F13-1)*100</f>
        <v>82.940005686664776</v>
      </c>
      <c r="L13" s="78"/>
      <c r="M13" s="99"/>
      <c r="N13" s="69">
        <v>1</v>
      </c>
      <c r="O13" s="79">
        <v>6042462</v>
      </c>
      <c r="P13" s="79">
        <v>6916438</v>
      </c>
    </row>
    <row r="14" spans="1:16" s="69" customFormat="1" x14ac:dyDescent="0.25">
      <c r="A14" s="191"/>
      <c r="B14" s="174" t="s">
        <v>9</v>
      </c>
      <c r="C14" s="172">
        <v>11281</v>
      </c>
      <c r="D14" s="172">
        <v>56368</v>
      </c>
      <c r="E14" s="172">
        <v>11955</v>
      </c>
      <c r="F14" s="172">
        <v>21786</v>
      </c>
      <c r="G14" s="172">
        <v>8757</v>
      </c>
      <c r="H14" s="172">
        <v>22681</v>
      </c>
      <c r="I14" s="154">
        <f>+(H14/G14-1)*100</f>
        <v>159.00422519127554</v>
      </c>
      <c r="J14" s="154">
        <f>+H14/G14*100</f>
        <v>259.00422519127557</v>
      </c>
      <c r="K14" s="154">
        <f>+(G14/F14-1)*100</f>
        <v>-59.804461580831727</v>
      </c>
      <c r="L14" s="78"/>
      <c r="M14" s="99"/>
      <c r="O14" s="79"/>
      <c r="P14" s="79"/>
    </row>
    <row r="15" spans="1:16" s="69" customFormat="1" x14ac:dyDescent="0.25">
      <c r="A15" s="191"/>
      <c r="B15" s="174" t="s">
        <v>10</v>
      </c>
      <c r="C15" s="172">
        <v>3989</v>
      </c>
      <c r="D15" s="172">
        <v>63343</v>
      </c>
      <c r="E15" s="172">
        <v>9803</v>
      </c>
      <c r="F15" s="172">
        <v>18233</v>
      </c>
      <c r="G15" s="172">
        <v>12618</v>
      </c>
      <c r="H15" s="151">
        <v>9980</v>
      </c>
      <c r="I15" s="161">
        <f>+(H15/G15-1)*100</f>
        <v>-20.906641306070696</v>
      </c>
      <c r="J15" s="161">
        <f>+H15/G15*100</f>
        <v>79.093358693929304</v>
      </c>
      <c r="K15" s="161">
        <f>+(G15/F15-1)*100</f>
        <v>-30.795809795425878</v>
      </c>
      <c r="L15" s="78"/>
      <c r="M15" s="99"/>
      <c r="O15" s="79"/>
      <c r="P15" s="79"/>
    </row>
    <row r="16" spans="1:16" s="69" customFormat="1" x14ac:dyDescent="0.25">
      <c r="A16" s="191"/>
      <c r="B16" s="174" t="s">
        <v>11</v>
      </c>
      <c r="C16" s="172">
        <v>53635</v>
      </c>
      <c r="D16" s="172">
        <v>64819</v>
      </c>
      <c r="E16" s="172">
        <v>44556</v>
      </c>
      <c r="F16" s="172">
        <v>14397</v>
      </c>
      <c r="G16" s="172">
        <v>16669</v>
      </c>
      <c r="H16" s="172"/>
      <c r="I16" s="172"/>
      <c r="J16" s="172"/>
      <c r="K16" s="172"/>
      <c r="L16" s="78"/>
      <c r="M16" s="99"/>
      <c r="O16" s="79"/>
      <c r="P16" s="79"/>
    </row>
    <row r="17" spans="1:34" s="69" customFormat="1" ht="12" customHeight="1" x14ac:dyDescent="0.25">
      <c r="A17" s="191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4" s="69" customFormat="1" x14ac:dyDescent="0.25">
      <c r="A18" s="191"/>
      <c r="B18" s="147" t="s">
        <v>4</v>
      </c>
      <c r="C18" s="186">
        <f>+SUM(C13:C15)</f>
        <v>28549</v>
      </c>
      <c r="D18" s="186">
        <f t="shared" ref="D18:G18" si="0">+SUM(D13:D15)</f>
        <v>173435</v>
      </c>
      <c r="E18" s="186">
        <f t="shared" si="0"/>
        <v>75079</v>
      </c>
      <c r="F18" s="186">
        <f t="shared" si="0"/>
        <v>47053</v>
      </c>
      <c r="G18" s="186">
        <f t="shared" si="0"/>
        <v>34243</v>
      </c>
      <c r="H18" s="151">
        <f>+SUM(H13:H15)</f>
        <v>50635</v>
      </c>
      <c r="I18" s="184">
        <f>+(H18/G18-1)*100</f>
        <v>47.869637590164402</v>
      </c>
      <c r="J18" s="161">
        <f>+H18/G18*100</f>
        <v>147.86963759016442</v>
      </c>
      <c r="K18" s="161">
        <f>+(G18/F18-1)*100</f>
        <v>-27.224619046607014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</row>
    <row r="19" spans="1:34" s="69" customFormat="1" ht="18.75" customHeight="1" x14ac:dyDescent="0.25">
      <c r="A19" s="191"/>
      <c r="B19" s="147" t="s">
        <v>3</v>
      </c>
      <c r="C19" s="182"/>
      <c r="D19" s="187">
        <f>+(D18/C18-1)*100</f>
        <v>507.49938701880978</v>
      </c>
      <c r="E19" s="152">
        <f t="shared" ref="E19:H19" si="1">+(E18/D18-1)*100</f>
        <v>-56.710583215613916</v>
      </c>
      <c r="F19" s="152">
        <f>+(F18/E18-1)*100</f>
        <v>-37.32868045658573</v>
      </c>
      <c r="G19" s="152">
        <f t="shared" si="1"/>
        <v>-27.224619046607014</v>
      </c>
      <c r="H19" s="152">
        <f t="shared" si="1"/>
        <v>47.869637590164402</v>
      </c>
      <c r="I19" s="162"/>
      <c r="J19" s="162"/>
      <c r="K19" s="162"/>
      <c r="L19" s="78"/>
    </row>
    <row r="20" spans="1:34" s="69" customFormat="1" ht="12" customHeight="1" x14ac:dyDescent="0.25">
      <c r="A20" s="1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4" s="69" customFormat="1" ht="14.25" customHeight="1" x14ac:dyDescent="0.25">
      <c r="A21" s="1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4" s="69" customFormat="1" x14ac:dyDescent="0.25">
      <c r="A22" s="176"/>
      <c r="B22" s="131"/>
      <c r="C22" s="216" t="s">
        <v>31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4" s="69" customFormat="1" x14ac:dyDescent="0.25">
      <c r="A23" s="176"/>
      <c r="B23" s="131"/>
      <c r="C23" s="217" t="s">
        <v>98</v>
      </c>
      <c r="D23" s="217"/>
      <c r="E23" s="217"/>
      <c r="F23" s="217"/>
      <c r="G23" s="217"/>
      <c r="H23" s="217"/>
      <c r="I23" s="217"/>
      <c r="J23" s="217"/>
      <c r="K23" s="217"/>
      <c r="L23" s="78"/>
    </row>
    <row r="24" spans="1:34" s="69" customFormat="1" x14ac:dyDescent="0.25">
      <c r="A24" s="1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4" s="69" customFormat="1" ht="15.75" customHeight="1" x14ac:dyDescent="0.25">
      <c r="A25" s="1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4" s="69" customFormat="1" x14ac:dyDescent="0.25">
      <c r="A26" s="1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</row>
    <row r="27" spans="1:34" s="69" customFormat="1" ht="12" customHeight="1" x14ac:dyDescent="0.25">
      <c r="A27" s="1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4" s="69" customFormat="1" x14ac:dyDescent="0.25">
      <c r="A28" s="176"/>
      <c r="B28" s="174" t="s">
        <v>8</v>
      </c>
      <c r="C28" s="172">
        <v>5732</v>
      </c>
      <c r="D28" s="172">
        <v>48814</v>
      </c>
      <c r="E28" s="172">
        <v>47457</v>
      </c>
      <c r="F28" s="172">
        <v>4807</v>
      </c>
      <c r="G28" s="172">
        <v>8251</v>
      </c>
      <c r="H28" s="172">
        <v>9357</v>
      </c>
      <c r="I28" s="154">
        <f>+(H28/G28-1)*100</f>
        <v>13.404435825960492</v>
      </c>
      <c r="J28" s="154">
        <f>+H28/G28*100</f>
        <v>113.40443582596049</v>
      </c>
      <c r="K28" s="154">
        <f>+(G28/F28-1)*100</f>
        <v>71.645516954441433</v>
      </c>
      <c r="L28" s="78"/>
      <c r="M28" s="99"/>
      <c r="N28" s="69">
        <v>1</v>
      </c>
      <c r="O28" s="79">
        <v>6042462</v>
      </c>
      <c r="P28" s="79">
        <v>6916438</v>
      </c>
    </row>
    <row r="29" spans="1:34" s="69" customFormat="1" x14ac:dyDescent="0.25">
      <c r="A29" s="176"/>
      <c r="B29" s="174" t="s">
        <v>9</v>
      </c>
      <c r="C29" s="172">
        <v>4924</v>
      </c>
      <c r="D29" s="172">
        <v>54287</v>
      </c>
      <c r="E29" s="172">
        <v>7428</v>
      </c>
      <c r="F29" s="172">
        <v>6869</v>
      </c>
      <c r="G29" s="172">
        <v>6195</v>
      </c>
      <c r="H29" s="172">
        <v>11359</v>
      </c>
      <c r="I29" s="154">
        <f>+(H29/G29-1)*100</f>
        <v>83.357546408393858</v>
      </c>
      <c r="J29" s="154">
        <f>+H29/G29*100</f>
        <v>183.35754640839386</v>
      </c>
      <c r="K29" s="154">
        <f>+(G29/F29-1)*100</f>
        <v>-9.8121997379531205</v>
      </c>
      <c r="L29" s="78"/>
      <c r="M29" s="99"/>
      <c r="O29" s="79"/>
      <c r="P29" s="79"/>
    </row>
    <row r="30" spans="1:34" s="69" customFormat="1" x14ac:dyDescent="0.25">
      <c r="A30" s="176"/>
      <c r="B30" s="174" t="s">
        <v>10</v>
      </c>
      <c r="C30" s="172">
        <v>1515</v>
      </c>
      <c r="D30" s="172">
        <v>58135</v>
      </c>
      <c r="E30" s="172">
        <v>5162</v>
      </c>
      <c r="F30" s="172">
        <v>5027</v>
      </c>
      <c r="G30" s="172">
        <v>7072</v>
      </c>
      <c r="H30" s="151">
        <v>4030</v>
      </c>
      <c r="I30" s="161">
        <f>+(H30/G30-1)*100</f>
        <v>-43.014705882352942</v>
      </c>
      <c r="J30" s="161">
        <f>+H30/G30*100</f>
        <v>56.985294117647058</v>
      </c>
      <c r="K30" s="161">
        <f>+(G30/F30-1)*100</f>
        <v>40.6803262383131</v>
      </c>
      <c r="L30" s="78"/>
      <c r="M30" s="99"/>
      <c r="O30" s="79"/>
      <c r="P30" s="79"/>
    </row>
    <row r="31" spans="1:34" s="69" customFormat="1" x14ac:dyDescent="0.25">
      <c r="A31" s="176"/>
      <c r="B31" s="174" t="s">
        <v>11</v>
      </c>
      <c r="C31" s="172">
        <v>48204</v>
      </c>
      <c r="D31" s="172">
        <v>55534</v>
      </c>
      <c r="E31" s="172">
        <v>37660</v>
      </c>
      <c r="F31" s="172">
        <v>7848</v>
      </c>
      <c r="G31" s="172">
        <v>8236</v>
      </c>
      <c r="H31" s="172"/>
      <c r="I31" s="172"/>
      <c r="J31" s="172"/>
      <c r="K31" s="172"/>
      <c r="L31" s="78"/>
      <c r="M31" s="99"/>
      <c r="O31" s="79"/>
      <c r="P31" s="79"/>
    </row>
    <row r="32" spans="1:34" s="69" customFormat="1" ht="12" customHeight="1" x14ac:dyDescent="0.25">
      <c r="A32" s="1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4" s="69" customFormat="1" x14ac:dyDescent="0.25">
      <c r="A33" s="176"/>
      <c r="B33" s="147" t="s">
        <v>4</v>
      </c>
      <c r="C33" s="186">
        <f>+SUM(C28:C30)</f>
        <v>12171</v>
      </c>
      <c r="D33" s="186">
        <f t="shared" ref="D33:G33" si="2">+SUM(D28:D30)</f>
        <v>161236</v>
      </c>
      <c r="E33" s="186">
        <f t="shared" si="2"/>
        <v>60047</v>
      </c>
      <c r="F33" s="186">
        <f t="shared" si="2"/>
        <v>16703</v>
      </c>
      <c r="G33" s="186">
        <f t="shared" si="2"/>
        <v>21518</v>
      </c>
      <c r="H33" s="151">
        <f>+SUM(H28:H30)</f>
        <v>24746</v>
      </c>
      <c r="I33" s="184">
        <f>+(H33/G33-1)*100</f>
        <v>15.001394181615391</v>
      </c>
      <c r="J33" s="161">
        <f>+H33/G33*100</f>
        <v>115.0013941816154</v>
      </c>
      <c r="K33" s="161">
        <f>+(G33/F33-1)*100</f>
        <v>28.827156798179978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</row>
    <row r="34" spans="1:34" s="69" customFormat="1" ht="18.75" customHeight="1" x14ac:dyDescent="0.25">
      <c r="A34" s="176"/>
      <c r="B34" s="147" t="s">
        <v>3</v>
      </c>
      <c r="C34" s="182"/>
      <c r="D34" s="187">
        <f>+(D33/C33-1)*100</f>
        <v>1224.7555665105579</v>
      </c>
      <c r="E34" s="152">
        <f t="shared" ref="E34" si="3">+(E33/D33-1)*100</f>
        <v>-62.758317001165985</v>
      </c>
      <c r="F34" s="152">
        <f>+(F33/E33-1)*100</f>
        <v>-72.18345629257081</v>
      </c>
      <c r="G34" s="152">
        <f t="shared" ref="G34:H34" si="4">+(G33/F33-1)*100</f>
        <v>28.827156798179978</v>
      </c>
      <c r="H34" s="152">
        <f t="shared" si="4"/>
        <v>15.001394181615391</v>
      </c>
      <c r="I34" s="162"/>
      <c r="J34" s="162"/>
      <c r="K34" s="162"/>
      <c r="L34" s="78"/>
    </row>
    <row r="35" spans="1:34" s="43" customFormat="1" x14ac:dyDescent="0.25">
      <c r="A35" s="177"/>
      <c r="B35" s="171"/>
      <c r="C35" s="188"/>
      <c r="D35" s="188"/>
      <c r="E35" s="188"/>
      <c r="F35" s="189"/>
      <c r="G35" s="189"/>
      <c r="H35" s="189"/>
      <c r="I35" s="190"/>
      <c r="J35" s="190"/>
      <c r="K35" s="171"/>
      <c r="L35" s="63"/>
      <c r="M35" s="58" t="s">
        <v>6</v>
      </c>
      <c r="N35" s="40"/>
      <c r="O35" s="41"/>
      <c r="P35" s="41"/>
      <c r="Q35" s="41"/>
      <c r="R35" s="42"/>
      <c r="S35" s="42"/>
      <c r="T35" s="50"/>
      <c r="U35" s="50"/>
      <c r="V35" s="50"/>
      <c r="W35" s="50"/>
    </row>
    <row r="36" spans="1:34" s="43" customFormat="1" x14ac:dyDescent="0.25">
      <c r="A36" s="177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1"/>
      <c r="P36" s="41"/>
      <c r="Q36" s="41"/>
      <c r="R36" s="42"/>
      <c r="S36" s="42"/>
      <c r="T36" s="50"/>
      <c r="U36" s="50"/>
      <c r="V36" s="50"/>
      <c r="W36" s="50"/>
    </row>
    <row r="37" spans="1:34" s="69" customFormat="1" x14ac:dyDescent="0.25">
      <c r="A37" s="176"/>
      <c r="B37" s="131"/>
      <c r="C37" s="216" t="s">
        <v>31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4" s="69" customFormat="1" x14ac:dyDescent="0.25">
      <c r="A38" s="176"/>
      <c r="B38" s="131"/>
      <c r="C38" s="217" t="s">
        <v>99</v>
      </c>
      <c r="D38" s="217"/>
      <c r="E38" s="217"/>
      <c r="F38" s="217"/>
      <c r="G38" s="217"/>
      <c r="H38" s="217"/>
      <c r="I38" s="217"/>
      <c r="J38" s="217"/>
      <c r="K38" s="217"/>
      <c r="L38" s="78"/>
    </row>
    <row r="39" spans="1:34" s="69" customFormat="1" x14ac:dyDescent="0.25">
      <c r="A39" s="1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4" s="69" customFormat="1" ht="15.75" customHeight="1" x14ac:dyDescent="0.25">
      <c r="A40" s="191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4" s="69" customFormat="1" x14ac:dyDescent="0.25">
      <c r="A41" s="191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</row>
    <row r="42" spans="1:34" s="69" customFormat="1" ht="12" customHeight="1" x14ac:dyDescent="0.25">
      <c r="A42" s="191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4" s="69" customFormat="1" x14ac:dyDescent="0.25">
      <c r="A43" s="191"/>
      <c r="B43" s="174" t="s">
        <v>8</v>
      </c>
      <c r="C43" s="172">
        <v>7547</v>
      </c>
      <c r="D43" s="172">
        <v>4910</v>
      </c>
      <c r="E43" s="172">
        <v>5864</v>
      </c>
      <c r="F43" s="172">
        <v>2227</v>
      </c>
      <c r="G43" s="172">
        <v>4617</v>
      </c>
      <c r="H43" s="172">
        <v>8617</v>
      </c>
      <c r="I43" s="154">
        <f>+(H43/G43-1)*100</f>
        <v>86.636343946285479</v>
      </c>
      <c r="J43" s="154">
        <f>+H43/G43*100</f>
        <v>186.63634394628548</v>
      </c>
      <c r="K43" s="154">
        <f>+(G43/F43-1)*100</f>
        <v>107.31926358329594</v>
      </c>
      <c r="L43" s="78"/>
      <c r="M43" s="99"/>
      <c r="N43" s="69">
        <v>1</v>
      </c>
      <c r="O43" s="79">
        <v>6042462</v>
      </c>
      <c r="P43" s="79">
        <v>6916438</v>
      </c>
    </row>
    <row r="44" spans="1:34" s="69" customFormat="1" x14ac:dyDescent="0.25">
      <c r="A44" s="191"/>
      <c r="B44" s="174" t="s">
        <v>9</v>
      </c>
      <c r="C44" s="172">
        <v>6357</v>
      </c>
      <c r="D44" s="172">
        <v>2081</v>
      </c>
      <c r="E44" s="172">
        <v>4527</v>
      </c>
      <c r="F44" s="172">
        <v>14917</v>
      </c>
      <c r="G44" s="172">
        <v>2562</v>
      </c>
      <c r="H44" s="172">
        <v>11322</v>
      </c>
      <c r="I44" s="154">
        <f>+(H44/G44-1)*100</f>
        <v>341.92037470725995</v>
      </c>
      <c r="J44" s="154">
        <f>+H44/G44*100</f>
        <v>441.92037470725995</v>
      </c>
      <c r="K44" s="154">
        <f>+(G44/F44-1)*100</f>
        <v>-82.824964805255746</v>
      </c>
      <c r="L44" s="78"/>
      <c r="M44" s="99"/>
      <c r="O44" s="79"/>
      <c r="P44" s="79"/>
    </row>
    <row r="45" spans="1:34" s="69" customFormat="1" x14ac:dyDescent="0.25">
      <c r="A45" s="191"/>
      <c r="B45" s="174" t="s">
        <v>10</v>
      </c>
      <c r="C45" s="172">
        <v>2474</v>
      </c>
      <c r="D45" s="172">
        <v>5208</v>
      </c>
      <c r="E45" s="172">
        <v>4641</v>
      </c>
      <c r="F45" s="172">
        <v>13206</v>
      </c>
      <c r="G45" s="172">
        <v>5546</v>
      </c>
      <c r="H45" s="151">
        <v>5950</v>
      </c>
      <c r="I45" s="161">
        <f>+(H45/G45-1)*100</f>
        <v>7.2845293905517527</v>
      </c>
      <c r="J45" s="161">
        <f>+H45/G45*100</f>
        <v>107.28452939055175</v>
      </c>
      <c r="K45" s="161">
        <f>+(G45/F45-1)*100</f>
        <v>-58.003937604119336</v>
      </c>
      <c r="L45" s="78"/>
      <c r="M45" s="99"/>
      <c r="O45" s="79"/>
      <c r="P45" s="79"/>
    </row>
    <row r="46" spans="1:34" s="69" customFormat="1" x14ac:dyDescent="0.25">
      <c r="A46" s="191"/>
      <c r="B46" s="174" t="s">
        <v>11</v>
      </c>
      <c r="C46" s="172">
        <v>5431</v>
      </c>
      <c r="D46" s="172">
        <v>9285</v>
      </c>
      <c r="E46" s="172">
        <v>6896</v>
      </c>
      <c r="F46" s="172">
        <v>6549</v>
      </c>
      <c r="G46" s="172">
        <v>8433</v>
      </c>
      <c r="H46" s="172"/>
      <c r="I46" s="172"/>
      <c r="J46" s="172"/>
      <c r="K46" s="172"/>
      <c r="L46" s="78"/>
      <c r="M46" s="99"/>
      <c r="O46" s="79"/>
      <c r="P46" s="79"/>
    </row>
    <row r="47" spans="1:34" s="69" customFormat="1" ht="12" customHeight="1" x14ac:dyDescent="0.25">
      <c r="A47" s="191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4" s="69" customFormat="1" x14ac:dyDescent="0.25">
      <c r="A48" s="191"/>
      <c r="B48" s="147" t="s">
        <v>4</v>
      </c>
      <c r="C48" s="186">
        <f>+SUM(C43:C45)</f>
        <v>16378</v>
      </c>
      <c r="D48" s="186">
        <f t="shared" ref="D48:G48" si="5">+SUM(D43:D45)</f>
        <v>12199</v>
      </c>
      <c r="E48" s="186">
        <f t="shared" si="5"/>
        <v>15032</v>
      </c>
      <c r="F48" s="186">
        <f t="shared" si="5"/>
        <v>30350</v>
      </c>
      <c r="G48" s="186">
        <f t="shared" si="5"/>
        <v>12725</v>
      </c>
      <c r="H48" s="151">
        <f>+SUM(H43:H45)</f>
        <v>25889</v>
      </c>
      <c r="I48" s="184">
        <f>+(H48/G48-1)*100</f>
        <v>103.44990176817288</v>
      </c>
      <c r="J48" s="161">
        <f>+H48/G48*100</f>
        <v>203.44990176817288</v>
      </c>
      <c r="K48" s="161">
        <f>+(G48/F48-1)*100</f>
        <v>-58.072487644151558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</row>
    <row r="49" spans="1:23" s="69" customFormat="1" ht="18.75" customHeight="1" x14ac:dyDescent="0.25">
      <c r="A49" s="191"/>
      <c r="B49" s="147" t="s">
        <v>3</v>
      </c>
      <c r="C49" s="182"/>
      <c r="D49" s="187">
        <f>+(D48/C48-1)*100</f>
        <v>-25.515936011723038</v>
      </c>
      <c r="E49" s="152">
        <f t="shared" ref="E49" si="6">+(E48/D48-1)*100</f>
        <v>23.223215017624387</v>
      </c>
      <c r="F49" s="152">
        <f>+(F48/E48-1)*100</f>
        <v>101.90260777009046</v>
      </c>
      <c r="G49" s="152">
        <f t="shared" ref="G49:H49" si="7">+(G48/F48-1)*100</f>
        <v>-58.072487644151558</v>
      </c>
      <c r="H49" s="152">
        <f t="shared" si="7"/>
        <v>103.44990176817288</v>
      </c>
      <c r="I49" s="162"/>
      <c r="J49" s="162"/>
      <c r="K49" s="162"/>
      <c r="L49" s="78"/>
    </row>
    <row r="50" spans="1:23" s="43" customFormat="1" x14ac:dyDescent="0.25">
      <c r="A50" s="177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1"/>
      <c r="P50" s="41"/>
      <c r="Q50" s="41"/>
      <c r="R50" s="42"/>
      <c r="S50" s="42"/>
      <c r="T50" s="50"/>
      <c r="U50" s="50"/>
      <c r="V50" s="50"/>
      <c r="W50" s="50"/>
    </row>
    <row r="51" spans="1:23" s="43" customFormat="1" x14ac:dyDescent="0.25">
      <c r="A51" s="177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1"/>
      <c r="P51" s="41"/>
      <c r="Q51" s="41"/>
      <c r="R51" s="42"/>
      <c r="S51" s="42"/>
      <c r="T51" s="50"/>
      <c r="U51" s="50"/>
      <c r="V51" s="50"/>
      <c r="W51" s="50"/>
    </row>
    <row r="52" spans="1:23" s="43" customFormat="1" x14ac:dyDescent="0.25">
      <c r="A52" s="178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1"/>
      <c r="P52" s="41"/>
      <c r="Q52" s="41"/>
      <c r="R52" s="42"/>
      <c r="S52" s="42"/>
      <c r="T52" s="50"/>
      <c r="U52" s="50"/>
      <c r="V52" s="50"/>
      <c r="W52" s="50"/>
    </row>
    <row r="53" spans="1:23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3" s="40" customFormat="1" x14ac:dyDescent="0.25">
      <c r="A54" s="59"/>
      <c r="B54" s="49" t="s">
        <v>48</v>
      </c>
      <c r="C54" s="49" t="s">
        <v>48</v>
      </c>
      <c r="D54" s="49" t="s">
        <v>48</v>
      </c>
      <c r="E54" s="49" t="s">
        <v>48</v>
      </c>
      <c r="F54" s="49" t="s">
        <v>48</v>
      </c>
      <c r="G54" s="49" t="s">
        <v>48</v>
      </c>
      <c r="H54" s="40" t="s">
        <v>49</v>
      </c>
      <c r="I54" s="40" t="s">
        <v>50</v>
      </c>
      <c r="J54" s="40" t="s">
        <v>51</v>
      </c>
      <c r="K54" s="40" t="s">
        <v>52</v>
      </c>
      <c r="L54" s="40" t="s">
        <v>53</v>
      </c>
      <c r="M54" s="40" t="s">
        <v>54</v>
      </c>
      <c r="N54" s="40" t="s">
        <v>55</v>
      </c>
      <c r="O54" s="40" t="s">
        <v>60</v>
      </c>
      <c r="P54" s="40" t="s">
        <v>61</v>
      </c>
    </row>
    <row r="55" spans="1:23" s="40" customFormat="1" x14ac:dyDescent="0.25">
      <c r="B55" s="49">
        <v>173844</v>
      </c>
      <c r="C55" s="49">
        <v>87108</v>
      </c>
      <c r="D55" s="49">
        <v>3845</v>
      </c>
      <c r="E55" s="49">
        <v>1137</v>
      </c>
      <c r="F55" s="49">
        <v>216</v>
      </c>
      <c r="G55" s="49">
        <v>1296</v>
      </c>
      <c r="H55" s="40">
        <v>756</v>
      </c>
      <c r="I55" s="40">
        <v>11301</v>
      </c>
      <c r="J55" s="40">
        <v>20207</v>
      </c>
      <c r="K55" s="40">
        <v>44691</v>
      </c>
      <c r="L55" s="40">
        <v>141795</v>
      </c>
      <c r="M55" s="40">
        <v>13932</v>
      </c>
      <c r="N55" s="40">
        <v>2320</v>
      </c>
      <c r="O55" s="40">
        <v>161</v>
      </c>
      <c r="P55" s="40">
        <v>14305</v>
      </c>
    </row>
    <row r="56" spans="1:23" s="40" customFormat="1" x14ac:dyDescent="0.25"/>
    <row r="57" spans="1:23" s="40" customFormat="1" x14ac:dyDescent="0.25"/>
    <row r="58" spans="1:23" s="40" customFormat="1" x14ac:dyDescent="0.25">
      <c r="C58" s="49"/>
      <c r="D58" s="49"/>
      <c r="E58" s="49"/>
      <c r="F58" s="49"/>
      <c r="G58" s="49"/>
      <c r="H58" s="49"/>
    </row>
    <row r="59" spans="1:23" s="41" customFormat="1" x14ac:dyDescent="0.25">
      <c r="C59" s="56"/>
      <c r="D59" s="56"/>
      <c r="E59" s="56"/>
      <c r="F59" s="56"/>
      <c r="G59" s="56"/>
      <c r="H59" s="56"/>
    </row>
    <row r="60" spans="1:23" s="69" customFormat="1" x14ac:dyDescent="0.25">
      <c r="B60" s="94">
        <v>7389400</v>
      </c>
      <c r="C60" s="98" t="s">
        <v>12</v>
      </c>
      <c r="D60" s="97">
        <v>6805.8512499999997</v>
      </c>
    </row>
    <row r="61" spans="1:23" s="69" customFormat="1" x14ac:dyDescent="0.25">
      <c r="B61" s="94">
        <v>7405125</v>
      </c>
      <c r="C61" s="98" t="s">
        <v>13</v>
      </c>
      <c r="D61" s="97">
        <v>7093.1805000000004</v>
      </c>
    </row>
    <row r="62" spans="1:23" s="69" customFormat="1" x14ac:dyDescent="0.25">
      <c r="B62" s="94">
        <v>7299121</v>
      </c>
      <c r="C62" s="98" t="s">
        <v>14</v>
      </c>
      <c r="D62" s="97">
        <v>7273.4759999999997</v>
      </c>
    </row>
    <row r="63" spans="1:23" s="69" customFormat="1" x14ac:dyDescent="0.25">
      <c r="B63" s="94">
        <v>6832984</v>
      </c>
      <c r="C63" s="98" t="s">
        <v>15</v>
      </c>
      <c r="D63" s="97">
        <v>7231.6575000000003</v>
      </c>
    </row>
    <row r="64" spans="1:23" s="69" customFormat="1" x14ac:dyDescent="0.25">
      <c r="B64" s="94">
        <v>6979952</v>
      </c>
      <c r="C64" s="98" t="s">
        <v>16</v>
      </c>
      <c r="D64" s="97">
        <v>7129.2955000000002</v>
      </c>
    </row>
    <row r="65" spans="2:5" s="69" customFormat="1" x14ac:dyDescent="0.25">
      <c r="B65" s="94">
        <v>6279817</v>
      </c>
      <c r="C65" s="98" t="s">
        <v>17</v>
      </c>
      <c r="D65" s="97">
        <v>6847.9684999999999</v>
      </c>
    </row>
    <row r="66" spans="2:5" s="69" customFormat="1" x14ac:dyDescent="0.25">
      <c r="B66" s="94">
        <v>6093961</v>
      </c>
      <c r="C66" s="98" t="s">
        <v>18</v>
      </c>
      <c r="D66" s="97">
        <v>6546.6785</v>
      </c>
    </row>
    <row r="67" spans="2:5" s="69" customFormat="1" x14ac:dyDescent="0.25">
      <c r="B67" s="94">
        <v>5469988</v>
      </c>
      <c r="C67" s="98" t="s">
        <v>19</v>
      </c>
      <c r="D67" s="97">
        <v>6205.9295000000002</v>
      </c>
      <c r="E67" s="91"/>
    </row>
    <row r="68" spans="2:5" s="69" customFormat="1" x14ac:dyDescent="0.25">
      <c r="B68" s="94">
        <v>5941344</v>
      </c>
      <c r="C68" s="98" t="s">
        <v>20</v>
      </c>
      <c r="D68" s="97">
        <v>5946.2775000000001</v>
      </c>
      <c r="E68" s="91"/>
    </row>
    <row r="69" spans="2:5" s="69" customFormat="1" x14ac:dyDescent="0.25">
      <c r="B69" s="94">
        <v>6145529</v>
      </c>
      <c r="C69" s="98" t="s">
        <v>21</v>
      </c>
      <c r="D69" s="97">
        <v>5912.7055</v>
      </c>
      <c r="E69" s="91"/>
    </row>
    <row r="70" spans="2:5" s="69" customFormat="1" x14ac:dyDescent="0.25">
      <c r="B70" s="94">
        <v>6209547</v>
      </c>
      <c r="C70" s="98" t="s">
        <v>22</v>
      </c>
      <c r="D70" s="97">
        <v>5941.6019999999999</v>
      </c>
      <c r="E70" s="91"/>
    </row>
    <row r="71" spans="2:5" s="69" customFormat="1" x14ac:dyDescent="0.25">
      <c r="B71" s="94">
        <v>5987990</v>
      </c>
      <c r="C71" s="98" t="s">
        <v>23</v>
      </c>
      <c r="D71" s="97">
        <v>6071.1025</v>
      </c>
      <c r="E71" s="91"/>
    </row>
    <row r="72" spans="2:5" s="69" customFormat="1" x14ac:dyDescent="0.25">
      <c r="B72" s="94">
        <v>5810996</v>
      </c>
      <c r="C72" s="98" t="s">
        <v>24</v>
      </c>
      <c r="D72" s="97">
        <v>6038.5155000000004</v>
      </c>
      <c r="E72" s="91"/>
    </row>
    <row r="73" spans="2:5" s="69" customFormat="1" x14ac:dyDescent="0.25">
      <c r="B73" s="94">
        <v>6231878</v>
      </c>
      <c r="C73" s="98" t="s">
        <v>25</v>
      </c>
      <c r="D73" s="97">
        <v>6060.10275</v>
      </c>
      <c r="E73" s="91"/>
    </row>
    <row r="74" spans="2:5" s="69" customFormat="1" x14ac:dyDescent="0.25">
      <c r="B74" s="94">
        <v>6449419</v>
      </c>
      <c r="C74" s="98" t="s">
        <v>26</v>
      </c>
      <c r="D74" s="97">
        <v>6120.0707499999999</v>
      </c>
      <c r="E74" s="91"/>
    </row>
    <row r="75" spans="2:5" s="69" customFormat="1" x14ac:dyDescent="0.25">
      <c r="B75" s="94">
        <v>6199402</v>
      </c>
      <c r="C75" s="98" t="s">
        <v>27</v>
      </c>
      <c r="D75" s="97">
        <v>6172.9237499999999</v>
      </c>
      <c r="E75" s="91"/>
    </row>
    <row r="76" spans="2:5" s="69" customFormat="1" x14ac:dyDescent="0.25">
      <c r="B76" s="94">
        <v>6498148</v>
      </c>
      <c r="C76" s="98" t="s">
        <v>28</v>
      </c>
      <c r="D76" s="97">
        <v>6344.7117500000004</v>
      </c>
      <c r="E76" s="91"/>
    </row>
    <row r="77" spans="2:5" s="69" customFormat="1" x14ac:dyDescent="0.25">
      <c r="B77" s="94">
        <v>6281878</v>
      </c>
      <c r="C77" s="98" t="s">
        <v>29</v>
      </c>
      <c r="D77" s="97">
        <v>6357.2117500000004</v>
      </c>
      <c r="E77" s="91"/>
    </row>
    <row r="78" spans="2:5" s="69" customFormat="1" x14ac:dyDescent="0.25">
      <c r="B78" s="94">
        <v>6351873</v>
      </c>
      <c r="C78" s="98" t="s">
        <v>30</v>
      </c>
      <c r="D78" s="97">
        <v>6332.8252499999999</v>
      </c>
      <c r="E78" s="91"/>
    </row>
    <row r="79" spans="2:5" s="69" customFormat="1" x14ac:dyDescent="0.25">
      <c r="B79" s="94">
        <v>6348056</v>
      </c>
      <c r="C79" s="98" t="s">
        <v>33</v>
      </c>
      <c r="D79" s="97">
        <v>6369.9887500000004</v>
      </c>
      <c r="E79" s="91"/>
    </row>
    <row r="80" spans="2:5" s="69" customFormat="1" x14ac:dyDescent="0.25">
      <c r="B80" s="94">
        <v>6042462</v>
      </c>
      <c r="C80" s="98" t="s">
        <v>35</v>
      </c>
      <c r="D80" s="97">
        <v>6256.0672500000001</v>
      </c>
      <c r="E80" s="91"/>
    </row>
    <row r="81" spans="2:5" s="69" customFormat="1" x14ac:dyDescent="0.25">
      <c r="B81" s="94">
        <v>6095116</v>
      </c>
      <c r="C81" s="98" t="s">
        <v>37</v>
      </c>
      <c r="D81" s="97">
        <v>6209.3767500000004</v>
      </c>
      <c r="E81" s="91"/>
    </row>
    <row r="82" spans="2:5" s="69" customFormat="1" x14ac:dyDescent="0.25">
      <c r="B82" s="94">
        <v>6413962</v>
      </c>
      <c r="C82" s="98" t="s">
        <v>38</v>
      </c>
      <c r="D82" s="97">
        <v>6224.8990000000003</v>
      </c>
      <c r="E82" s="91"/>
    </row>
    <row r="83" spans="2:5" s="69" customFormat="1" x14ac:dyDescent="0.25">
      <c r="B83" s="94">
        <v>6196253</v>
      </c>
      <c r="C83" s="98" t="s">
        <v>39</v>
      </c>
      <c r="D83" s="97">
        <v>6186.9482500000004</v>
      </c>
      <c r="E83" s="91"/>
    </row>
    <row r="84" spans="2:5" s="69" customFormat="1" x14ac:dyDescent="0.25">
      <c r="B84" s="94">
        <v>6916438</v>
      </c>
      <c r="C84" s="98" t="s">
        <v>42</v>
      </c>
      <c r="D84" s="97">
        <v>6405.4422500000001</v>
      </c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4" s="69" customFormat="1" x14ac:dyDescent="0.25">
      <c r="B129" s="79"/>
      <c r="D129" s="93"/>
      <c r="E129" s="91"/>
    </row>
    <row r="130" spans="2:34" s="69" customFormat="1" x14ac:dyDescent="0.25">
      <c r="B130" s="79"/>
      <c r="D130" s="93"/>
      <c r="E130" s="91"/>
    </row>
    <row r="131" spans="2:34" s="69" customFormat="1" x14ac:dyDescent="0.25">
      <c r="B131" s="79"/>
      <c r="D131" s="93"/>
      <c r="E131" s="91"/>
    </row>
    <row r="132" spans="2:34" s="69" customFormat="1" x14ac:dyDescent="0.25">
      <c r="B132" s="79"/>
      <c r="D132" s="93"/>
      <c r="E132" s="91"/>
    </row>
    <row r="133" spans="2:34" s="69" customFormat="1" x14ac:dyDescent="0.25">
      <c r="B133" s="79"/>
      <c r="D133" s="93"/>
      <c r="E133" s="91"/>
    </row>
    <row r="134" spans="2:34" s="69" customFormat="1" x14ac:dyDescent="0.25">
      <c r="B134" s="79"/>
      <c r="D134" s="93"/>
      <c r="E134" s="91"/>
    </row>
    <row r="135" spans="2:34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</row>
    <row r="136" spans="2:34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</row>
    <row r="137" spans="2:34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</row>
    <row r="138" spans="2:34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</row>
    <row r="139" spans="2:34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</row>
    <row r="140" spans="2:34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</row>
    <row r="141" spans="2:34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</row>
    <row r="142" spans="2:34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</row>
    <row r="143" spans="2:34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</row>
    <row r="144" spans="2:34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</row>
    <row r="145" spans="4:34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</row>
    <row r="146" spans="4:34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</row>
    <row r="147" spans="4:34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</row>
    <row r="148" spans="4:34" s="69" customFormat="1" x14ac:dyDescent="0.25"/>
    <row r="149" spans="4:34" s="69" customFormat="1" x14ac:dyDescent="0.25"/>
    <row r="150" spans="4:34" s="69" customFormat="1" x14ac:dyDescent="0.25"/>
    <row r="151" spans="4:34" s="69" customFormat="1" x14ac:dyDescent="0.25"/>
    <row r="152" spans="4:34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</row>
    <row r="153" spans="4:34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</row>
    <row r="154" spans="4:34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</row>
    <row r="155" spans="4:34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</row>
    <row r="156" spans="4:34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</row>
    <row r="157" spans="4:34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</row>
    <row r="158" spans="4:34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</row>
    <row r="159" spans="4:34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</row>
    <row r="160" spans="4:34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</row>
    <row r="161" spans="13:34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</row>
    <row r="162" spans="13:34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</row>
    <row r="163" spans="13:34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21</oddFooter>
  </headerFooter>
  <ignoredErrors>
    <ignoredError sqref="C18:G18 C33:G33 C48:G48" formulaRange="1"/>
  </ignoredErrors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9" width="11.42578125" style="70" customWidth="1"/>
    <col min="10" max="10" width="11" style="70" customWidth="1"/>
    <col min="11" max="11" width="11.5703125" style="70" customWidth="1"/>
    <col min="12" max="12" width="1.85546875" style="70" customWidth="1"/>
    <col min="13" max="13" width="11.42578125" style="69"/>
    <col min="14" max="14" width="11.42578125" style="69" hidden="1" customWidth="1"/>
    <col min="15" max="33" width="11.42578125" style="69"/>
    <col min="34" max="16384" width="11.42578125" style="70"/>
  </cols>
  <sheetData>
    <row r="1" spans="1:15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15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15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15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15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15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15" s="69" customFormat="1" x14ac:dyDescent="0.25">
      <c r="A7" s="176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15" s="69" customFormat="1" x14ac:dyDescent="0.25">
      <c r="A8" s="176"/>
      <c r="B8" s="131"/>
      <c r="C8" s="217" t="s">
        <v>104</v>
      </c>
      <c r="D8" s="217"/>
      <c r="E8" s="217"/>
      <c r="F8" s="217"/>
      <c r="G8" s="217"/>
      <c r="H8" s="217"/>
      <c r="I8" s="217"/>
      <c r="J8" s="217"/>
      <c r="K8" s="217"/>
      <c r="L8" s="78"/>
    </row>
    <row r="9" spans="1:15" s="69" customFormat="1" x14ac:dyDescent="0.25">
      <c r="A9" s="1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15" s="69" customFormat="1" ht="15.75" customHeight="1" x14ac:dyDescent="0.25">
      <c r="A10" s="1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15" s="69" customFormat="1" x14ac:dyDescent="0.25">
      <c r="A11" s="1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</row>
    <row r="12" spans="1:15" s="69" customFormat="1" ht="12" customHeight="1" x14ac:dyDescent="0.25">
      <c r="A12" s="1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15" s="69" customFormat="1" x14ac:dyDescent="0.25">
      <c r="A13" s="176"/>
      <c r="B13" s="174" t="s">
        <v>8</v>
      </c>
      <c r="C13" s="172">
        <v>104147</v>
      </c>
      <c r="D13" s="172">
        <v>79028</v>
      </c>
      <c r="E13" s="172">
        <v>71786</v>
      </c>
      <c r="F13" s="172">
        <v>103545</v>
      </c>
      <c r="G13" s="172">
        <v>75388</v>
      </c>
      <c r="H13" s="172">
        <v>53090</v>
      </c>
      <c r="I13" s="154">
        <f>+(H13/G13-1)*100</f>
        <v>-29.577651615641742</v>
      </c>
      <c r="J13" s="154">
        <f>+H13/G13*100</f>
        <v>70.422348384358258</v>
      </c>
      <c r="K13" s="154">
        <f>+(G13/F13-1)*100</f>
        <v>-27.193007870973972</v>
      </c>
      <c r="L13" s="78"/>
      <c r="M13" s="99"/>
      <c r="N13" s="69">
        <v>1</v>
      </c>
      <c r="O13" s="79">
        <v>6916438</v>
      </c>
    </row>
    <row r="14" spans="1:15" s="69" customFormat="1" x14ac:dyDescent="0.25">
      <c r="A14" s="176"/>
      <c r="B14" s="174" t="s">
        <v>9</v>
      </c>
      <c r="C14" s="172">
        <v>87435</v>
      </c>
      <c r="D14" s="172">
        <v>47464</v>
      </c>
      <c r="E14" s="172">
        <v>118791</v>
      </c>
      <c r="F14" s="172">
        <v>132091</v>
      </c>
      <c r="G14" s="172">
        <v>81016</v>
      </c>
      <c r="H14" s="172">
        <v>69205</v>
      </c>
      <c r="I14" s="154">
        <f>+(H14/G14-1)*100</f>
        <v>-14.5786017576775</v>
      </c>
      <c r="J14" s="154">
        <f>+H14/G14*100</f>
        <v>85.421398242322496</v>
      </c>
      <c r="K14" s="154">
        <f>+(G14/F14-1)*100</f>
        <v>-38.666525349948145</v>
      </c>
      <c r="L14" s="78"/>
      <c r="M14" s="99"/>
      <c r="O14" s="79"/>
    </row>
    <row r="15" spans="1:15" s="69" customFormat="1" x14ac:dyDescent="0.25">
      <c r="A15" s="176"/>
      <c r="B15" s="174" t="s">
        <v>10</v>
      </c>
      <c r="C15" s="172">
        <v>115986</v>
      </c>
      <c r="D15" s="172">
        <v>42025</v>
      </c>
      <c r="E15" s="172">
        <v>124505</v>
      </c>
      <c r="F15" s="172">
        <v>117998</v>
      </c>
      <c r="G15" s="172">
        <v>71825</v>
      </c>
      <c r="H15" s="151">
        <v>184509</v>
      </c>
      <c r="I15" s="161">
        <f>+(H15/G15-1)*100</f>
        <v>156.88687782805428</v>
      </c>
      <c r="J15" s="161">
        <f>+H15/G15*100</f>
        <v>256.88687782805431</v>
      </c>
      <c r="K15" s="161">
        <f>+(G15/F15-1)*100</f>
        <v>-39.130324242783779</v>
      </c>
      <c r="L15" s="78"/>
      <c r="M15" s="99"/>
      <c r="O15" s="79"/>
    </row>
    <row r="16" spans="1:15" s="69" customFormat="1" x14ac:dyDescent="0.25">
      <c r="A16" s="176"/>
      <c r="B16" s="174" t="s">
        <v>11</v>
      </c>
      <c r="C16" s="172">
        <v>108216</v>
      </c>
      <c r="D16" s="172">
        <v>103943</v>
      </c>
      <c r="E16" s="172">
        <v>104401</v>
      </c>
      <c r="F16" s="172">
        <v>108740</v>
      </c>
      <c r="G16" s="172">
        <v>69312</v>
      </c>
      <c r="H16" s="172"/>
      <c r="I16" s="172"/>
      <c r="J16" s="172"/>
      <c r="K16" s="172"/>
      <c r="L16" s="78"/>
      <c r="M16" s="99"/>
      <c r="O16" s="79"/>
    </row>
    <row r="17" spans="1:33" s="69" customFormat="1" ht="12" customHeight="1" x14ac:dyDescent="0.25">
      <c r="A17" s="1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3" s="69" customFormat="1" x14ac:dyDescent="0.25">
      <c r="A18" s="176"/>
      <c r="B18" s="147" t="s">
        <v>4</v>
      </c>
      <c r="C18" s="150">
        <f>+SUM(C13:C14)</f>
        <v>191582</v>
      </c>
      <c r="D18" s="150">
        <f t="shared" ref="D18:G18" si="0">+SUM(D13:D14)</f>
        <v>126492</v>
      </c>
      <c r="E18" s="150">
        <f t="shared" si="0"/>
        <v>190577</v>
      </c>
      <c r="F18" s="150">
        <f t="shared" si="0"/>
        <v>235636</v>
      </c>
      <c r="G18" s="150">
        <f t="shared" si="0"/>
        <v>156404</v>
      </c>
      <c r="H18" s="151">
        <f>+SUM(H13:H15)</f>
        <v>306804</v>
      </c>
      <c r="I18" s="184">
        <f>+(H18/G18-1)*100</f>
        <v>96.161223498120265</v>
      </c>
      <c r="J18" s="161">
        <f>+H18/G18*100</f>
        <v>196.16122349812025</v>
      </c>
      <c r="K18" s="161">
        <f>+(G18/F18-1)*100</f>
        <v>-33.624743248060575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 spans="1:33" s="69" customFormat="1" ht="18.75" customHeight="1" x14ac:dyDescent="0.25">
      <c r="A19" s="176"/>
      <c r="B19" s="147" t="s">
        <v>3</v>
      </c>
      <c r="C19" s="152"/>
      <c r="D19" s="152">
        <f>+(D18/C18-1)*100</f>
        <v>-33.975008090530423</v>
      </c>
      <c r="E19" s="152">
        <f t="shared" ref="E19:H19" si="1">+(E18/D18-1)*100</f>
        <v>50.663283053473741</v>
      </c>
      <c r="F19" s="152">
        <f>+(F18/E18-1)*100</f>
        <v>23.643461697896395</v>
      </c>
      <c r="G19" s="152">
        <f t="shared" si="1"/>
        <v>-33.624743248060575</v>
      </c>
      <c r="H19" s="161">
        <f t="shared" si="1"/>
        <v>96.161223498120265</v>
      </c>
      <c r="I19" s="162"/>
      <c r="J19" s="162"/>
      <c r="K19" s="162"/>
      <c r="L19" s="78"/>
    </row>
    <row r="20" spans="1:33" s="69" customFormat="1" ht="12" customHeight="1" x14ac:dyDescent="0.25">
      <c r="A20" s="1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3" s="69" customFormat="1" ht="14.25" customHeight="1" x14ac:dyDescent="0.25">
      <c r="A21" s="1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3" s="69" customFormat="1" x14ac:dyDescent="0.25">
      <c r="A22" s="176"/>
      <c r="B22" s="131"/>
      <c r="C22" s="216" t="s">
        <v>31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3" s="69" customFormat="1" x14ac:dyDescent="0.25">
      <c r="A23" s="176"/>
      <c r="B23" s="131"/>
      <c r="C23" s="217" t="s">
        <v>103</v>
      </c>
      <c r="D23" s="217"/>
      <c r="E23" s="217"/>
      <c r="F23" s="217"/>
      <c r="G23" s="217"/>
      <c r="H23" s="217"/>
      <c r="I23" s="217"/>
      <c r="J23" s="217"/>
      <c r="K23" s="217"/>
      <c r="L23" s="78"/>
    </row>
    <row r="24" spans="1:33" s="69" customFormat="1" x14ac:dyDescent="0.25">
      <c r="A24" s="1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3" s="69" customFormat="1" ht="15.75" customHeight="1" x14ac:dyDescent="0.25">
      <c r="A25" s="1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3" s="69" customFormat="1" x14ac:dyDescent="0.25">
      <c r="A26" s="1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</row>
    <row r="27" spans="1:33" s="69" customFormat="1" ht="12" customHeight="1" x14ac:dyDescent="0.25">
      <c r="A27" s="1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3" s="69" customFormat="1" x14ac:dyDescent="0.25">
      <c r="A28" s="176"/>
      <c r="B28" s="174" t="s">
        <v>8</v>
      </c>
      <c r="C28" s="172">
        <v>93518</v>
      </c>
      <c r="D28" s="172">
        <v>70515</v>
      </c>
      <c r="E28" s="172">
        <v>59610</v>
      </c>
      <c r="F28" s="172">
        <v>95645</v>
      </c>
      <c r="G28" s="172">
        <v>65846</v>
      </c>
      <c r="H28" s="172">
        <v>44489</v>
      </c>
      <c r="I28" s="154">
        <f>+(H28/G28-1)*100</f>
        <v>-32.434772043859915</v>
      </c>
      <c r="J28" s="154">
        <f>+H28/G28*100</f>
        <v>67.565227956140077</v>
      </c>
      <c r="K28" s="154">
        <f>+(G28/F28-1)*100</f>
        <v>-31.155836687751581</v>
      </c>
      <c r="L28" s="78"/>
      <c r="M28" s="99"/>
      <c r="N28" s="69">
        <v>1</v>
      </c>
      <c r="O28" s="79">
        <v>6916438</v>
      </c>
    </row>
    <row r="29" spans="1:33" s="69" customFormat="1" x14ac:dyDescent="0.25">
      <c r="A29" s="176"/>
      <c r="B29" s="174" t="s">
        <v>9</v>
      </c>
      <c r="C29" s="172">
        <v>81054</v>
      </c>
      <c r="D29" s="172">
        <v>38263</v>
      </c>
      <c r="E29" s="172">
        <v>98562</v>
      </c>
      <c r="F29" s="172">
        <v>124697</v>
      </c>
      <c r="G29" s="172">
        <v>70475</v>
      </c>
      <c r="H29" s="172">
        <v>56993</v>
      </c>
      <c r="I29" s="154">
        <f>+(H29/G29-1)*100</f>
        <v>-19.130188009932603</v>
      </c>
      <c r="J29" s="154">
        <f>+H29/G29*100</f>
        <v>80.869811990067404</v>
      </c>
      <c r="K29" s="154">
        <f>+(G29/F29-1)*100</f>
        <v>-43.483002798784256</v>
      </c>
      <c r="L29" s="78"/>
      <c r="M29" s="99"/>
      <c r="O29" s="79"/>
    </row>
    <row r="30" spans="1:33" s="69" customFormat="1" x14ac:dyDescent="0.25">
      <c r="A30" s="176"/>
      <c r="B30" s="174" t="s">
        <v>10</v>
      </c>
      <c r="C30" s="172">
        <v>111766</v>
      </c>
      <c r="D30" s="172">
        <v>33744</v>
      </c>
      <c r="E30" s="172">
        <v>104488</v>
      </c>
      <c r="F30" s="172">
        <v>113420</v>
      </c>
      <c r="G30" s="172">
        <v>64917</v>
      </c>
      <c r="H30" s="151">
        <v>175491</v>
      </c>
      <c r="I30" s="161">
        <f>+(H30/G30-1)*100</f>
        <v>170.33134618050744</v>
      </c>
      <c r="J30" s="161">
        <f>+H30/G30*100</f>
        <v>270.33134618050741</v>
      </c>
      <c r="K30" s="161">
        <f>+(G30/F30-1)*100</f>
        <v>-42.7640627755246</v>
      </c>
      <c r="L30" s="78"/>
      <c r="M30" s="99"/>
      <c r="O30" s="79"/>
    </row>
    <row r="31" spans="1:33" s="69" customFormat="1" x14ac:dyDescent="0.25">
      <c r="A31" s="176"/>
      <c r="B31" s="174" t="s">
        <v>11</v>
      </c>
      <c r="C31" s="172">
        <v>102088</v>
      </c>
      <c r="D31" s="172">
        <v>93908</v>
      </c>
      <c r="E31" s="172">
        <v>84772</v>
      </c>
      <c r="F31" s="172">
        <v>100314</v>
      </c>
      <c r="G31" s="172">
        <v>58447</v>
      </c>
      <c r="H31" s="172"/>
      <c r="I31" s="172"/>
      <c r="J31" s="172"/>
      <c r="K31" s="172"/>
      <c r="L31" s="78"/>
      <c r="M31" s="99"/>
      <c r="O31" s="79"/>
    </row>
    <row r="32" spans="1:33" s="69" customFormat="1" ht="12" customHeight="1" x14ac:dyDescent="0.25">
      <c r="A32" s="1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3" s="69" customFormat="1" x14ac:dyDescent="0.25">
      <c r="A33" s="176"/>
      <c r="B33" s="147" t="s">
        <v>4</v>
      </c>
      <c r="C33" s="150">
        <f>+SUM(C28:C30)</f>
        <v>286338</v>
      </c>
      <c r="D33" s="150">
        <f t="shared" ref="D33:G33" si="2">+SUM(D28:D30)</f>
        <v>142522</v>
      </c>
      <c r="E33" s="150">
        <f t="shared" si="2"/>
        <v>262660</v>
      </c>
      <c r="F33" s="150">
        <f t="shared" si="2"/>
        <v>333762</v>
      </c>
      <c r="G33" s="150">
        <f t="shared" si="2"/>
        <v>201238</v>
      </c>
      <c r="H33" s="151">
        <f>+SUM(H28:H30)</f>
        <v>276973</v>
      </c>
      <c r="I33" s="184">
        <f>+(H33/G33-1)*100</f>
        <v>37.634542183881777</v>
      </c>
      <c r="J33" s="161">
        <f>+H33/G33*100</f>
        <v>137.63454218388179</v>
      </c>
      <c r="K33" s="161">
        <f>+(G33/F33-1)*100</f>
        <v>-39.706137906652053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</row>
    <row r="34" spans="1:33" s="69" customFormat="1" ht="18.75" customHeight="1" x14ac:dyDescent="0.25">
      <c r="A34" s="176"/>
      <c r="B34" s="147" t="s">
        <v>3</v>
      </c>
      <c r="C34" s="152"/>
      <c r="D34" s="152">
        <f>+(D33/C33-1)*100</f>
        <v>-50.225956736444346</v>
      </c>
      <c r="E34" s="152">
        <f t="shared" ref="E34:H34" si="3">+(E33/D33-1)*100</f>
        <v>84.294354555787891</v>
      </c>
      <c r="F34" s="152">
        <f>+(F33/E33-1)*100</f>
        <v>27.069976395339989</v>
      </c>
      <c r="G34" s="152">
        <f t="shared" si="3"/>
        <v>-39.706137906652053</v>
      </c>
      <c r="H34" s="161">
        <f t="shared" si="3"/>
        <v>37.634542183881777</v>
      </c>
      <c r="I34" s="162"/>
      <c r="J34" s="162"/>
      <c r="K34" s="162"/>
      <c r="L34" s="78"/>
    </row>
    <row r="35" spans="1:33" s="43" customFormat="1" x14ac:dyDescent="0.25">
      <c r="A35" s="177"/>
      <c r="B35" s="171"/>
      <c r="C35" s="188"/>
      <c r="D35" s="188"/>
      <c r="E35" s="188"/>
      <c r="F35" s="189"/>
      <c r="G35" s="189"/>
      <c r="H35" s="189"/>
      <c r="I35" s="190"/>
      <c r="J35" s="190"/>
      <c r="K35" s="171"/>
      <c r="L35" s="63"/>
      <c r="M35" s="58" t="s">
        <v>6</v>
      </c>
      <c r="N35" s="40"/>
      <c r="O35" s="41"/>
      <c r="P35" s="41"/>
      <c r="Q35" s="42"/>
      <c r="R35" s="42"/>
      <c r="S35" s="50"/>
      <c r="T35" s="50"/>
      <c r="U35" s="50"/>
      <c r="V35" s="50"/>
    </row>
    <row r="36" spans="1:33" s="43" customFormat="1" x14ac:dyDescent="0.25">
      <c r="A36" s="177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1"/>
      <c r="P36" s="41"/>
      <c r="Q36" s="42"/>
      <c r="R36" s="42"/>
      <c r="S36" s="50"/>
      <c r="T36" s="50"/>
      <c r="U36" s="50"/>
      <c r="V36" s="50"/>
    </row>
    <row r="37" spans="1:33" s="69" customFormat="1" x14ac:dyDescent="0.25">
      <c r="A37" s="176"/>
      <c r="B37" s="131"/>
      <c r="C37" s="216" t="s">
        <v>31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3" s="69" customFormat="1" x14ac:dyDescent="0.25">
      <c r="A38" s="176"/>
      <c r="B38" s="131"/>
      <c r="C38" s="217" t="s">
        <v>102</v>
      </c>
      <c r="D38" s="217"/>
      <c r="E38" s="217"/>
      <c r="F38" s="217"/>
      <c r="G38" s="217"/>
      <c r="H38" s="217"/>
      <c r="I38" s="217"/>
      <c r="J38" s="217"/>
      <c r="K38" s="217"/>
      <c r="L38" s="78"/>
    </row>
    <row r="39" spans="1:33" s="69" customFormat="1" x14ac:dyDescent="0.25">
      <c r="A39" s="1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3" s="69" customFormat="1" ht="15.75" customHeight="1" x14ac:dyDescent="0.25">
      <c r="A40" s="1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3" s="69" customFormat="1" x14ac:dyDescent="0.25">
      <c r="A41" s="1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</row>
    <row r="42" spans="1:33" s="69" customFormat="1" ht="12" customHeight="1" x14ac:dyDescent="0.25">
      <c r="A42" s="1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3" s="69" customFormat="1" x14ac:dyDescent="0.25">
      <c r="A43" s="176"/>
      <c r="B43" s="174" t="s">
        <v>8</v>
      </c>
      <c r="C43" s="172">
        <v>10629</v>
      </c>
      <c r="D43" s="172">
        <v>8513</v>
      </c>
      <c r="E43" s="172">
        <v>12176</v>
      </c>
      <c r="F43" s="172">
        <v>7900</v>
      </c>
      <c r="G43" s="172">
        <v>9542</v>
      </c>
      <c r="H43" s="172">
        <v>8601</v>
      </c>
      <c r="I43" s="154">
        <f>+(H43/G43-1)*100</f>
        <v>-9.8616642213372412</v>
      </c>
      <c r="J43" s="154">
        <f>+H43/G43*100</f>
        <v>90.138335778662764</v>
      </c>
      <c r="K43" s="154">
        <f>+(G43/F43-1)*100</f>
        <v>20.784810126582286</v>
      </c>
      <c r="L43" s="78"/>
      <c r="M43" s="99"/>
      <c r="N43" s="69">
        <v>1</v>
      </c>
      <c r="O43" s="79">
        <v>6916438</v>
      </c>
    </row>
    <row r="44" spans="1:33" s="69" customFormat="1" x14ac:dyDescent="0.25">
      <c r="A44" s="176"/>
      <c r="B44" s="174" t="s">
        <v>9</v>
      </c>
      <c r="C44" s="172">
        <v>6381</v>
      </c>
      <c r="D44" s="172">
        <v>9201</v>
      </c>
      <c r="E44" s="172">
        <v>20229</v>
      </c>
      <c r="F44" s="172">
        <v>7394</v>
      </c>
      <c r="G44" s="172">
        <v>10541</v>
      </c>
      <c r="H44" s="172">
        <v>12212</v>
      </c>
      <c r="I44" s="154">
        <f>+(H44/G44-1)*100</f>
        <v>15.852385921639311</v>
      </c>
      <c r="J44" s="154">
        <f>+H44/G44*100</f>
        <v>115.85238592163931</v>
      </c>
      <c r="K44" s="154">
        <f>+(G44/F44-1)*100</f>
        <v>42.56153638084934</v>
      </c>
      <c r="L44" s="78"/>
      <c r="M44" s="99"/>
      <c r="O44" s="79"/>
    </row>
    <row r="45" spans="1:33" s="69" customFormat="1" x14ac:dyDescent="0.25">
      <c r="A45" s="176"/>
      <c r="B45" s="174" t="s">
        <v>10</v>
      </c>
      <c r="C45" s="172">
        <v>4220</v>
      </c>
      <c r="D45" s="172">
        <v>8281</v>
      </c>
      <c r="E45" s="172">
        <v>20017</v>
      </c>
      <c r="F45" s="172">
        <v>4578</v>
      </c>
      <c r="G45" s="172">
        <v>6908</v>
      </c>
      <c r="H45" s="151">
        <v>9018</v>
      </c>
      <c r="I45" s="161">
        <f>+(H45/G45-1)*100</f>
        <v>30.54429646786334</v>
      </c>
      <c r="J45" s="161">
        <f>+H45/G45*100</f>
        <v>130.54429646786335</v>
      </c>
      <c r="K45" s="161">
        <f>+(G45/F45-1)*100</f>
        <v>50.895587592835298</v>
      </c>
      <c r="L45" s="78"/>
      <c r="M45" s="99"/>
      <c r="O45" s="79"/>
    </row>
    <row r="46" spans="1:33" s="69" customFormat="1" x14ac:dyDescent="0.25">
      <c r="A46" s="176"/>
      <c r="B46" s="174" t="s">
        <v>11</v>
      </c>
      <c r="C46" s="172">
        <v>6128</v>
      </c>
      <c r="D46" s="172">
        <v>10035</v>
      </c>
      <c r="E46" s="172">
        <v>19629</v>
      </c>
      <c r="F46" s="172">
        <v>8426</v>
      </c>
      <c r="G46" s="172">
        <v>10865</v>
      </c>
      <c r="H46" s="172"/>
      <c r="I46" s="172"/>
      <c r="J46" s="172"/>
      <c r="K46" s="172"/>
      <c r="L46" s="78"/>
      <c r="M46" s="99"/>
      <c r="O46" s="79"/>
    </row>
    <row r="47" spans="1:33" s="69" customFormat="1" ht="12" customHeight="1" x14ac:dyDescent="0.25">
      <c r="A47" s="1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3" s="69" customFormat="1" x14ac:dyDescent="0.25">
      <c r="A48" s="176"/>
      <c r="B48" s="147" t="s">
        <v>4</v>
      </c>
      <c r="C48" s="150">
        <f>+SUM(C43:C45)</f>
        <v>21230</v>
      </c>
      <c r="D48" s="150">
        <f t="shared" ref="D48:G48" si="4">+SUM(D43:D45)</f>
        <v>25995</v>
      </c>
      <c r="E48" s="150">
        <f t="shared" si="4"/>
        <v>52422</v>
      </c>
      <c r="F48" s="150">
        <f t="shared" si="4"/>
        <v>19872</v>
      </c>
      <c r="G48" s="150">
        <f t="shared" si="4"/>
        <v>26991</v>
      </c>
      <c r="H48" s="151">
        <f>+SUM(H43:H45)</f>
        <v>29831</v>
      </c>
      <c r="I48" s="184">
        <f>+(H48/G48-1)*100</f>
        <v>10.522025860472016</v>
      </c>
      <c r="J48" s="161">
        <f>+H48/G48*100</f>
        <v>110.52202586047201</v>
      </c>
      <c r="K48" s="161">
        <f>+(G48/F48-1)*100</f>
        <v>35.824275362318843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 spans="1:22" s="69" customFormat="1" ht="18.75" customHeight="1" x14ac:dyDescent="0.25">
      <c r="A49" s="176"/>
      <c r="B49" s="147" t="s">
        <v>3</v>
      </c>
      <c r="C49" s="152"/>
      <c r="D49" s="152">
        <f>+(D48/C48-1)*100</f>
        <v>22.444653791804047</v>
      </c>
      <c r="E49" s="152">
        <f t="shared" ref="E49:H49" si="5">+(E48/D48-1)*100</f>
        <v>101.66185804962491</v>
      </c>
      <c r="F49" s="152">
        <f>+(F48/E48-1)*100</f>
        <v>-62.092251344855207</v>
      </c>
      <c r="G49" s="152">
        <f t="shared" si="5"/>
        <v>35.824275362318843</v>
      </c>
      <c r="H49" s="161">
        <f t="shared" si="5"/>
        <v>10.522025860472016</v>
      </c>
      <c r="I49" s="162"/>
      <c r="J49" s="162"/>
      <c r="K49" s="162"/>
      <c r="L49" s="78"/>
    </row>
    <row r="50" spans="1:22" s="43" customFormat="1" x14ac:dyDescent="0.25">
      <c r="A50" s="177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1"/>
      <c r="P50" s="41"/>
      <c r="Q50" s="42"/>
      <c r="R50" s="42"/>
      <c r="S50" s="50"/>
      <c r="T50" s="50"/>
      <c r="U50" s="50"/>
      <c r="V50" s="50"/>
    </row>
    <row r="51" spans="1:22" s="43" customFormat="1" x14ac:dyDescent="0.25">
      <c r="A51" s="177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1"/>
      <c r="P51" s="41"/>
      <c r="Q51" s="42"/>
      <c r="R51" s="42"/>
      <c r="S51" s="50"/>
      <c r="T51" s="50"/>
      <c r="U51" s="50"/>
      <c r="V51" s="50"/>
    </row>
    <row r="52" spans="1:22" s="43" customFormat="1" x14ac:dyDescent="0.25">
      <c r="A52" s="178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1"/>
      <c r="P52" s="41"/>
      <c r="Q52" s="42"/>
      <c r="R52" s="42"/>
      <c r="S52" s="50"/>
      <c r="T52" s="50"/>
      <c r="U52" s="50"/>
      <c r="V52" s="50"/>
    </row>
    <row r="53" spans="1:22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2" s="40" customFormat="1" x14ac:dyDescent="0.25">
      <c r="A54" s="59"/>
      <c r="B54" s="49" t="s">
        <v>49</v>
      </c>
      <c r="C54" s="49" t="s">
        <v>49</v>
      </c>
      <c r="D54" s="49" t="s">
        <v>49</v>
      </c>
      <c r="E54" s="49" t="s">
        <v>49</v>
      </c>
      <c r="F54" s="49" t="s">
        <v>49</v>
      </c>
      <c r="G54" s="49" t="s">
        <v>49</v>
      </c>
      <c r="H54" s="40" t="s">
        <v>49</v>
      </c>
      <c r="I54" s="40" t="s">
        <v>50</v>
      </c>
      <c r="J54" s="40" t="s">
        <v>51</v>
      </c>
      <c r="K54" s="40" t="s">
        <v>52</v>
      </c>
      <c r="L54" s="40" t="s">
        <v>53</v>
      </c>
      <c r="M54" s="40" t="s">
        <v>54</v>
      </c>
      <c r="N54" s="40" t="s">
        <v>55</v>
      </c>
      <c r="O54" s="40" t="s">
        <v>61</v>
      </c>
    </row>
    <row r="55" spans="1:22" s="40" customFormat="1" x14ac:dyDescent="0.25">
      <c r="B55" s="49">
        <v>173844</v>
      </c>
      <c r="C55" s="49">
        <v>87108</v>
      </c>
      <c r="D55" s="49">
        <v>3845</v>
      </c>
      <c r="E55" s="49">
        <v>1137</v>
      </c>
      <c r="F55" s="49">
        <v>216</v>
      </c>
      <c r="G55" s="49">
        <v>1296</v>
      </c>
      <c r="H55" s="40">
        <v>756</v>
      </c>
      <c r="I55" s="40">
        <v>11301</v>
      </c>
      <c r="J55" s="40">
        <v>20207</v>
      </c>
      <c r="K55" s="40">
        <v>44691</v>
      </c>
      <c r="L55" s="40">
        <v>141795</v>
      </c>
      <c r="M55" s="40">
        <v>13932</v>
      </c>
      <c r="N55" s="40">
        <v>2320</v>
      </c>
      <c r="O55" s="40">
        <v>14305</v>
      </c>
    </row>
    <row r="56" spans="1:22" s="40" customFormat="1" x14ac:dyDescent="0.25"/>
    <row r="57" spans="1:22" s="40" customFormat="1" x14ac:dyDescent="0.25"/>
    <row r="58" spans="1:22" s="40" customFormat="1" x14ac:dyDescent="0.25">
      <c r="C58" s="49"/>
      <c r="D58" s="49"/>
      <c r="E58" s="49"/>
      <c r="F58" s="49"/>
      <c r="G58" s="49"/>
      <c r="H58" s="49"/>
    </row>
    <row r="59" spans="1:22" s="41" customFormat="1" x14ac:dyDescent="0.25">
      <c r="C59" s="56"/>
      <c r="D59" s="56"/>
      <c r="E59" s="56"/>
      <c r="F59" s="56"/>
      <c r="G59" s="56"/>
      <c r="H59" s="56"/>
    </row>
    <row r="60" spans="1:22" s="69" customFormat="1" x14ac:dyDescent="0.25">
      <c r="B60" s="94">
        <v>7389400</v>
      </c>
      <c r="C60" s="98" t="s">
        <v>12</v>
      </c>
      <c r="D60" s="97">
        <v>6805.8512499999997</v>
      </c>
    </row>
    <row r="61" spans="1:22" s="69" customFormat="1" x14ac:dyDescent="0.25">
      <c r="B61" s="94">
        <v>7405125</v>
      </c>
      <c r="C61" s="98" t="s">
        <v>13</v>
      </c>
      <c r="D61" s="97">
        <v>7093.1805000000004</v>
      </c>
    </row>
    <row r="62" spans="1:22" s="69" customFormat="1" x14ac:dyDescent="0.25">
      <c r="B62" s="94">
        <v>7299121</v>
      </c>
      <c r="C62" s="98" t="s">
        <v>14</v>
      </c>
      <c r="D62" s="97">
        <v>7273.4759999999997</v>
      </c>
    </row>
    <row r="63" spans="1:22" s="69" customFormat="1" x14ac:dyDescent="0.25">
      <c r="B63" s="94">
        <v>6832984</v>
      </c>
      <c r="C63" s="98" t="s">
        <v>15</v>
      </c>
      <c r="D63" s="97">
        <v>7231.6575000000003</v>
      </c>
    </row>
    <row r="64" spans="1:22" s="69" customFormat="1" x14ac:dyDescent="0.25">
      <c r="B64" s="94">
        <v>6979952</v>
      </c>
      <c r="C64" s="98" t="s">
        <v>16</v>
      </c>
      <c r="D64" s="97">
        <v>7129.2955000000002</v>
      </c>
    </row>
    <row r="65" spans="2:5" s="69" customFormat="1" x14ac:dyDescent="0.25">
      <c r="B65" s="94">
        <v>6279817</v>
      </c>
      <c r="C65" s="98" t="s">
        <v>17</v>
      </c>
      <c r="D65" s="97">
        <v>6847.9684999999999</v>
      </c>
    </row>
    <row r="66" spans="2:5" s="69" customFormat="1" x14ac:dyDescent="0.25">
      <c r="B66" s="94">
        <v>6093961</v>
      </c>
      <c r="C66" s="98" t="s">
        <v>18</v>
      </c>
      <c r="D66" s="97">
        <v>6546.6785</v>
      </c>
    </row>
    <row r="67" spans="2:5" s="69" customFormat="1" x14ac:dyDescent="0.25">
      <c r="B67" s="94">
        <v>5469988</v>
      </c>
      <c r="C67" s="98" t="s">
        <v>19</v>
      </c>
      <c r="D67" s="97">
        <v>6205.9295000000002</v>
      </c>
      <c r="E67" s="91"/>
    </row>
    <row r="68" spans="2:5" s="69" customFormat="1" x14ac:dyDescent="0.25">
      <c r="B68" s="94">
        <v>5941344</v>
      </c>
      <c r="C68" s="98" t="s">
        <v>20</v>
      </c>
      <c r="D68" s="97">
        <v>5946.2775000000001</v>
      </c>
      <c r="E68" s="91"/>
    </row>
    <row r="69" spans="2:5" s="69" customFormat="1" x14ac:dyDescent="0.25">
      <c r="B69" s="94">
        <v>6145529</v>
      </c>
      <c r="C69" s="98" t="s">
        <v>21</v>
      </c>
      <c r="D69" s="97">
        <v>5912.7055</v>
      </c>
      <c r="E69" s="91"/>
    </row>
    <row r="70" spans="2:5" s="69" customFormat="1" x14ac:dyDescent="0.25">
      <c r="B70" s="94">
        <v>6209547</v>
      </c>
      <c r="C70" s="98" t="s">
        <v>22</v>
      </c>
      <c r="D70" s="97">
        <v>5941.6019999999999</v>
      </c>
      <c r="E70" s="91"/>
    </row>
    <row r="71" spans="2:5" s="69" customFormat="1" x14ac:dyDescent="0.25">
      <c r="B71" s="94">
        <v>5987990</v>
      </c>
      <c r="C71" s="98" t="s">
        <v>23</v>
      </c>
      <c r="D71" s="97">
        <v>6071.1025</v>
      </c>
      <c r="E71" s="91"/>
    </row>
    <row r="72" spans="2:5" s="69" customFormat="1" x14ac:dyDescent="0.25">
      <c r="B72" s="94">
        <v>5810996</v>
      </c>
      <c r="C72" s="98" t="s">
        <v>24</v>
      </c>
      <c r="D72" s="97">
        <v>6038.5155000000004</v>
      </c>
      <c r="E72" s="91"/>
    </row>
    <row r="73" spans="2:5" s="69" customFormat="1" x14ac:dyDescent="0.25">
      <c r="B73" s="94">
        <v>6231878</v>
      </c>
      <c r="C73" s="98" t="s">
        <v>25</v>
      </c>
      <c r="D73" s="97">
        <v>6060.10275</v>
      </c>
      <c r="E73" s="91"/>
    </row>
    <row r="74" spans="2:5" s="69" customFormat="1" x14ac:dyDescent="0.25">
      <c r="B74" s="94">
        <v>6449419</v>
      </c>
      <c r="C74" s="98" t="s">
        <v>26</v>
      </c>
      <c r="D74" s="97">
        <v>6120.0707499999999</v>
      </c>
      <c r="E74" s="91"/>
    </row>
    <row r="75" spans="2:5" s="69" customFormat="1" x14ac:dyDescent="0.25">
      <c r="B75" s="94">
        <v>6199402</v>
      </c>
      <c r="C75" s="98" t="s">
        <v>27</v>
      </c>
      <c r="D75" s="97">
        <v>6172.9237499999999</v>
      </c>
      <c r="E75" s="91"/>
    </row>
    <row r="76" spans="2:5" s="69" customFormat="1" x14ac:dyDescent="0.25">
      <c r="B76" s="94">
        <v>6498148</v>
      </c>
      <c r="C76" s="98" t="s">
        <v>28</v>
      </c>
      <c r="D76" s="97">
        <v>6344.7117500000004</v>
      </c>
      <c r="E76" s="91"/>
    </row>
    <row r="77" spans="2:5" s="69" customFormat="1" x14ac:dyDescent="0.25">
      <c r="B77" s="94">
        <v>6281878</v>
      </c>
      <c r="C77" s="98" t="s">
        <v>29</v>
      </c>
      <c r="D77" s="97">
        <v>6357.2117500000004</v>
      </c>
      <c r="E77" s="91"/>
    </row>
    <row r="78" spans="2:5" s="69" customFormat="1" x14ac:dyDescent="0.25">
      <c r="B78" s="94">
        <v>6351873</v>
      </c>
      <c r="C78" s="98" t="s">
        <v>30</v>
      </c>
      <c r="D78" s="97">
        <v>6332.8252499999999</v>
      </c>
      <c r="E78" s="91"/>
    </row>
    <row r="79" spans="2:5" s="69" customFormat="1" x14ac:dyDescent="0.25">
      <c r="B79" s="94">
        <v>6348056</v>
      </c>
      <c r="C79" s="98" t="s">
        <v>33</v>
      </c>
      <c r="D79" s="97">
        <v>6369.9887500000004</v>
      </c>
      <c r="E79" s="91"/>
    </row>
    <row r="80" spans="2:5" s="69" customFormat="1" x14ac:dyDescent="0.25">
      <c r="B80" s="94">
        <v>6042462</v>
      </c>
      <c r="C80" s="98" t="s">
        <v>35</v>
      </c>
      <c r="D80" s="97">
        <v>6256.0672500000001</v>
      </c>
      <c r="E80" s="91"/>
    </row>
    <row r="81" spans="2:5" s="69" customFormat="1" x14ac:dyDescent="0.25">
      <c r="B81" s="94">
        <v>6095116</v>
      </c>
      <c r="C81" s="98" t="s">
        <v>37</v>
      </c>
      <c r="D81" s="97">
        <v>6209.3767500000004</v>
      </c>
      <c r="E81" s="91"/>
    </row>
    <row r="82" spans="2:5" s="69" customFormat="1" x14ac:dyDescent="0.25">
      <c r="B82" s="94">
        <v>6413962</v>
      </c>
      <c r="C82" s="98" t="s">
        <v>38</v>
      </c>
      <c r="D82" s="97">
        <v>6224.8990000000003</v>
      </c>
      <c r="E82" s="91"/>
    </row>
    <row r="83" spans="2:5" s="69" customFormat="1" x14ac:dyDescent="0.25">
      <c r="B83" s="94">
        <v>6196253</v>
      </c>
      <c r="C83" s="98" t="s">
        <v>39</v>
      </c>
      <c r="D83" s="97">
        <v>6186.9482500000004</v>
      </c>
      <c r="E83" s="91"/>
    </row>
    <row r="84" spans="2:5" s="69" customFormat="1" x14ac:dyDescent="0.25">
      <c r="B84" s="94">
        <v>6916438</v>
      </c>
      <c r="C84" s="98" t="s">
        <v>42</v>
      </c>
      <c r="D84" s="97">
        <v>6405.4422500000001</v>
      </c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3" s="69" customFormat="1" x14ac:dyDescent="0.25">
      <c r="B129" s="79"/>
      <c r="D129" s="93"/>
      <c r="E129" s="91"/>
    </row>
    <row r="130" spans="2:33" s="69" customFormat="1" x14ac:dyDescent="0.25">
      <c r="B130" s="79"/>
      <c r="D130" s="93"/>
      <c r="E130" s="91"/>
    </row>
    <row r="131" spans="2:33" s="69" customFormat="1" x14ac:dyDescent="0.25">
      <c r="B131" s="79"/>
      <c r="D131" s="93"/>
      <c r="E131" s="91"/>
    </row>
    <row r="132" spans="2:33" s="69" customFormat="1" x14ac:dyDescent="0.25">
      <c r="B132" s="79"/>
      <c r="D132" s="93"/>
      <c r="E132" s="91"/>
    </row>
    <row r="133" spans="2:33" s="69" customFormat="1" x14ac:dyDescent="0.25">
      <c r="B133" s="79"/>
      <c r="D133" s="93"/>
      <c r="E133" s="91"/>
    </row>
    <row r="134" spans="2:33" s="69" customFormat="1" x14ac:dyDescent="0.25">
      <c r="B134" s="79"/>
      <c r="D134" s="93"/>
      <c r="E134" s="91"/>
    </row>
    <row r="135" spans="2:33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</row>
    <row r="136" spans="2:33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</row>
    <row r="137" spans="2:33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</row>
    <row r="138" spans="2:33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</row>
    <row r="139" spans="2:33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</row>
    <row r="140" spans="2:33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</row>
    <row r="141" spans="2:33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</row>
    <row r="142" spans="2:33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</row>
    <row r="143" spans="2:33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</row>
    <row r="144" spans="2:33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</row>
    <row r="145" spans="4:33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</row>
    <row r="146" spans="4:33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</row>
    <row r="147" spans="4:33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</row>
    <row r="148" spans="4:33" s="69" customFormat="1" x14ac:dyDescent="0.25"/>
    <row r="149" spans="4:33" s="69" customFormat="1" x14ac:dyDescent="0.25"/>
    <row r="150" spans="4:33" s="69" customFormat="1" x14ac:dyDescent="0.25"/>
    <row r="151" spans="4:33" s="69" customFormat="1" x14ac:dyDescent="0.25"/>
    <row r="152" spans="4:33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</row>
    <row r="153" spans="4:33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</row>
    <row r="154" spans="4:33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</row>
    <row r="155" spans="4:33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</row>
    <row r="156" spans="4:33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</row>
    <row r="157" spans="4:33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</row>
    <row r="158" spans="4:33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</row>
    <row r="159" spans="4:33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</row>
    <row r="160" spans="4:33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</row>
    <row r="161" spans="13:33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</row>
    <row r="162" spans="13:33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</row>
    <row r="163" spans="13:33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22</oddFooter>
  </headerFooter>
  <ignoredErrors>
    <ignoredError sqref="C48:G48 C33:G33 C18:G18" formulaRange="1"/>
  </ignoredErrors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10" width="11.28515625" style="70" customWidth="1"/>
    <col min="11" max="11" width="11.7109375" style="70" customWidth="1"/>
    <col min="12" max="12" width="1.85546875" style="70" customWidth="1"/>
    <col min="13" max="13" width="11.42578125" style="69"/>
    <col min="14" max="14" width="11.42578125" style="69" hidden="1" customWidth="1"/>
    <col min="15" max="34" width="11.42578125" style="69"/>
    <col min="35" max="16384" width="11.42578125" style="70"/>
  </cols>
  <sheetData>
    <row r="1" spans="1:16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16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16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16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16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16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16" s="69" customFormat="1" x14ac:dyDescent="0.25">
      <c r="A7" s="176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16" s="69" customFormat="1" x14ac:dyDescent="0.25">
      <c r="A8" s="176"/>
      <c r="B8" s="131"/>
      <c r="C8" s="217" t="s">
        <v>107</v>
      </c>
      <c r="D8" s="217"/>
      <c r="E8" s="217"/>
      <c r="F8" s="217"/>
      <c r="G8" s="217"/>
      <c r="H8" s="217"/>
      <c r="I8" s="217"/>
      <c r="J8" s="217"/>
      <c r="K8" s="217"/>
      <c r="L8" s="78"/>
    </row>
    <row r="9" spans="1:16" s="69" customFormat="1" x14ac:dyDescent="0.25">
      <c r="A9" s="1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16" s="69" customFormat="1" ht="15.75" customHeight="1" x14ac:dyDescent="0.25">
      <c r="A10" s="1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16" s="69" customFormat="1" x14ac:dyDescent="0.25">
      <c r="A11" s="1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</row>
    <row r="12" spans="1:16" s="69" customFormat="1" ht="12" customHeight="1" x14ac:dyDescent="0.25">
      <c r="A12" s="1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16" s="69" customFormat="1" x14ac:dyDescent="0.25">
      <c r="A13" s="176"/>
      <c r="B13" s="174" t="s">
        <v>8</v>
      </c>
      <c r="C13" s="172">
        <v>828950</v>
      </c>
      <c r="D13" s="172">
        <v>673094</v>
      </c>
      <c r="E13" s="172">
        <v>452629</v>
      </c>
      <c r="F13" s="172">
        <v>485212</v>
      </c>
      <c r="G13" s="172">
        <v>370222</v>
      </c>
      <c r="H13" s="172">
        <v>471025</v>
      </c>
      <c r="I13" s="154">
        <f>+(H13/G13-1)*100</f>
        <v>27.227717423599884</v>
      </c>
      <c r="J13" s="154">
        <f>+H13/G13*100</f>
        <v>127.22771742359988</v>
      </c>
      <c r="K13" s="154">
        <f>+(G13/F13-1)*100</f>
        <v>-23.698919235303329</v>
      </c>
      <c r="L13" s="78"/>
      <c r="M13" s="99"/>
      <c r="N13" s="69">
        <v>1</v>
      </c>
      <c r="O13" s="79">
        <v>6042462</v>
      </c>
      <c r="P13" s="79">
        <v>6916438</v>
      </c>
    </row>
    <row r="14" spans="1:16" s="69" customFormat="1" x14ac:dyDescent="0.25">
      <c r="A14" s="176"/>
      <c r="B14" s="174" t="s">
        <v>9</v>
      </c>
      <c r="C14" s="172">
        <v>694958</v>
      </c>
      <c r="D14" s="172">
        <v>687926</v>
      </c>
      <c r="E14" s="172">
        <v>634015</v>
      </c>
      <c r="F14" s="172">
        <v>386153</v>
      </c>
      <c r="G14" s="172">
        <v>298413</v>
      </c>
      <c r="H14" s="172">
        <v>638394</v>
      </c>
      <c r="I14" s="154">
        <f>+(H14/G14-1)*100</f>
        <v>113.92968804978337</v>
      </c>
      <c r="J14" s="154">
        <f>+H14/G14*100</f>
        <v>213.92968804978335</v>
      </c>
      <c r="K14" s="154">
        <f>+(G14/F14-1)*100</f>
        <v>-22.721563732510177</v>
      </c>
      <c r="L14" s="78"/>
      <c r="M14" s="99"/>
      <c r="O14" s="79"/>
      <c r="P14" s="79"/>
    </row>
    <row r="15" spans="1:16" s="69" customFormat="1" x14ac:dyDescent="0.25">
      <c r="A15" s="176"/>
      <c r="B15" s="174" t="s">
        <v>10</v>
      </c>
      <c r="C15" s="172">
        <v>607457</v>
      </c>
      <c r="D15" s="172">
        <v>769603</v>
      </c>
      <c r="E15" s="172">
        <v>544174</v>
      </c>
      <c r="F15" s="172">
        <v>460913</v>
      </c>
      <c r="G15" s="172">
        <v>329254</v>
      </c>
      <c r="H15" s="151">
        <v>663373</v>
      </c>
      <c r="I15" s="161">
        <f>+(H15/G15-1)*100</f>
        <v>101.47758265655087</v>
      </c>
      <c r="J15" s="161">
        <f>+H15/G15*100</f>
        <v>201.47758265655088</v>
      </c>
      <c r="K15" s="161">
        <f>+(G15/F15-1)*100</f>
        <v>-28.564826767741415</v>
      </c>
      <c r="L15" s="78"/>
      <c r="M15" s="99"/>
      <c r="O15" s="79"/>
      <c r="P15" s="79"/>
    </row>
    <row r="16" spans="1:16" s="69" customFormat="1" x14ac:dyDescent="0.25">
      <c r="A16" s="176"/>
      <c r="B16" s="174" t="s">
        <v>11</v>
      </c>
      <c r="C16" s="172">
        <v>511950</v>
      </c>
      <c r="D16" s="172">
        <v>567361</v>
      </c>
      <c r="E16" s="172">
        <v>431582</v>
      </c>
      <c r="F16" s="172">
        <v>462049</v>
      </c>
      <c r="G16" s="172">
        <v>338463</v>
      </c>
      <c r="H16" s="172"/>
      <c r="I16" s="172"/>
      <c r="J16" s="172"/>
      <c r="K16" s="172"/>
      <c r="L16" s="78"/>
      <c r="M16" s="99"/>
      <c r="O16" s="79"/>
      <c r="P16" s="79"/>
    </row>
    <row r="17" spans="1:34" s="69" customFormat="1" ht="12" customHeight="1" x14ac:dyDescent="0.25">
      <c r="A17" s="1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4" s="69" customFormat="1" x14ac:dyDescent="0.25">
      <c r="A18" s="176"/>
      <c r="B18" s="147" t="s">
        <v>4</v>
      </c>
      <c r="C18" s="150">
        <f>+SUM(C13:C15)</f>
        <v>2131365</v>
      </c>
      <c r="D18" s="150">
        <f t="shared" ref="D18:G18" si="0">+SUM(D13:D15)</f>
        <v>2130623</v>
      </c>
      <c r="E18" s="150">
        <f t="shared" si="0"/>
        <v>1630818</v>
      </c>
      <c r="F18" s="150">
        <f t="shared" si="0"/>
        <v>1332278</v>
      </c>
      <c r="G18" s="150">
        <f t="shared" si="0"/>
        <v>997889</v>
      </c>
      <c r="H18" s="151">
        <f>+SUM(H13:H15)</f>
        <v>1772792</v>
      </c>
      <c r="I18" s="184">
        <f>+(H18/G18-1)*100</f>
        <v>77.654228075467316</v>
      </c>
      <c r="J18" s="161">
        <f>+H18/G18*100</f>
        <v>177.6542280754673</v>
      </c>
      <c r="K18" s="161">
        <f>+(G18/F18-1)*100</f>
        <v>-25.099040890865119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</row>
    <row r="19" spans="1:34" s="69" customFormat="1" ht="18.75" customHeight="1" x14ac:dyDescent="0.25">
      <c r="A19" s="176"/>
      <c r="B19" s="147" t="s">
        <v>3</v>
      </c>
      <c r="C19" s="152"/>
      <c r="D19" s="152">
        <f>+(D18/C18-1)*100</f>
        <v>-3.4813370774133823E-2</v>
      </c>
      <c r="E19" s="152">
        <f t="shared" ref="E19:H19" si="1">+(E18/D18-1)*100</f>
        <v>-23.458162237054601</v>
      </c>
      <c r="F19" s="152">
        <f>+(F18/E18-1)*100</f>
        <v>-18.306150655683219</v>
      </c>
      <c r="G19" s="152">
        <f t="shared" si="1"/>
        <v>-25.099040890865119</v>
      </c>
      <c r="H19" s="161">
        <f t="shared" si="1"/>
        <v>77.654228075467316</v>
      </c>
      <c r="I19" s="162"/>
      <c r="J19" s="162"/>
      <c r="K19" s="162"/>
      <c r="L19" s="78"/>
    </row>
    <row r="20" spans="1:34" s="69" customFormat="1" ht="12" customHeight="1" x14ac:dyDescent="0.25">
      <c r="A20" s="176"/>
      <c r="B20" s="146"/>
      <c r="C20" s="175"/>
      <c r="D20" s="175"/>
      <c r="E20" s="175"/>
      <c r="F20" s="175"/>
      <c r="G20" s="175"/>
      <c r="H20" s="157"/>
      <c r="I20" s="158"/>
      <c r="J20" s="158"/>
      <c r="K20" s="158"/>
      <c r="L20" s="78"/>
    </row>
    <row r="21" spans="1:34" s="69" customFormat="1" ht="14.25" customHeight="1" x14ac:dyDescent="0.25">
      <c r="A21" s="1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4" s="69" customFormat="1" x14ac:dyDescent="0.25">
      <c r="A22" s="176"/>
      <c r="B22" s="131"/>
      <c r="C22" s="216" t="s">
        <v>31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4" s="69" customFormat="1" x14ac:dyDescent="0.25">
      <c r="A23" s="176"/>
      <c r="B23" s="131"/>
      <c r="C23" s="217" t="s">
        <v>106</v>
      </c>
      <c r="D23" s="217"/>
      <c r="E23" s="217"/>
      <c r="F23" s="217"/>
      <c r="G23" s="217"/>
      <c r="H23" s="217"/>
      <c r="I23" s="217"/>
      <c r="J23" s="217"/>
      <c r="K23" s="217"/>
      <c r="L23" s="78"/>
    </row>
    <row r="24" spans="1:34" s="69" customFormat="1" x14ac:dyDescent="0.25">
      <c r="A24" s="1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4" s="69" customFormat="1" ht="15.75" customHeight="1" x14ac:dyDescent="0.25">
      <c r="A25" s="1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192"/>
    </row>
    <row r="26" spans="1:34" s="69" customFormat="1" x14ac:dyDescent="0.25">
      <c r="A26" s="1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192"/>
    </row>
    <row r="27" spans="1:34" s="69" customFormat="1" ht="12" customHeight="1" x14ac:dyDescent="0.25">
      <c r="A27" s="1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192"/>
    </row>
    <row r="28" spans="1:34" s="69" customFormat="1" x14ac:dyDescent="0.25">
      <c r="A28" s="176"/>
      <c r="B28" s="174" t="s">
        <v>8</v>
      </c>
      <c r="C28" s="172">
        <v>722955</v>
      </c>
      <c r="D28" s="172">
        <v>583000</v>
      </c>
      <c r="E28" s="172">
        <v>398291</v>
      </c>
      <c r="F28" s="172">
        <v>446291</v>
      </c>
      <c r="G28" s="172">
        <v>305463</v>
      </c>
      <c r="H28" s="172">
        <v>392261</v>
      </c>
      <c r="I28" s="154">
        <f>+(H28/G28-1)*100</f>
        <v>28.415225411915678</v>
      </c>
      <c r="J28" s="154">
        <f>+H28/G28*100</f>
        <v>128.41522541191569</v>
      </c>
      <c r="K28" s="154">
        <f>+(G28/F28-1)*100</f>
        <v>-31.55519604921453</v>
      </c>
      <c r="L28" s="192"/>
      <c r="M28" s="99"/>
      <c r="N28" s="69">
        <v>1</v>
      </c>
      <c r="O28" s="79">
        <v>6042462</v>
      </c>
      <c r="P28" s="79">
        <v>6916438</v>
      </c>
    </row>
    <row r="29" spans="1:34" s="69" customFormat="1" x14ac:dyDescent="0.25">
      <c r="A29" s="176"/>
      <c r="B29" s="174" t="s">
        <v>9</v>
      </c>
      <c r="C29" s="172">
        <v>590536</v>
      </c>
      <c r="D29" s="172">
        <v>623562</v>
      </c>
      <c r="E29" s="172">
        <v>576493</v>
      </c>
      <c r="F29" s="172">
        <v>348462</v>
      </c>
      <c r="G29" s="172">
        <v>227481</v>
      </c>
      <c r="H29" s="172">
        <v>519963</v>
      </c>
      <c r="I29" s="154">
        <f>+(H29/G29-1)*100</f>
        <v>128.57425455312753</v>
      </c>
      <c r="J29" s="154">
        <f>+H29/G29*100</f>
        <v>228.57425455312753</v>
      </c>
      <c r="K29" s="154">
        <f>+(G29/F29-1)*100</f>
        <v>-34.718563286671142</v>
      </c>
      <c r="L29" s="192"/>
      <c r="M29" s="99"/>
      <c r="O29" s="79"/>
      <c r="P29" s="79"/>
    </row>
    <row r="30" spans="1:34" s="69" customFormat="1" x14ac:dyDescent="0.25">
      <c r="A30" s="176"/>
      <c r="B30" s="174" t="s">
        <v>10</v>
      </c>
      <c r="C30" s="172">
        <v>517457</v>
      </c>
      <c r="D30" s="172">
        <v>700662</v>
      </c>
      <c r="E30" s="172">
        <v>499294</v>
      </c>
      <c r="F30" s="172">
        <v>391818</v>
      </c>
      <c r="G30" s="172">
        <v>263287</v>
      </c>
      <c r="H30" s="151">
        <v>556861</v>
      </c>
      <c r="I30" s="161">
        <f>+(H30/G30-1)*100</f>
        <v>111.50341642390242</v>
      </c>
      <c r="J30" s="161">
        <f>+H30/G30*100</f>
        <v>211.50341642390242</v>
      </c>
      <c r="K30" s="161">
        <f>+(G30/F30-1)*100</f>
        <v>-32.803750720998018</v>
      </c>
      <c r="L30" s="192"/>
      <c r="M30" s="99"/>
      <c r="O30" s="79"/>
      <c r="P30" s="79"/>
    </row>
    <row r="31" spans="1:34" s="69" customFormat="1" x14ac:dyDescent="0.25">
      <c r="A31" s="176"/>
      <c r="B31" s="174" t="s">
        <v>11</v>
      </c>
      <c r="C31" s="172">
        <v>437821</v>
      </c>
      <c r="D31" s="172">
        <v>501361</v>
      </c>
      <c r="E31" s="172">
        <v>399262</v>
      </c>
      <c r="F31" s="172">
        <v>398720</v>
      </c>
      <c r="G31" s="172">
        <v>264264</v>
      </c>
      <c r="H31" s="172"/>
      <c r="I31" s="172"/>
      <c r="J31" s="172"/>
      <c r="K31" s="172"/>
      <c r="L31" s="192"/>
      <c r="M31" s="99"/>
      <c r="O31" s="79"/>
      <c r="P31" s="79"/>
    </row>
    <row r="32" spans="1:34" s="69" customFormat="1" ht="12" customHeight="1" x14ac:dyDescent="0.25">
      <c r="A32" s="1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192"/>
    </row>
    <row r="33" spans="1:34" s="69" customFormat="1" x14ac:dyDescent="0.25">
      <c r="A33" s="176"/>
      <c r="B33" s="147" t="s">
        <v>4</v>
      </c>
      <c r="C33" s="150">
        <f>+SUM(C28:C30)</f>
        <v>1830948</v>
      </c>
      <c r="D33" s="150">
        <f t="shared" ref="D33:G33" si="2">+SUM(D28:D30)</f>
        <v>1907224</v>
      </c>
      <c r="E33" s="150">
        <f t="shared" si="2"/>
        <v>1474078</v>
      </c>
      <c r="F33" s="150">
        <f t="shared" si="2"/>
        <v>1186571</v>
      </c>
      <c r="G33" s="150">
        <f t="shared" si="2"/>
        <v>796231</v>
      </c>
      <c r="H33" s="151">
        <f>+SUM(H28:H30)</f>
        <v>1469085</v>
      </c>
      <c r="I33" s="184">
        <f>+(H33/G33-1)*100</f>
        <v>84.504873585680528</v>
      </c>
      <c r="J33" s="161">
        <f>+H33/G33*100</f>
        <v>184.50487358568054</v>
      </c>
      <c r="K33" s="161">
        <f>+(G33/F33-1)*100</f>
        <v>-32.896472271781462</v>
      </c>
      <c r="L33" s="192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</row>
    <row r="34" spans="1:34" s="69" customFormat="1" ht="18.75" customHeight="1" x14ac:dyDescent="0.25">
      <c r="A34" s="176"/>
      <c r="B34" s="147" t="s">
        <v>3</v>
      </c>
      <c r="C34" s="152"/>
      <c r="D34" s="152">
        <f>+(D33/C33-1)*100</f>
        <v>4.1659293437060985</v>
      </c>
      <c r="E34" s="152">
        <f t="shared" ref="E34:H34" si="3">+(E33/D33-1)*100</f>
        <v>-22.710809008275902</v>
      </c>
      <c r="F34" s="152">
        <f>+(F33/E33-1)*100</f>
        <v>-19.504191772755576</v>
      </c>
      <c r="G34" s="152">
        <f t="shared" si="3"/>
        <v>-32.896472271781462</v>
      </c>
      <c r="H34" s="161">
        <f t="shared" si="3"/>
        <v>84.504873585680528</v>
      </c>
      <c r="I34" s="162"/>
      <c r="J34" s="162"/>
      <c r="K34" s="162"/>
      <c r="L34" s="192"/>
    </row>
    <row r="35" spans="1:34" s="43" customFormat="1" x14ac:dyDescent="0.25">
      <c r="A35" s="177"/>
      <c r="B35" s="171"/>
      <c r="C35" s="188"/>
      <c r="D35" s="188"/>
      <c r="E35" s="188"/>
      <c r="F35" s="189"/>
      <c r="G35" s="189"/>
      <c r="H35" s="189"/>
      <c r="I35" s="190"/>
      <c r="J35" s="190"/>
      <c r="K35" s="171"/>
      <c r="L35" s="193"/>
      <c r="M35" s="58" t="s">
        <v>6</v>
      </c>
      <c r="N35" s="40"/>
      <c r="O35" s="41"/>
      <c r="P35" s="41"/>
      <c r="Q35" s="41"/>
      <c r="R35" s="42"/>
      <c r="S35" s="42"/>
      <c r="T35" s="50"/>
      <c r="U35" s="50"/>
      <c r="V35" s="50"/>
      <c r="W35" s="50"/>
    </row>
    <row r="36" spans="1:34" s="43" customFormat="1" x14ac:dyDescent="0.25">
      <c r="A36" s="177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1"/>
      <c r="P36" s="41"/>
      <c r="Q36" s="41"/>
      <c r="R36" s="42"/>
      <c r="S36" s="42"/>
      <c r="T36" s="50"/>
      <c r="U36" s="50"/>
      <c r="V36" s="50"/>
      <c r="W36" s="50"/>
    </row>
    <row r="37" spans="1:34" s="69" customFormat="1" x14ac:dyDescent="0.25">
      <c r="A37" s="176"/>
      <c r="B37" s="131"/>
      <c r="C37" s="216" t="s">
        <v>31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4" s="69" customFormat="1" x14ac:dyDescent="0.25">
      <c r="A38" s="176"/>
      <c r="B38" s="131"/>
      <c r="C38" s="217" t="s">
        <v>105</v>
      </c>
      <c r="D38" s="217"/>
      <c r="E38" s="217"/>
      <c r="F38" s="217"/>
      <c r="G38" s="217"/>
      <c r="H38" s="217"/>
      <c r="I38" s="217"/>
      <c r="J38" s="217"/>
      <c r="K38" s="217"/>
      <c r="L38" s="78"/>
    </row>
    <row r="39" spans="1:34" s="69" customFormat="1" x14ac:dyDescent="0.25">
      <c r="A39" s="1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4" s="69" customFormat="1" ht="15.75" customHeight="1" x14ac:dyDescent="0.25">
      <c r="A40" s="1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4" s="69" customFormat="1" x14ac:dyDescent="0.25">
      <c r="A41" s="1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</row>
    <row r="42" spans="1:34" s="69" customFormat="1" ht="12" customHeight="1" x14ac:dyDescent="0.25">
      <c r="A42" s="1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4" s="69" customFormat="1" x14ac:dyDescent="0.25">
      <c r="A43" s="176"/>
      <c r="B43" s="174" t="s">
        <v>8</v>
      </c>
      <c r="C43" s="172">
        <v>105995</v>
      </c>
      <c r="D43" s="172">
        <v>90094</v>
      </c>
      <c r="E43" s="172">
        <v>54338</v>
      </c>
      <c r="F43" s="172">
        <v>38921</v>
      </c>
      <c r="G43" s="172">
        <v>64759</v>
      </c>
      <c r="H43" s="172">
        <v>78764</v>
      </c>
      <c r="I43" s="154">
        <f>+(H43/G43-1)*100</f>
        <v>21.626337651909378</v>
      </c>
      <c r="J43" s="154">
        <f>+H43/G43*100</f>
        <v>121.62633765190938</v>
      </c>
      <c r="K43" s="154">
        <f>+(G43/F43-1)*100</f>
        <v>66.385755761671078</v>
      </c>
      <c r="L43" s="78"/>
      <c r="M43" s="99"/>
      <c r="N43" s="69">
        <v>1</v>
      </c>
      <c r="O43" s="79">
        <v>6042462</v>
      </c>
      <c r="P43" s="79">
        <v>6916438</v>
      </c>
    </row>
    <row r="44" spans="1:34" s="69" customFormat="1" x14ac:dyDescent="0.25">
      <c r="A44" s="176"/>
      <c r="B44" s="174" t="s">
        <v>9</v>
      </c>
      <c r="C44" s="172">
        <v>104422</v>
      </c>
      <c r="D44" s="172">
        <v>64364</v>
      </c>
      <c r="E44" s="172">
        <v>57522</v>
      </c>
      <c r="F44" s="172">
        <v>37691</v>
      </c>
      <c r="G44" s="172">
        <v>70932</v>
      </c>
      <c r="H44" s="172">
        <v>118431</v>
      </c>
      <c r="I44" s="154">
        <f>+(H44/G44-1)*100</f>
        <v>66.964134664185423</v>
      </c>
      <c r="J44" s="154">
        <f>+H44/G44*100</f>
        <v>166.96413466418542</v>
      </c>
      <c r="K44" s="154">
        <f>+(G44/F44-1)*100</f>
        <v>88.193467936642691</v>
      </c>
      <c r="L44" s="78"/>
      <c r="M44" s="99"/>
      <c r="O44" s="79"/>
      <c r="P44" s="79"/>
    </row>
    <row r="45" spans="1:34" s="69" customFormat="1" x14ac:dyDescent="0.25">
      <c r="A45" s="176"/>
      <c r="B45" s="174" t="s">
        <v>10</v>
      </c>
      <c r="C45" s="172">
        <v>90000</v>
      </c>
      <c r="D45" s="172">
        <v>68941</v>
      </c>
      <c r="E45" s="172">
        <v>44880</v>
      </c>
      <c r="F45" s="172">
        <v>69095</v>
      </c>
      <c r="G45" s="172">
        <v>65967</v>
      </c>
      <c r="H45" s="151">
        <v>106512</v>
      </c>
      <c r="I45" s="161">
        <f>+(H45/G45-1)*100</f>
        <v>61.462549456546455</v>
      </c>
      <c r="J45" s="161">
        <f>+H45/G45*100</f>
        <v>161.46254945654647</v>
      </c>
      <c r="K45" s="161">
        <f>+(G45/F45-1)*100</f>
        <v>-4.5271003690570915</v>
      </c>
      <c r="L45" s="78"/>
      <c r="M45" s="99"/>
      <c r="O45" s="79"/>
      <c r="P45" s="79"/>
    </row>
    <row r="46" spans="1:34" s="69" customFormat="1" x14ac:dyDescent="0.25">
      <c r="A46" s="176"/>
      <c r="B46" s="174" t="s">
        <v>11</v>
      </c>
      <c r="C46" s="172">
        <v>74129</v>
      </c>
      <c r="D46" s="172">
        <v>66000</v>
      </c>
      <c r="E46" s="172">
        <v>32320</v>
      </c>
      <c r="F46" s="172">
        <v>63329</v>
      </c>
      <c r="G46" s="172">
        <v>74199</v>
      </c>
      <c r="H46" s="172"/>
      <c r="I46" s="172"/>
      <c r="J46" s="172"/>
      <c r="K46" s="172"/>
      <c r="L46" s="78"/>
      <c r="M46" s="99"/>
      <c r="O46" s="79"/>
      <c r="P46" s="79"/>
    </row>
    <row r="47" spans="1:34" s="69" customFormat="1" ht="12" customHeight="1" x14ac:dyDescent="0.25">
      <c r="A47" s="1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4" s="69" customFormat="1" x14ac:dyDescent="0.25">
      <c r="A48" s="176"/>
      <c r="B48" s="147" t="s">
        <v>4</v>
      </c>
      <c r="C48" s="150">
        <f>+SUM(C43:C45)</f>
        <v>300417</v>
      </c>
      <c r="D48" s="150">
        <f t="shared" ref="D48:G48" si="4">+SUM(D43:D45)</f>
        <v>223399</v>
      </c>
      <c r="E48" s="150">
        <f t="shared" si="4"/>
        <v>156740</v>
      </c>
      <c r="F48" s="150">
        <f t="shared" si="4"/>
        <v>145707</v>
      </c>
      <c r="G48" s="150">
        <f t="shared" si="4"/>
        <v>201658</v>
      </c>
      <c r="H48" s="161">
        <f>+SUM(H43:H45)</f>
        <v>303707</v>
      </c>
      <c r="I48" s="184">
        <f>+(H48/G48-1)*100</f>
        <v>50.604984677027431</v>
      </c>
      <c r="J48" s="161">
        <f>+H48/G48*100</f>
        <v>150.60498467702743</v>
      </c>
      <c r="K48" s="161">
        <f>+(G48/F48-1)*100</f>
        <v>38.399665081293286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</row>
    <row r="49" spans="1:23" s="69" customFormat="1" ht="18.75" customHeight="1" x14ac:dyDescent="0.25">
      <c r="A49" s="176"/>
      <c r="B49" s="147" t="s">
        <v>3</v>
      </c>
      <c r="C49" s="152"/>
      <c r="D49" s="152">
        <f>+(D48/C48-1)*100</f>
        <v>-25.637031193307969</v>
      </c>
      <c r="E49" s="152">
        <f t="shared" ref="E49:H49" si="5">+(E48/D48-1)*100</f>
        <v>-29.838540011369798</v>
      </c>
      <c r="F49" s="152">
        <f>+(F48/E48-1)*100</f>
        <v>-7.03904555314534</v>
      </c>
      <c r="G49" s="152">
        <f t="shared" si="5"/>
        <v>38.399665081293286</v>
      </c>
      <c r="H49" s="161">
        <f t="shared" si="5"/>
        <v>50.604984677027431</v>
      </c>
      <c r="I49" s="162"/>
      <c r="J49" s="162"/>
      <c r="K49" s="162"/>
      <c r="L49" s="78"/>
    </row>
    <row r="50" spans="1:23" s="43" customFormat="1" x14ac:dyDescent="0.25">
      <c r="A50" s="177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1"/>
      <c r="P50" s="41"/>
      <c r="Q50" s="41"/>
      <c r="R50" s="42"/>
      <c r="S50" s="42"/>
      <c r="T50" s="50"/>
      <c r="U50" s="50"/>
      <c r="V50" s="50"/>
      <c r="W50" s="50"/>
    </row>
    <row r="51" spans="1:23" s="43" customFormat="1" x14ac:dyDescent="0.25">
      <c r="A51" s="177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1"/>
      <c r="P51" s="41"/>
      <c r="Q51" s="41"/>
      <c r="R51" s="42"/>
      <c r="S51" s="42"/>
      <c r="T51" s="50"/>
      <c r="U51" s="50"/>
      <c r="V51" s="50"/>
      <c r="W51" s="50"/>
    </row>
    <row r="52" spans="1:23" s="43" customFormat="1" x14ac:dyDescent="0.25">
      <c r="A52" s="178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1"/>
      <c r="P52" s="41"/>
      <c r="Q52" s="41"/>
      <c r="R52" s="42"/>
      <c r="S52" s="42"/>
      <c r="T52" s="50"/>
      <c r="U52" s="50"/>
      <c r="V52" s="50"/>
      <c r="W52" s="50"/>
    </row>
    <row r="53" spans="1:23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3" s="40" customFormat="1" x14ac:dyDescent="0.25">
      <c r="A54" s="59"/>
      <c r="B54" s="49" t="s">
        <v>50</v>
      </c>
      <c r="C54" s="49" t="s">
        <v>50</v>
      </c>
      <c r="D54" s="49" t="s">
        <v>50</v>
      </c>
      <c r="E54" s="49" t="s">
        <v>50</v>
      </c>
      <c r="F54" s="49" t="s">
        <v>50</v>
      </c>
      <c r="G54" s="49" t="s">
        <v>50</v>
      </c>
      <c r="H54" s="40" t="s">
        <v>50</v>
      </c>
      <c r="I54" s="40" t="s">
        <v>50</v>
      </c>
      <c r="J54" s="40" t="s">
        <v>51</v>
      </c>
      <c r="K54" s="40" t="s">
        <v>52</v>
      </c>
      <c r="L54" s="40" t="s">
        <v>53</v>
      </c>
      <c r="M54" s="40" t="s">
        <v>54</v>
      </c>
      <c r="N54" s="40" t="s">
        <v>55</v>
      </c>
      <c r="O54" s="40" t="s">
        <v>60</v>
      </c>
      <c r="P54" s="40" t="s">
        <v>61</v>
      </c>
    </row>
    <row r="55" spans="1:23" s="40" customFormat="1" x14ac:dyDescent="0.25">
      <c r="B55" s="49">
        <v>173844</v>
      </c>
      <c r="C55" s="49">
        <v>87108</v>
      </c>
      <c r="D55" s="49">
        <v>3845</v>
      </c>
      <c r="E55" s="49">
        <v>1137</v>
      </c>
      <c r="F55" s="49">
        <v>216</v>
      </c>
      <c r="G55" s="49">
        <v>1296</v>
      </c>
      <c r="H55" s="40">
        <v>756</v>
      </c>
      <c r="I55" s="40">
        <v>11301</v>
      </c>
      <c r="J55" s="40">
        <v>20207</v>
      </c>
      <c r="K55" s="40">
        <v>44691</v>
      </c>
      <c r="L55" s="40">
        <v>141795</v>
      </c>
      <c r="M55" s="40">
        <v>13932</v>
      </c>
      <c r="N55" s="40">
        <v>2320</v>
      </c>
      <c r="O55" s="40">
        <v>161</v>
      </c>
      <c r="P55" s="40">
        <v>14305</v>
      </c>
    </row>
    <row r="56" spans="1:23" s="40" customFormat="1" x14ac:dyDescent="0.25"/>
    <row r="57" spans="1:23" s="40" customFormat="1" x14ac:dyDescent="0.25"/>
    <row r="58" spans="1:23" s="40" customFormat="1" x14ac:dyDescent="0.25">
      <c r="C58" s="49"/>
      <c r="D58" s="49"/>
      <c r="E58" s="49"/>
      <c r="F58" s="49"/>
      <c r="G58" s="49"/>
      <c r="H58" s="49"/>
    </row>
    <row r="59" spans="1:23" s="41" customFormat="1" x14ac:dyDescent="0.25">
      <c r="C59" s="56"/>
      <c r="D59" s="56"/>
      <c r="E59" s="56"/>
      <c r="F59" s="56"/>
      <c r="G59" s="56"/>
      <c r="H59" s="56"/>
    </row>
    <row r="60" spans="1:23" s="69" customFormat="1" x14ac:dyDescent="0.25">
      <c r="B60" s="94">
        <v>7389400</v>
      </c>
      <c r="C60" s="98" t="s">
        <v>12</v>
      </c>
      <c r="D60" s="97">
        <v>6805.8512499999997</v>
      </c>
    </row>
    <row r="61" spans="1:23" s="69" customFormat="1" x14ac:dyDescent="0.25">
      <c r="B61" s="94">
        <v>7405125</v>
      </c>
      <c r="C61" s="98" t="s">
        <v>13</v>
      </c>
      <c r="D61" s="97">
        <v>7093.1805000000004</v>
      </c>
    </row>
    <row r="62" spans="1:23" s="69" customFormat="1" x14ac:dyDescent="0.25">
      <c r="B62" s="94">
        <v>7299121</v>
      </c>
      <c r="C62" s="98" t="s">
        <v>14</v>
      </c>
      <c r="D62" s="97">
        <v>7273.4759999999997</v>
      </c>
    </row>
    <row r="63" spans="1:23" s="69" customFormat="1" x14ac:dyDescent="0.25">
      <c r="B63" s="94">
        <v>6832984</v>
      </c>
      <c r="C63" s="98" t="s">
        <v>15</v>
      </c>
      <c r="D63" s="97">
        <v>7231.6575000000003</v>
      </c>
    </row>
    <row r="64" spans="1:23" s="69" customFormat="1" x14ac:dyDescent="0.25">
      <c r="B64" s="94">
        <v>6979952</v>
      </c>
      <c r="C64" s="98" t="s">
        <v>16</v>
      </c>
      <c r="D64" s="97">
        <v>7129.2955000000002</v>
      </c>
    </row>
    <row r="65" spans="2:5" s="69" customFormat="1" x14ac:dyDescent="0.25">
      <c r="B65" s="94">
        <v>6279817</v>
      </c>
      <c r="C65" s="98" t="s">
        <v>17</v>
      </c>
      <c r="D65" s="97">
        <v>6847.9684999999999</v>
      </c>
    </row>
    <row r="66" spans="2:5" s="69" customFormat="1" x14ac:dyDescent="0.25">
      <c r="B66" s="94">
        <v>6093961</v>
      </c>
      <c r="C66" s="98" t="s">
        <v>18</v>
      </c>
      <c r="D66" s="97">
        <v>6546.6785</v>
      </c>
    </row>
    <row r="67" spans="2:5" s="69" customFormat="1" x14ac:dyDescent="0.25">
      <c r="B67" s="94">
        <v>5469988</v>
      </c>
      <c r="C67" s="98" t="s">
        <v>19</v>
      </c>
      <c r="D67" s="97">
        <v>6205.9295000000002</v>
      </c>
      <c r="E67" s="91"/>
    </row>
    <row r="68" spans="2:5" s="69" customFormat="1" x14ac:dyDescent="0.25">
      <c r="B68" s="94">
        <v>5941344</v>
      </c>
      <c r="C68" s="98" t="s">
        <v>20</v>
      </c>
      <c r="D68" s="97">
        <v>5946.2775000000001</v>
      </c>
      <c r="E68" s="91"/>
    </row>
    <row r="69" spans="2:5" s="69" customFormat="1" x14ac:dyDescent="0.25">
      <c r="B69" s="94">
        <v>6145529</v>
      </c>
      <c r="C69" s="98" t="s">
        <v>21</v>
      </c>
      <c r="D69" s="97">
        <v>5912.7055</v>
      </c>
      <c r="E69" s="91"/>
    </row>
    <row r="70" spans="2:5" s="69" customFormat="1" x14ac:dyDescent="0.25">
      <c r="B70" s="94">
        <v>6209547</v>
      </c>
      <c r="C70" s="98" t="s">
        <v>22</v>
      </c>
      <c r="D70" s="97">
        <v>5941.6019999999999</v>
      </c>
      <c r="E70" s="91"/>
    </row>
    <row r="71" spans="2:5" s="69" customFormat="1" x14ac:dyDescent="0.25">
      <c r="B71" s="94">
        <v>5987990</v>
      </c>
      <c r="C71" s="98" t="s">
        <v>23</v>
      </c>
      <c r="D71" s="97">
        <v>6071.1025</v>
      </c>
      <c r="E71" s="91"/>
    </row>
    <row r="72" spans="2:5" s="69" customFormat="1" x14ac:dyDescent="0.25">
      <c r="B72" s="94">
        <v>5810996</v>
      </c>
      <c r="C72" s="98" t="s">
        <v>24</v>
      </c>
      <c r="D72" s="97">
        <v>6038.5155000000004</v>
      </c>
      <c r="E72" s="91"/>
    </row>
    <row r="73" spans="2:5" s="69" customFormat="1" x14ac:dyDescent="0.25">
      <c r="B73" s="94">
        <v>6231878</v>
      </c>
      <c r="C73" s="98" t="s">
        <v>25</v>
      </c>
      <c r="D73" s="97">
        <v>6060.10275</v>
      </c>
      <c r="E73" s="91"/>
    </row>
    <row r="74" spans="2:5" s="69" customFormat="1" x14ac:dyDescent="0.25">
      <c r="B74" s="94">
        <v>6449419</v>
      </c>
      <c r="C74" s="98" t="s">
        <v>26</v>
      </c>
      <c r="D74" s="97">
        <v>6120.0707499999999</v>
      </c>
      <c r="E74" s="91"/>
    </row>
    <row r="75" spans="2:5" s="69" customFormat="1" x14ac:dyDescent="0.25">
      <c r="B75" s="94">
        <v>6199402</v>
      </c>
      <c r="C75" s="98" t="s">
        <v>27</v>
      </c>
      <c r="D75" s="97">
        <v>6172.9237499999999</v>
      </c>
      <c r="E75" s="91"/>
    </row>
    <row r="76" spans="2:5" s="69" customFormat="1" x14ac:dyDescent="0.25">
      <c r="B76" s="94">
        <v>6498148</v>
      </c>
      <c r="C76" s="98" t="s">
        <v>28</v>
      </c>
      <c r="D76" s="97">
        <v>6344.7117500000004</v>
      </c>
      <c r="E76" s="91"/>
    </row>
    <row r="77" spans="2:5" s="69" customFormat="1" x14ac:dyDescent="0.25">
      <c r="B77" s="94">
        <v>6281878</v>
      </c>
      <c r="C77" s="98" t="s">
        <v>29</v>
      </c>
      <c r="D77" s="97">
        <v>6357.2117500000004</v>
      </c>
      <c r="E77" s="91"/>
    </row>
    <row r="78" spans="2:5" s="69" customFormat="1" x14ac:dyDescent="0.25">
      <c r="B78" s="94">
        <v>6351873</v>
      </c>
      <c r="C78" s="98" t="s">
        <v>30</v>
      </c>
      <c r="D78" s="97">
        <v>6332.8252499999999</v>
      </c>
      <c r="E78" s="91"/>
    </row>
    <row r="79" spans="2:5" s="69" customFormat="1" x14ac:dyDescent="0.25">
      <c r="B79" s="94">
        <v>6348056</v>
      </c>
      <c r="C79" s="98" t="s">
        <v>33</v>
      </c>
      <c r="D79" s="97">
        <v>6369.9887500000004</v>
      </c>
      <c r="E79" s="91"/>
    </row>
    <row r="80" spans="2:5" s="69" customFormat="1" x14ac:dyDescent="0.25">
      <c r="B80" s="94">
        <v>6042462</v>
      </c>
      <c r="C80" s="98" t="s">
        <v>35</v>
      </c>
      <c r="D80" s="97">
        <v>6256.0672500000001</v>
      </c>
      <c r="E80" s="91"/>
    </row>
    <row r="81" spans="2:5" s="69" customFormat="1" x14ac:dyDescent="0.25">
      <c r="B81" s="94">
        <v>6095116</v>
      </c>
      <c r="C81" s="98" t="s">
        <v>37</v>
      </c>
      <c r="D81" s="97">
        <v>6209.3767500000004</v>
      </c>
      <c r="E81" s="91"/>
    </row>
    <row r="82" spans="2:5" s="69" customFormat="1" x14ac:dyDescent="0.25">
      <c r="B82" s="94">
        <v>6413962</v>
      </c>
      <c r="C82" s="98" t="s">
        <v>38</v>
      </c>
      <c r="D82" s="97">
        <v>6224.8990000000003</v>
      </c>
      <c r="E82" s="91"/>
    </row>
    <row r="83" spans="2:5" s="69" customFormat="1" x14ac:dyDescent="0.25">
      <c r="B83" s="94">
        <v>6196253</v>
      </c>
      <c r="C83" s="98" t="s">
        <v>39</v>
      </c>
      <c r="D83" s="97">
        <v>6186.9482500000004</v>
      </c>
      <c r="E83" s="91"/>
    </row>
    <row r="84" spans="2:5" s="69" customFormat="1" x14ac:dyDescent="0.25">
      <c r="B84" s="94">
        <v>6916438</v>
      </c>
      <c r="C84" s="98" t="s">
        <v>42</v>
      </c>
      <c r="D84" s="97">
        <v>6405.4422500000001</v>
      </c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4" s="69" customFormat="1" x14ac:dyDescent="0.25">
      <c r="B129" s="79"/>
      <c r="D129" s="93"/>
      <c r="E129" s="91"/>
    </row>
    <row r="130" spans="2:34" s="69" customFormat="1" x14ac:dyDescent="0.25">
      <c r="B130" s="79"/>
      <c r="D130" s="93"/>
      <c r="E130" s="91"/>
    </row>
    <row r="131" spans="2:34" s="69" customFormat="1" x14ac:dyDescent="0.25">
      <c r="B131" s="79"/>
      <c r="D131" s="93"/>
      <c r="E131" s="91"/>
    </row>
    <row r="132" spans="2:34" s="69" customFormat="1" x14ac:dyDescent="0.25">
      <c r="B132" s="79"/>
      <c r="D132" s="93"/>
      <c r="E132" s="91"/>
    </row>
    <row r="133" spans="2:34" s="69" customFormat="1" x14ac:dyDescent="0.25">
      <c r="B133" s="79"/>
      <c r="D133" s="93"/>
      <c r="E133" s="91"/>
    </row>
    <row r="134" spans="2:34" s="69" customFormat="1" x14ac:dyDescent="0.25">
      <c r="B134" s="79"/>
      <c r="D134" s="93"/>
      <c r="E134" s="91"/>
    </row>
    <row r="135" spans="2:34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</row>
    <row r="136" spans="2:34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</row>
    <row r="137" spans="2:34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</row>
    <row r="138" spans="2:34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</row>
    <row r="139" spans="2:34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</row>
    <row r="140" spans="2:34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</row>
    <row r="141" spans="2:34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</row>
    <row r="142" spans="2:34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</row>
    <row r="143" spans="2:34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</row>
    <row r="144" spans="2:34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</row>
    <row r="145" spans="4:34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</row>
    <row r="146" spans="4:34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</row>
    <row r="147" spans="4:34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</row>
    <row r="148" spans="4:34" s="69" customFormat="1" x14ac:dyDescent="0.25"/>
    <row r="149" spans="4:34" s="69" customFormat="1" x14ac:dyDescent="0.25"/>
    <row r="150" spans="4:34" s="69" customFormat="1" x14ac:dyDescent="0.25"/>
    <row r="151" spans="4:34" s="69" customFormat="1" x14ac:dyDescent="0.25"/>
    <row r="152" spans="4:34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</row>
    <row r="153" spans="4:34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</row>
    <row r="154" spans="4:34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</row>
    <row r="155" spans="4:34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</row>
    <row r="156" spans="4:34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</row>
    <row r="157" spans="4:34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</row>
    <row r="158" spans="4:34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</row>
    <row r="159" spans="4:34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</row>
    <row r="160" spans="4:34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</row>
    <row r="161" spans="13:34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</row>
    <row r="162" spans="13:34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</row>
    <row r="163" spans="13:34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23</oddFooter>
  </headerFooter>
  <ignoredErrors>
    <ignoredError sqref="C18:G18 C33:G33 C48:G48" formulaRange="1"/>
  </ignoredErrors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9" width="11.5703125" style="70" customWidth="1"/>
    <col min="10" max="10" width="11.85546875" style="70" customWidth="1"/>
    <col min="11" max="11" width="11.28515625" style="70" customWidth="1"/>
    <col min="12" max="12" width="1.85546875" style="70" customWidth="1"/>
    <col min="13" max="13" width="11.42578125" style="69"/>
    <col min="14" max="14" width="11.42578125" style="69" hidden="1" customWidth="1"/>
    <col min="15" max="34" width="11.42578125" style="69"/>
    <col min="35" max="16384" width="11.42578125" style="70"/>
  </cols>
  <sheetData>
    <row r="1" spans="1:16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16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16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16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16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16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16" s="69" customFormat="1" x14ac:dyDescent="0.25">
      <c r="A7" s="76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16" s="69" customFormat="1" x14ac:dyDescent="0.25">
      <c r="A8" s="76"/>
      <c r="B8" s="131"/>
      <c r="C8" s="217" t="s">
        <v>110</v>
      </c>
      <c r="D8" s="217"/>
      <c r="E8" s="217"/>
      <c r="F8" s="217"/>
      <c r="G8" s="217"/>
      <c r="H8" s="217"/>
      <c r="I8" s="217"/>
      <c r="J8" s="217"/>
      <c r="K8" s="217"/>
      <c r="L8" s="78"/>
    </row>
    <row r="9" spans="1:16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16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16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</row>
    <row r="12" spans="1:16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16" s="69" customFormat="1" x14ac:dyDescent="0.25">
      <c r="A13" s="76"/>
      <c r="B13" s="174" t="s">
        <v>8</v>
      </c>
      <c r="C13" s="172">
        <v>446140</v>
      </c>
      <c r="D13" s="172">
        <v>456014</v>
      </c>
      <c r="E13" s="172">
        <v>473887</v>
      </c>
      <c r="F13" s="172">
        <v>662707</v>
      </c>
      <c r="G13" s="172">
        <v>428766</v>
      </c>
      <c r="H13" s="172">
        <v>505294</v>
      </c>
      <c r="I13" s="154">
        <f>+(H13/G13-1)*100</f>
        <v>17.848430146047022</v>
      </c>
      <c r="J13" s="154">
        <f>+H13/G13*100</f>
        <v>117.84843014604702</v>
      </c>
      <c r="K13" s="154">
        <f>+(G13/F13-1)*100</f>
        <v>-35.300819215731835</v>
      </c>
      <c r="L13" s="78"/>
      <c r="M13" s="99"/>
      <c r="N13" s="69">
        <v>1</v>
      </c>
      <c r="O13" s="79">
        <v>6042462</v>
      </c>
      <c r="P13" s="79">
        <v>6916438</v>
      </c>
    </row>
    <row r="14" spans="1:16" s="69" customFormat="1" x14ac:dyDescent="0.25">
      <c r="A14" s="76"/>
      <c r="B14" s="174" t="s">
        <v>9</v>
      </c>
      <c r="C14" s="172">
        <v>356305</v>
      </c>
      <c r="D14" s="172">
        <v>462332</v>
      </c>
      <c r="E14" s="172">
        <v>598815</v>
      </c>
      <c r="F14" s="172">
        <v>600512</v>
      </c>
      <c r="G14" s="172">
        <v>476897</v>
      </c>
      <c r="H14" s="172">
        <v>503725</v>
      </c>
      <c r="I14" s="154">
        <f>+(H14/G14-1)*100</f>
        <v>5.625533396100213</v>
      </c>
      <c r="J14" s="154">
        <f>+H14/G14*100</f>
        <v>105.62553339610021</v>
      </c>
      <c r="K14" s="154">
        <f>+(G14/F14-1)*100</f>
        <v>-20.584934189491634</v>
      </c>
      <c r="L14" s="78"/>
      <c r="M14" s="99"/>
      <c r="O14" s="79"/>
      <c r="P14" s="79"/>
    </row>
    <row r="15" spans="1:16" s="69" customFormat="1" x14ac:dyDescent="0.25">
      <c r="A15" s="76"/>
      <c r="B15" s="174" t="s">
        <v>10</v>
      </c>
      <c r="C15" s="172">
        <v>331964</v>
      </c>
      <c r="D15" s="172">
        <v>613741</v>
      </c>
      <c r="E15" s="172">
        <v>616110</v>
      </c>
      <c r="F15" s="172">
        <v>589337</v>
      </c>
      <c r="G15" s="172">
        <v>522894</v>
      </c>
      <c r="H15" s="151">
        <v>410666</v>
      </c>
      <c r="I15" s="161">
        <f>+(H15/G15-1)*100</f>
        <v>-21.462858629091176</v>
      </c>
      <c r="J15" s="161">
        <f>+H15/G15*100</f>
        <v>78.537141370908827</v>
      </c>
      <c r="K15" s="161">
        <f>+(G15/F15-1)*100</f>
        <v>-11.27419456100669</v>
      </c>
      <c r="L15" s="78"/>
      <c r="M15" s="99"/>
      <c r="O15" s="79"/>
      <c r="P15" s="79"/>
    </row>
    <row r="16" spans="1:16" s="69" customFormat="1" x14ac:dyDescent="0.25">
      <c r="A16" s="76"/>
      <c r="B16" s="174" t="s">
        <v>11</v>
      </c>
      <c r="C16" s="172">
        <v>269332</v>
      </c>
      <c r="D16" s="172">
        <v>508155</v>
      </c>
      <c r="E16" s="172">
        <v>602242</v>
      </c>
      <c r="F16" s="172">
        <v>492121</v>
      </c>
      <c r="G16" s="172">
        <v>459832</v>
      </c>
      <c r="H16" s="172"/>
      <c r="I16" s="172"/>
      <c r="J16" s="172"/>
      <c r="K16" s="172"/>
      <c r="L16" s="78"/>
      <c r="M16" s="99"/>
      <c r="O16" s="79"/>
      <c r="P16" s="79"/>
    </row>
    <row r="17" spans="1:34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4" s="69" customFormat="1" x14ac:dyDescent="0.25">
      <c r="A18" s="76"/>
      <c r="B18" s="147" t="s">
        <v>4</v>
      </c>
      <c r="C18" s="150">
        <f>+SUM(C13:C15)</f>
        <v>1134409</v>
      </c>
      <c r="D18" s="150">
        <f t="shared" ref="D18:G18" si="0">+SUM(D13:D15)</f>
        <v>1532087</v>
      </c>
      <c r="E18" s="150">
        <f t="shared" si="0"/>
        <v>1688812</v>
      </c>
      <c r="F18" s="150">
        <f t="shared" si="0"/>
        <v>1852556</v>
      </c>
      <c r="G18" s="150">
        <f t="shared" si="0"/>
        <v>1428557</v>
      </c>
      <c r="H18" s="151">
        <f>+SUM(H13:H15)</f>
        <v>1419685</v>
      </c>
      <c r="I18" s="184">
        <f>+(H18/G18-1)*100</f>
        <v>-0.62104627256734934</v>
      </c>
      <c r="J18" s="161">
        <f>+H18/G18*100</f>
        <v>99.378953727432645</v>
      </c>
      <c r="K18" s="161">
        <f>+(G18/F18-1)*100</f>
        <v>-22.88724335458685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</row>
    <row r="19" spans="1:34" s="69" customFormat="1" ht="18.75" customHeight="1" x14ac:dyDescent="0.25">
      <c r="A19" s="76"/>
      <c r="B19" s="147" t="s">
        <v>3</v>
      </c>
      <c r="C19" s="152"/>
      <c r="D19" s="152">
        <f>+(D18/C18-1)*100</f>
        <v>35.055963060941878</v>
      </c>
      <c r="E19" s="152">
        <f t="shared" ref="E19:H19" si="1">+(E18/D18-1)*100</f>
        <v>10.229510465136782</v>
      </c>
      <c r="F19" s="152">
        <f>+(F18/E18-1)*100</f>
        <v>9.6958098355530495</v>
      </c>
      <c r="G19" s="152">
        <f t="shared" si="1"/>
        <v>-22.88724335458685</v>
      </c>
      <c r="H19" s="161">
        <f t="shared" si="1"/>
        <v>-0.62104627256734934</v>
      </c>
      <c r="I19" s="162"/>
      <c r="J19" s="162"/>
      <c r="K19" s="162"/>
      <c r="L19" s="78"/>
    </row>
    <row r="20" spans="1:34" s="69" customFormat="1" ht="12" customHeight="1" x14ac:dyDescent="0.25">
      <c r="A20" s="76"/>
      <c r="B20" s="146"/>
      <c r="C20" s="175"/>
      <c r="D20" s="175"/>
      <c r="E20" s="175"/>
      <c r="F20" s="175"/>
      <c r="G20" s="175"/>
      <c r="H20" s="157"/>
      <c r="I20" s="158"/>
      <c r="J20" s="158"/>
      <c r="K20" s="158"/>
      <c r="L20" s="78"/>
    </row>
    <row r="21" spans="1:34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4" s="69" customFormat="1" x14ac:dyDescent="0.25">
      <c r="A22" s="76"/>
      <c r="B22" s="131"/>
      <c r="C22" s="216" t="s">
        <v>31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4" s="69" customFormat="1" x14ac:dyDescent="0.25">
      <c r="A23" s="76"/>
      <c r="B23" s="131"/>
      <c r="C23" s="217" t="s">
        <v>109</v>
      </c>
      <c r="D23" s="217"/>
      <c r="E23" s="217"/>
      <c r="F23" s="217"/>
      <c r="G23" s="217"/>
      <c r="H23" s="217"/>
      <c r="I23" s="217"/>
      <c r="J23" s="217"/>
      <c r="K23" s="217"/>
      <c r="L23" s="78"/>
    </row>
    <row r="24" spans="1:34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4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4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</row>
    <row r="27" spans="1:34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4" s="69" customFormat="1" x14ac:dyDescent="0.25">
      <c r="A28" s="76"/>
      <c r="B28" s="174" t="s">
        <v>8</v>
      </c>
      <c r="C28" s="172">
        <v>200059</v>
      </c>
      <c r="D28" s="172">
        <v>284350</v>
      </c>
      <c r="E28" s="172">
        <v>358595</v>
      </c>
      <c r="F28" s="172">
        <v>584278</v>
      </c>
      <c r="G28" s="172">
        <v>347396</v>
      </c>
      <c r="H28" s="172">
        <v>335953</v>
      </c>
      <c r="I28" s="154">
        <f>+(H28/G28-1)*100</f>
        <v>-3.2939354511853924</v>
      </c>
      <c r="J28" s="154">
        <f>+H28/G28*100</f>
        <v>96.706064548814609</v>
      </c>
      <c r="K28" s="154">
        <f>+(G28/F28-1)*100</f>
        <v>-40.542686871660408</v>
      </c>
      <c r="L28" s="78"/>
      <c r="M28" s="99"/>
      <c r="N28" s="69">
        <v>1</v>
      </c>
      <c r="O28" s="79">
        <v>6042462</v>
      </c>
      <c r="P28" s="79">
        <v>6916438</v>
      </c>
    </row>
    <row r="29" spans="1:34" s="69" customFormat="1" x14ac:dyDescent="0.25">
      <c r="A29" s="76"/>
      <c r="B29" s="174" t="s">
        <v>9</v>
      </c>
      <c r="C29" s="172">
        <v>157936</v>
      </c>
      <c r="D29" s="172">
        <v>314909</v>
      </c>
      <c r="E29" s="172">
        <v>421248</v>
      </c>
      <c r="F29" s="172">
        <v>522736</v>
      </c>
      <c r="G29" s="172">
        <v>310336</v>
      </c>
      <c r="H29" s="172">
        <v>333195</v>
      </c>
      <c r="I29" s="154">
        <f>+(H29/G29-1)*100</f>
        <v>7.3658872963497712</v>
      </c>
      <c r="J29" s="154">
        <f>+H29/G29*100</f>
        <v>107.36588729634977</v>
      </c>
      <c r="K29" s="154">
        <f>+(G29/F29-1)*100</f>
        <v>-40.632365094426248</v>
      </c>
      <c r="L29" s="78"/>
      <c r="M29" s="99"/>
      <c r="O29" s="79"/>
      <c r="P29" s="79"/>
    </row>
    <row r="30" spans="1:34" s="69" customFormat="1" x14ac:dyDescent="0.25">
      <c r="A30" s="76"/>
      <c r="B30" s="174" t="s">
        <v>10</v>
      </c>
      <c r="C30" s="172">
        <v>172878</v>
      </c>
      <c r="D30" s="172">
        <v>443696</v>
      </c>
      <c r="E30" s="172">
        <v>467404</v>
      </c>
      <c r="F30" s="172">
        <v>514698</v>
      </c>
      <c r="G30" s="172">
        <v>346250</v>
      </c>
      <c r="H30" s="151">
        <v>231266</v>
      </c>
      <c r="I30" s="161">
        <f>+(H30/G30-1)*100</f>
        <v>-33.208375451263535</v>
      </c>
      <c r="J30" s="161">
        <f>+H30/G30*100</f>
        <v>66.791624548736465</v>
      </c>
      <c r="K30" s="161">
        <f>+(G30/F30-1)*100</f>
        <v>-32.72754119891664</v>
      </c>
      <c r="L30" s="78"/>
      <c r="M30" s="99"/>
      <c r="O30" s="79"/>
      <c r="P30" s="79"/>
    </row>
    <row r="31" spans="1:34" s="69" customFormat="1" x14ac:dyDescent="0.25">
      <c r="A31" s="76"/>
      <c r="B31" s="174" t="s">
        <v>11</v>
      </c>
      <c r="C31" s="172">
        <v>154717</v>
      </c>
      <c r="D31" s="172">
        <v>370828</v>
      </c>
      <c r="E31" s="172">
        <v>480151</v>
      </c>
      <c r="F31" s="172">
        <v>402896</v>
      </c>
      <c r="G31" s="172">
        <v>302728</v>
      </c>
      <c r="H31" s="172"/>
      <c r="I31" s="172"/>
      <c r="J31" s="172"/>
      <c r="K31" s="172"/>
      <c r="L31" s="78"/>
      <c r="M31" s="99"/>
      <c r="O31" s="79"/>
      <c r="P31" s="79"/>
    </row>
    <row r="32" spans="1:34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4" s="69" customFormat="1" x14ac:dyDescent="0.25">
      <c r="A33" s="76"/>
      <c r="B33" s="147" t="s">
        <v>4</v>
      </c>
      <c r="C33" s="150">
        <f>+SUM(C28:C30)</f>
        <v>530873</v>
      </c>
      <c r="D33" s="150">
        <f t="shared" ref="D33:G33" si="2">+SUM(D28:D30)</f>
        <v>1042955</v>
      </c>
      <c r="E33" s="150">
        <f t="shared" si="2"/>
        <v>1247247</v>
      </c>
      <c r="F33" s="150">
        <f t="shared" si="2"/>
        <v>1621712</v>
      </c>
      <c r="G33" s="150">
        <f t="shared" si="2"/>
        <v>1003982</v>
      </c>
      <c r="H33" s="151">
        <f>+SUM(H28:H30)</f>
        <v>900414</v>
      </c>
      <c r="I33" s="184">
        <f>+(H33/G33-1)*100</f>
        <v>-10.315722791842886</v>
      </c>
      <c r="J33" s="161">
        <f>+H33/G33*100</f>
        <v>89.684277208157113</v>
      </c>
      <c r="K33" s="161">
        <f>+(G33/F33-1)*100</f>
        <v>-38.091227048945811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</row>
    <row r="34" spans="1:34" s="69" customFormat="1" ht="18.75" customHeight="1" x14ac:dyDescent="0.25">
      <c r="A34" s="76"/>
      <c r="B34" s="147" t="s">
        <v>3</v>
      </c>
      <c r="C34" s="152"/>
      <c r="D34" s="152">
        <f>+(D33/C33-1)*100</f>
        <v>96.460358692191917</v>
      </c>
      <c r="E34" s="152">
        <f t="shared" ref="E34:H34" si="3">+(E33/D33-1)*100</f>
        <v>19.587805801784363</v>
      </c>
      <c r="F34" s="152">
        <f>+(F33/E33-1)*100</f>
        <v>30.023323367384336</v>
      </c>
      <c r="G34" s="152">
        <f t="shared" si="3"/>
        <v>-38.091227048945811</v>
      </c>
      <c r="H34" s="161">
        <f t="shared" si="3"/>
        <v>-10.315722791842886</v>
      </c>
      <c r="I34" s="162"/>
      <c r="J34" s="162"/>
      <c r="K34" s="162"/>
      <c r="L34" s="78"/>
    </row>
    <row r="35" spans="1:34" s="43" customFormat="1" x14ac:dyDescent="0.25">
      <c r="A35" s="44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63"/>
      <c r="M35" s="58" t="s">
        <v>6</v>
      </c>
      <c r="N35" s="40"/>
      <c r="O35" s="41"/>
      <c r="P35" s="41"/>
      <c r="Q35" s="41"/>
      <c r="R35" s="42"/>
      <c r="S35" s="42"/>
      <c r="T35" s="50"/>
      <c r="U35" s="50"/>
      <c r="V35" s="50"/>
      <c r="W35" s="50"/>
    </row>
    <row r="36" spans="1:34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1"/>
      <c r="P36" s="41"/>
      <c r="Q36" s="41"/>
      <c r="R36" s="42"/>
      <c r="S36" s="42"/>
      <c r="T36" s="50"/>
      <c r="U36" s="50"/>
      <c r="V36" s="50"/>
      <c r="W36" s="50"/>
    </row>
    <row r="37" spans="1:34" s="69" customFormat="1" x14ac:dyDescent="0.25">
      <c r="A37" s="76"/>
      <c r="B37" s="131"/>
      <c r="C37" s="216" t="s">
        <v>31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4" s="69" customFormat="1" x14ac:dyDescent="0.25">
      <c r="A38" s="76"/>
      <c r="B38" s="131"/>
      <c r="C38" s="217" t="s">
        <v>108</v>
      </c>
      <c r="D38" s="217"/>
      <c r="E38" s="217"/>
      <c r="F38" s="217"/>
      <c r="G38" s="217"/>
      <c r="H38" s="217"/>
      <c r="I38" s="217"/>
      <c r="J38" s="217"/>
      <c r="K38" s="217"/>
      <c r="L38" s="78"/>
    </row>
    <row r="39" spans="1:34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4" s="69" customFormat="1" ht="15.75" customHeight="1" x14ac:dyDescent="0.25">
      <c r="A40" s="194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4" s="69" customFormat="1" x14ac:dyDescent="0.25">
      <c r="A41" s="194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</row>
    <row r="42" spans="1:34" s="69" customFormat="1" ht="12" customHeight="1" x14ac:dyDescent="0.25">
      <c r="A42" s="194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4" s="69" customFormat="1" x14ac:dyDescent="0.25">
      <c r="A43" s="194"/>
      <c r="B43" s="174" t="s">
        <v>8</v>
      </c>
      <c r="C43" s="172">
        <v>246081</v>
      </c>
      <c r="D43" s="172">
        <v>171664</v>
      </c>
      <c r="E43" s="172">
        <v>115292</v>
      </c>
      <c r="F43" s="172">
        <v>78429</v>
      </c>
      <c r="G43" s="172">
        <v>81370</v>
      </c>
      <c r="H43" s="172">
        <v>169341</v>
      </c>
      <c r="I43" s="154">
        <f>+(H43/G43-1)*100</f>
        <v>108.11232641022488</v>
      </c>
      <c r="J43" s="154">
        <f>+H43/G43*100</f>
        <v>208.11232641022488</v>
      </c>
      <c r="K43" s="154">
        <f>+(G43/F43-1)*100</f>
        <v>3.7498884341251371</v>
      </c>
      <c r="L43" s="78"/>
      <c r="M43" s="99"/>
      <c r="N43" s="69">
        <v>1</v>
      </c>
      <c r="O43" s="79">
        <v>6042462</v>
      </c>
      <c r="P43" s="79">
        <v>6916438</v>
      </c>
    </row>
    <row r="44" spans="1:34" s="69" customFormat="1" x14ac:dyDescent="0.25">
      <c r="A44" s="194"/>
      <c r="B44" s="174" t="s">
        <v>9</v>
      </c>
      <c r="C44" s="172">
        <v>198369</v>
      </c>
      <c r="D44" s="172">
        <v>147423</v>
      </c>
      <c r="E44" s="172">
        <v>177567</v>
      </c>
      <c r="F44" s="172">
        <v>77776</v>
      </c>
      <c r="G44" s="172">
        <v>166561</v>
      </c>
      <c r="H44" s="172">
        <v>170530</v>
      </c>
      <c r="I44" s="154">
        <f>+(H44/G44-1)*100</f>
        <v>2.3829107654252724</v>
      </c>
      <c r="J44" s="154">
        <f>+H44/G44*100</f>
        <v>102.38291076542527</v>
      </c>
      <c r="K44" s="154">
        <f>+(G44/F44-1)*100</f>
        <v>114.1547521086196</v>
      </c>
      <c r="L44" s="78"/>
      <c r="M44" s="99"/>
      <c r="O44" s="79"/>
      <c r="P44" s="79"/>
    </row>
    <row r="45" spans="1:34" s="69" customFormat="1" x14ac:dyDescent="0.25">
      <c r="A45" s="194"/>
      <c r="B45" s="174" t="s">
        <v>10</v>
      </c>
      <c r="C45" s="172">
        <v>159086</v>
      </c>
      <c r="D45" s="172">
        <v>170045</v>
      </c>
      <c r="E45" s="172">
        <v>148706</v>
      </c>
      <c r="F45" s="172">
        <v>74639</v>
      </c>
      <c r="G45" s="172">
        <v>176644</v>
      </c>
      <c r="H45" s="151">
        <v>179400</v>
      </c>
      <c r="I45" s="161">
        <f>+(H45/G45-1)*100</f>
        <v>1.5602001766264362</v>
      </c>
      <c r="J45" s="161">
        <f>+H45/G45*100</f>
        <v>101.56020017662644</v>
      </c>
      <c r="K45" s="161">
        <f>+(G45/F45-1)*100</f>
        <v>136.66447835581934</v>
      </c>
      <c r="L45" s="78"/>
      <c r="M45" s="99"/>
      <c r="O45" s="79"/>
      <c r="P45" s="79"/>
    </row>
    <row r="46" spans="1:34" s="69" customFormat="1" x14ac:dyDescent="0.25">
      <c r="A46" s="194"/>
      <c r="B46" s="174" t="s">
        <v>11</v>
      </c>
      <c r="C46" s="172">
        <v>114615</v>
      </c>
      <c r="D46" s="172">
        <v>137327</v>
      </c>
      <c r="E46" s="172">
        <v>122091</v>
      </c>
      <c r="F46" s="172">
        <v>89225</v>
      </c>
      <c r="G46" s="172">
        <v>157104</v>
      </c>
      <c r="H46" s="172"/>
      <c r="I46" s="172"/>
      <c r="J46" s="172"/>
      <c r="K46" s="172"/>
      <c r="L46" s="78"/>
      <c r="M46" s="99"/>
      <c r="O46" s="79"/>
      <c r="P46" s="79"/>
    </row>
    <row r="47" spans="1:34" s="69" customFormat="1" ht="12" customHeight="1" x14ac:dyDescent="0.25">
      <c r="A47" s="194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4" s="69" customFormat="1" x14ac:dyDescent="0.25">
      <c r="A48" s="194"/>
      <c r="B48" s="147" t="s">
        <v>4</v>
      </c>
      <c r="C48" s="150">
        <f>+SUM(C43:C45)</f>
        <v>603536</v>
      </c>
      <c r="D48" s="150">
        <f t="shared" ref="D48:G48" si="4">+SUM(D43:D45)</f>
        <v>489132</v>
      </c>
      <c r="E48" s="150">
        <f t="shared" si="4"/>
        <v>441565</v>
      </c>
      <c r="F48" s="150">
        <f t="shared" si="4"/>
        <v>230844</v>
      </c>
      <c r="G48" s="150">
        <f t="shared" si="4"/>
        <v>424575</v>
      </c>
      <c r="H48" s="151">
        <f>+SUM(H43:H45)</f>
        <v>519271</v>
      </c>
      <c r="I48" s="184">
        <f>+(H48/G48-1)*100</f>
        <v>22.30371548018606</v>
      </c>
      <c r="J48" s="161">
        <f>+H48/G48*100</f>
        <v>122.30371548018606</v>
      </c>
      <c r="K48" s="161">
        <f>+(G48/F48-1)*100</f>
        <v>83.922908977491289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</row>
    <row r="49" spans="1:23" s="69" customFormat="1" ht="18.75" customHeight="1" x14ac:dyDescent="0.25">
      <c r="A49" s="194"/>
      <c r="B49" s="147" t="s">
        <v>3</v>
      </c>
      <c r="C49" s="152"/>
      <c r="D49" s="152">
        <f>+(D48/C48-1)*100</f>
        <v>-18.95562153707484</v>
      </c>
      <c r="E49" s="152">
        <f t="shared" ref="E49:H49" si="5">+(E48/D48-1)*100</f>
        <v>-9.7247777696000242</v>
      </c>
      <c r="F49" s="152">
        <f>+(F48/E48-1)*100</f>
        <v>-47.721400020382056</v>
      </c>
      <c r="G49" s="152">
        <f t="shared" si="5"/>
        <v>83.922908977491289</v>
      </c>
      <c r="H49" s="161">
        <f t="shared" si="5"/>
        <v>22.30371548018606</v>
      </c>
      <c r="I49" s="162"/>
      <c r="J49" s="162"/>
      <c r="K49" s="162"/>
      <c r="L49" s="78"/>
    </row>
    <row r="50" spans="1:23" s="43" customFormat="1" x14ac:dyDescent="0.25">
      <c r="A50" s="195"/>
      <c r="B50" s="171"/>
      <c r="C50" s="188"/>
      <c r="D50" s="188"/>
      <c r="E50" s="188"/>
      <c r="F50" s="189"/>
      <c r="G50" s="189"/>
      <c r="H50" s="189"/>
      <c r="I50" s="190"/>
      <c r="J50" s="190"/>
      <c r="K50" s="171"/>
      <c r="L50" s="63"/>
      <c r="M50" s="58"/>
      <c r="N50" s="40"/>
      <c r="O50" s="41"/>
      <c r="P50" s="41"/>
      <c r="Q50" s="41"/>
      <c r="R50" s="42"/>
      <c r="S50" s="42"/>
      <c r="T50" s="50"/>
      <c r="U50" s="50"/>
      <c r="V50" s="50"/>
      <c r="W50" s="50"/>
    </row>
    <row r="51" spans="1:23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1"/>
      <c r="P51" s="41"/>
      <c r="Q51" s="41"/>
      <c r="R51" s="42"/>
      <c r="S51" s="42"/>
      <c r="T51" s="50"/>
      <c r="U51" s="50"/>
      <c r="V51" s="50"/>
      <c r="W51" s="50"/>
    </row>
    <row r="52" spans="1:23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1"/>
      <c r="P52" s="41"/>
      <c r="Q52" s="41"/>
      <c r="R52" s="42"/>
      <c r="S52" s="42"/>
      <c r="T52" s="50"/>
      <c r="U52" s="50"/>
      <c r="V52" s="50"/>
      <c r="W52" s="50"/>
    </row>
    <row r="53" spans="1:23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3" s="40" customFormat="1" x14ac:dyDescent="0.25">
      <c r="A54" s="59"/>
      <c r="B54" s="49" t="s">
        <v>51</v>
      </c>
      <c r="C54" s="49" t="s">
        <v>51</v>
      </c>
      <c r="D54" s="49" t="s">
        <v>51</v>
      </c>
      <c r="E54" s="49" t="s">
        <v>51</v>
      </c>
      <c r="F54" s="49" t="s">
        <v>51</v>
      </c>
      <c r="G54" s="49" t="s">
        <v>51</v>
      </c>
      <c r="H54" s="40" t="s">
        <v>51</v>
      </c>
      <c r="I54" s="40" t="s">
        <v>51</v>
      </c>
      <c r="J54" s="40" t="s">
        <v>51</v>
      </c>
      <c r="K54" s="40" t="s">
        <v>52</v>
      </c>
      <c r="L54" s="40" t="s">
        <v>53</v>
      </c>
      <c r="M54" s="40" t="s">
        <v>54</v>
      </c>
      <c r="N54" s="40" t="s">
        <v>55</v>
      </c>
      <c r="O54" s="40" t="s">
        <v>60</v>
      </c>
      <c r="P54" s="40" t="s">
        <v>61</v>
      </c>
    </row>
    <row r="55" spans="1:23" s="40" customFormat="1" x14ac:dyDescent="0.25">
      <c r="B55" s="49">
        <v>173844</v>
      </c>
      <c r="C55" s="49">
        <v>87108</v>
      </c>
      <c r="D55" s="49">
        <v>3845</v>
      </c>
      <c r="E55" s="49">
        <v>1137</v>
      </c>
      <c r="F55" s="49">
        <v>216</v>
      </c>
      <c r="G55" s="49">
        <v>1296</v>
      </c>
      <c r="H55" s="40">
        <v>756</v>
      </c>
      <c r="I55" s="40">
        <v>11301</v>
      </c>
      <c r="J55" s="40">
        <v>20207</v>
      </c>
      <c r="K55" s="40">
        <v>44691</v>
      </c>
      <c r="L55" s="40">
        <v>141795</v>
      </c>
      <c r="M55" s="40">
        <v>13932</v>
      </c>
      <c r="N55" s="40">
        <v>2320</v>
      </c>
      <c r="O55" s="40">
        <v>161</v>
      </c>
      <c r="P55" s="40">
        <v>14305</v>
      </c>
    </row>
    <row r="56" spans="1:23" s="40" customFormat="1" x14ac:dyDescent="0.25"/>
    <row r="57" spans="1:23" s="40" customFormat="1" x14ac:dyDescent="0.25"/>
    <row r="58" spans="1:23" s="40" customFormat="1" x14ac:dyDescent="0.25">
      <c r="C58" s="49"/>
      <c r="D58" s="49"/>
      <c r="E58" s="49"/>
      <c r="F58" s="49"/>
      <c r="G58" s="49"/>
      <c r="H58" s="49"/>
    </row>
    <row r="59" spans="1:23" s="41" customFormat="1" x14ac:dyDescent="0.25">
      <c r="C59" s="56"/>
      <c r="D59" s="56"/>
      <c r="E59" s="56"/>
      <c r="F59" s="56"/>
      <c r="G59" s="56"/>
      <c r="H59" s="56"/>
    </row>
    <row r="60" spans="1:23" s="69" customFormat="1" x14ac:dyDescent="0.25">
      <c r="B60" s="94">
        <v>7389400</v>
      </c>
      <c r="C60" s="98" t="s">
        <v>12</v>
      </c>
      <c r="D60" s="97">
        <v>6805.8512499999997</v>
      </c>
    </row>
    <row r="61" spans="1:23" s="69" customFormat="1" x14ac:dyDescent="0.25">
      <c r="B61" s="94">
        <v>7405125</v>
      </c>
      <c r="C61" s="98" t="s">
        <v>13</v>
      </c>
      <c r="D61" s="97">
        <v>7093.1805000000004</v>
      </c>
    </row>
    <row r="62" spans="1:23" s="69" customFormat="1" x14ac:dyDescent="0.25">
      <c r="B62" s="94">
        <v>7299121</v>
      </c>
      <c r="C62" s="98" t="s">
        <v>14</v>
      </c>
      <c r="D62" s="97">
        <v>7273.4759999999997</v>
      </c>
    </row>
    <row r="63" spans="1:23" s="69" customFormat="1" x14ac:dyDescent="0.25">
      <c r="B63" s="94">
        <v>6832984</v>
      </c>
      <c r="C63" s="98" t="s">
        <v>15</v>
      </c>
      <c r="D63" s="97">
        <v>7231.6575000000003</v>
      </c>
    </row>
    <row r="64" spans="1:23" s="69" customFormat="1" x14ac:dyDescent="0.25">
      <c r="B64" s="94">
        <v>6979952</v>
      </c>
      <c r="C64" s="98" t="s">
        <v>16</v>
      </c>
      <c r="D64" s="97">
        <v>7129.2955000000002</v>
      </c>
    </row>
    <row r="65" spans="2:5" s="69" customFormat="1" x14ac:dyDescent="0.25">
      <c r="B65" s="94">
        <v>6279817</v>
      </c>
      <c r="C65" s="98" t="s">
        <v>17</v>
      </c>
      <c r="D65" s="97">
        <v>6847.9684999999999</v>
      </c>
    </row>
    <row r="66" spans="2:5" s="69" customFormat="1" x14ac:dyDescent="0.25">
      <c r="B66" s="94">
        <v>6093961</v>
      </c>
      <c r="C66" s="98" t="s">
        <v>18</v>
      </c>
      <c r="D66" s="97">
        <v>6546.6785</v>
      </c>
    </row>
    <row r="67" spans="2:5" s="69" customFormat="1" x14ac:dyDescent="0.25">
      <c r="B67" s="94">
        <v>5469988</v>
      </c>
      <c r="C67" s="98" t="s">
        <v>19</v>
      </c>
      <c r="D67" s="97">
        <v>6205.9295000000002</v>
      </c>
      <c r="E67" s="91"/>
    </row>
    <row r="68" spans="2:5" s="69" customFormat="1" x14ac:dyDescent="0.25">
      <c r="B68" s="94">
        <v>5941344</v>
      </c>
      <c r="C68" s="98" t="s">
        <v>20</v>
      </c>
      <c r="D68" s="97">
        <v>5946.2775000000001</v>
      </c>
      <c r="E68" s="91"/>
    </row>
    <row r="69" spans="2:5" s="69" customFormat="1" x14ac:dyDescent="0.25">
      <c r="B69" s="94">
        <v>6145529</v>
      </c>
      <c r="C69" s="98" t="s">
        <v>21</v>
      </c>
      <c r="D69" s="97">
        <v>5912.7055</v>
      </c>
      <c r="E69" s="91"/>
    </row>
    <row r="70" spans="2:5" s="69" customFormat="1" x14ac:dyDescent="0.25">
      <c r="B70" s="94">
        <v>6209547</v>
      </c>
      <c r="C70" s="98" t="s">
        <v>22</v>
      </c>
      <c r="D70" s="97">
        <v>5941.6019999999999</v>
      </c>
      <c r="E70" s="91"/>
    </row>
    <row r="71" spans="2:5" s="69" customFormat="1" x14ac:dyDescent="0.25">
      <c r="B71" s="94">
        <v>5987990</v>
      </c>
      <c r="C71" s="98" t="s">
        <v>23</v>
      </c>
      <c r="D71" s="97">
        <v>6071.1025</v>
      </c>
      <c r="E71" s="91"/>
    </row>
    <row r="72" spans="2:5" s="69" customFormat="1" x14ac:dyDescent="0.25">
      <c r="B72" s="94">
        <v>5810996</v>
      </c>
      <c r="C72" s="98" t="s">
        <v>24</v>
      </c>
      <c r="D72" s="97">
        <v>6038.5155000000004</v>
      </c>
      <c r="E72" s="91"/>
    </row>
    <row r="73" spans="2:5" s="69" customFormat="1" x14ac:dyDescent="0.25">
      <c r="B73" s="94">
        <v>6231878</v>
      </c>
      <c r="C73" s="98" t="s">
        <v>25</v>
      </c>
      <c r="D73" s="97">
        <v>6060.10275</v>
      </c>
      <c r="E73" s="91"/>
    </row>
    <row r="74" spans="2:5" s="69" customFormat="1" x14ac:dyDescent="0.25">
      <c r="B74" s="94">
        <v>6449419</v>
      </c>
      <c r="C74" s="98" t="s">
        <v>26</v>
      </c>
      <c r="D74" s="97">
        <v>6120.0707499999999</v>
      </c>
      <c r="E74" s="91"/>
    </row>
    <row r="75" spans="2:5" s="69" customFormat="1" x14ac:dyDescent="0.25">
      <c r="B75" s="94">
        <v>6199402</v>
      </c>
      <c r="C75" s="98" t="s">
        <v>27</v>
      </c>
      <c r="D75" s="97">
        <v>6172.9237499999999</v>
      </c>
      <c r="E75" s="91"/>
    </row>
    <row r="76" spans="2:5" s="69" customFormat="1" x14ac:dyDescent="0.25">
      <c r="B76" s="94">
        <v>6498148</v>
      </c>
      <c r="C76" s="98" t="s">
        <v>28</v>
      </c>
      <c r="D76" s="97">
        <v>6344.7117500000004</v>
      </c>
      <c r="E76" s="91"/>
    </row>
    <row r="77" spans="2:5" s="69" customFormat="1" x14ac:dyDescent="0.25">
      <c r="B77" s="94">
        <v>6281878</v>
      </c>
      <c r="C77" s="98" t="s">
        <v>29</v>
      </c>
      <c r="D77" s="97">
        <v>6357.2117500000004</v>
      </c>
      <c r="E77" s="91"/>
    </row>
    <row r="78" spans="2:5" s="69" customFormat="1" x14ac:dyDescent="0.25">
      <c r="B78" s="94">
        <v>6351873</v>
      </c>
      <c r="C78" s="98" t="s">
        <v>30</v>
      </c>
      <c r="D78" s="97">
        <v>6332.8252499999999</v>
      </c>
      <c r="E78" s="91"/>
    </row>
    <row r="79" spans="2:5" s="69" customFormat="1" x14ac:dyDescent="0.25">
      <c r="B79" s="94">
        <v>6348056</v>
      </c>
      <c r="C79" s="98" t="s">
        <v>33</v>
      </c>
      <c r="D79" s="97">
        <v>6369.9887500000004</v>
      </c>
      <c r="E79" s="91"/>
    </row>
    <row r="80" spans="2:5" s="69" customFormat="1" x14ac:dyDescent="0.25">
      <c r="B80" s="94">
        <v>6042462</v>
      </c>
      <c r="C80" s="98" t="s">
        <v>35</v>
      </c>
      <c r="D80" s="97">
        <v>6256.0672500000001</v>
      </c>
      <c r="E80" s="91"/>
    </row>
    <row r="81" spans="2:5" s="69" customFormat="1" x14ac:dyDescent="0.25">
      <c r="B81" s="94">
        <v>6095116</v>
      </c>
      <c r="C81" s="98" t="s">
        <v>37</v>
      </c>
      <c r="D81" s="97">
        <v>6209.3767500000004</v>
      </c>
      <c r="E81" s="91"/>
    </row>
    <row r="82" spans="2:5" s="69" customFormat="1" x14ac:dyDescent="0.25">
      <c r="B82" s="94">
        <v>6413962</v>
      </c>
      <c r="C82" s="98" t="s">
        <v>38</v>
      </c>
      <c r="D82" s="97">
        <v>6224.8990000000003</v>
      </c>
      <c r="E82" s="91"/>
    </row>
    <row r="83" spans="2:5" s="69" customFormat="1" x14ac:dyDescent="0.25">
      <c r="B83" s="94">
        <v>6196253</v>
      </c>
      <c r="C83" s="98" t="s">
        <v>39</v>
      </c>
      <c r="D83" s="97">
        <v>6186.9482500000004</v>
      </c>
      <c r="E83" s="91"/>
    </row>
    <row r="84" spans="2:5" s="69" customFormat="1" x14ac:dyDescent="0.25">
      <c r="B84" s="94">
        <v>6916438</v>
      </c>
      <c r="C84" s="98" t="s">
        <v>42</v>
      </c>
      <c r="D84" s="97">
        <v>6405.4422500000001</v>
      </c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4" s="69" customFormat="1" x14ac:dyDescent="0.25">
      <c r="B129" s="79"/>
      <c r="D129" s="93"/>
      <c r="E129" s="91"/>
    </row>
    <row r="130" spans="2:34" s="69" customFormat="1" x14ac:dyDescent="0.25">
      <c r="B130" s="79"/>
      <c r="D130" s="93"/>
      <c r="E130" s="91"/>
    </row>
    <row r="131" spans="2:34" s="69" customFormat="1" x14ac:dyDescent="0.25">
      <c r="B131" s="79"/>
      <c r="D131" s="93"/>
      <c r="E131" s="91"/>
    </row>
    <row r="132" spans="2:34" s="69" customFormat="1" x14ac:dyDescent="0.25">
      <c r="B132" s="79"/>
      <c r="D132" s="93"/>
      <c r="E132" s="91"/>
    </row>
    <row r="133" spans="2:34" s="69" customFormat="1" x14ac:dyDescent="0.25">
      <c r="B133" s="79"/>
      <c r="D133" s="93"/>
      <c r="E133" s="91"/>
    </row>
    <row r="134" spans="2:34" s="69" customFormat="1" x14ac:dyDescent="0.25">
      <c r="B134" s="79"/>
      <c r="D134" s="93"/>
      <c r="E134" s="91"/>
    </row>
    <row r="135" spans="2:34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</row>
    <row r="136" spans="2:34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</row>
    <row r="137" spans="2:34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</row>
    <row r="138" spans="2:34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</row>
    <row r="139" spans="2:34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</row>
    <row r="140" spans="2:34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</row>
    <row r="141" spans="2:34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</row>
    <row r="142" spans="2:34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</row>
    <row r="143" spans="2:34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</row>
    <row r="144" spans="2:34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</row>
    <row r="145" spans="4:34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</row>
    <row r="146" spans="4:34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</row>
    <row r="147" spans="4:34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</row>
    <row r="148" spans="4:34" s="69" customFormat="1" x14ac:dyDescent="0.25"/>
    <row r="149" spans="4:34" s="69" customFormat="1" x14ac:dyDescent="0.25"/>
    <row r="150" spans="4:34" s="69" customFormat="1" x14ac:dyDescent="0.25"/>
    <row r="151" spans="4:34" s="69" customFormat="1" x14ac:dyDescent="0.25"/>
    <row r="152" spans="4:34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</row>
    <row r="153" spans="4:34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</row>
    <row r="154" spans="4:34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</row>
    <row r="155" spans="4:34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</row>
    <row r="156" spans="4:34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</row>
    <row r="157" spans="4:34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</row>
    <row r="158" spans="4:34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</row>
    <row r="159" spans="4:34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</row>
    <row r="160" spans="4:34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</row>
    <row r="161" spans="13:34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</row>
    <row r="162" spans="13:34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</row>
    <row r="163" spans="13:34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24</oddFooter>
  </headerFooter>
  <ignoredErrors>
    <ignoredError sqref="C18:G18 C33:G33 C48:G48" formulaRange="1"/>
  </ignoredErrors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9" width="12" style="70" customWidth="1"/>
    <col min="10" max="10" width="11.42578125" style="70" customWidth="1"/>
    <col min="11" max="11" width="12.28515625" style="70" customWidth="1"/>
    <col min="12" max="12" width="1.85546875" style="70" customWidth="1"/>
    <col min="13" max="13" width="11.42578125" style="69"/>
    <col min="14" max="14" width="11.42578125" style="69" hidden="1" customWidth="1"/>
    <col min="15" max="34" width="11.42578125" style="69"/>
    <col min="35" max="16384" width="11.42578125" style="70"/>
  </cols>
  <sheetData>
    <row r="1" spans="1:16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16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16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16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16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16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16" s="69" customFormat="1" x14ac:dyDescent="0.25">
      <c r="A7" s="76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16" s="69" customFormat="1" x14ac:dyDescent="0.25">
      <c r="A8" s="76"/>
      <c r="B8" s="131"/>
      <c r="C8" s="217" t="s">
        <v>113</v>
      </c>
      <c r="D8" s="217"/>
      <c r="E8" s="217"/>
      <c r="F8" s="217"/>
      <c r="G8" s="217"/>
      <c r="H8" s="217"/>
      <c r="I8" s="217"/>
      <c r="J8" s="217"/>
      <c r="K8" s="217"/>
      <c r="L8" s="78"/>
    </row>
    <row r="9" spans="1:16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16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16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</row>
    <row r="12" spans="1:16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16" s="69" customFormat="1" x14ac:dyDescent="0.25">
      <c r="A13" s="76"/>
      <c r="B13" s="174" t="s">
        <v>8</v>
      </c>
      <c r="C13" s="172">
        <v>260589</v>
      </c>
      <c r="D13" s="172">
        <v>179442</v>
      </c>
      <c r="E13" s="172">
        <v>212065</v>
      </c>
      <c r="F13" s="172">
        <v>312342</v>
      </c>
      <c r="G13" s="172">
        <v>371901</v>
      </c>
      <c r="H13" s="172">
        <v>488544</v>
      </c>
      <c r="I13" s="154">
        <f>+(H13/G13-1)*100</f>
        <v>31.363992030137045</v>
      </c>
      <c r="J13" s="154">
        <f>+H13/G13*100</f>
        <v>131.36399203013704</v>
      </c>
      <c r="K13" s="154">
        <f>+(G13/F13-1)*100</f>
        <v>19.068521044239972</v>
      </c>
      <c r="L13" s="78"/>
      <c r="M13" s="99"/>
      <c r="N13" s="69">
        <v>1</v>
      </c>
      <c r="O13" s="79">
        <v>6042462</v>
      </c>
      <c r="P13" s="79">
        <v>6916438</v>
      </c>
    </row>
    <row r="14" spans="1:16" s="69" customFormat="1" x14ac:dyDescent="0.25">
      <c r="A14" s="76"/>
      <c r="B14" s="174" t="s">
        <v>9</v>
      </c>
      <c r="C14" s="172">
        <v>172839</v>
      </c>
      <c r="D14" s="172">
        <v>199034</v>
      </c>
      <c r="E14" s="172">
        <v>185702</v>
      </c>
      <c r="F14" s="172">
        <v>278809</v>
      </c>
      <c r="G14" s="172">
        <v>363423</v>
      </c>
      <c r="H14" s="172">
        <v>604550</v>
      </c>
      <c r="I14" s="154">
        <f>+(H14/G14-1)*100</f>
        <v>66.348855190783198</v>
      </c>
      <c r="J14" s="154">
        <f>+H14/G14*100</f>
        <v>166.34885519078318</v>
      </c>
      <c r="K14" s="154">
        <f>+(G14/F14-1)*100</f>
        <v>30.348374693786795</v>
      </c>
      <c r="L14" s="78"/>
      <c r="M14" s="99"/>
      <c r="O14" s="79"/>
      <c r="P14" s="79"/>
    </row>
    <row r="15" spans="1:16" s="69" customFormat="1" x14ac:dyDescent="0.25">
      <c r="A15" s="76"/>
      <c r="B15" s="174" t="s">
        <v>10</v>
      </c>
      <c r="C15" s="172">
        <v>171428</v>
      </c>
      <c r="D15" s="172">
        <v>168772</v>
      </c>
      <c r="E15" s="172">
        <v>185601</v>
      </c>
      <c r="F15" s="172">
        <v>308600</v>
      </c>
      <c r="G15" s="172">
        <v>335559</v>
      </c>
      <c r="H15" s="151">
        <v>657611</v>
      </c>
      <c r="I15" s="161">
        <f t="shared" ref="I15:K15" si="0">+(E15/D15-1)*100</f>
        <v>9.9714407603156872</v>
      </c>
      <c r="J15" s="161">
        <f t="shared" si="0"/>
        <v>66.270655869311042</v>
      </c>
      <c r="K15" s="161">
        <f t="shared" si="0"/>
        <v>8.7359040829552814</v>
      </c>
      <c r="L15" s="78"/>
      <c r="M15" s="99"/>
      <c r="O15" s="79"/>
      <c r="P15" s="79"/>
    </row>
    <row r="16" spans="1:16" s="69" customFormat="1" x14ac:dyDescent="0.25">
      <c r="A16" s="76"/>
      <c r="B16" s="174" t="s">
        <v>11</v>
      </c>
      <c r="C16" s="172">
        <v>159550</v>
      </c>
      <c r="D16" s="172">
        <v>160580</v>
      </c>
      <c r="E16" s="172">
        <v>204873</v>
      </c>
      <c r="F16" s="172">
        <v>396475</v>
      </c>
      <c r="G16" s="172">
        <v>357684</v>
      </c>
      <c r="H16" s="172"/>
      <c r="I16" s="172"/>
      <c r="J16" s="172"/>
      <c r="K16" s="172"/>
      <c r="L16" s="78"/>
      <c r="M16" s="99"/>
      <c r="O16" s="79"/>
      <c r="P16" s="79"/>
    </row>
    <row r="17" spans="1:34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4" s="69" customFormat="1" x14ac:dyDescent="0.25">
      <c r="A18" s="76"/>
      <c r="B18" s="147" t="s">
        <v>4</v>
      </c>
      <c r="C18" s="150">
        <f>+SUM(C13:C15)</f>
        <v>604856</v>
      </c>
      <c r="D18" s="150">
        <f t="shared" ref="D18:G18" si="1">+SUM(D13:D15)</f>
        <v>547248</v>
      </c>
      <c r="E18" s="150">
        <f t="shared" si="1"/>
        <v>583368</v>
      </c>
      <c r="F18" s="150">
        <f t="shared" si="1"/>
        <v>899751</v>
      </c>
      <c r="G18" s="150">
        <f t="shared" si="1"/>
        <v>1070883</v>
      </c>
      <c r="H18" s="151">
        <f>+SUM(H13:H15)</f>
        <v>1750705</v>
      </c>
      <c r="I18" s="184">
        <f>+(H18/G18-1)*100</f>
        <v>63.482378560496343</v>
      </c>
      <c r="J18" s="161">
        <f>+H18/G18*100</f>
        <v>163.48237856049636</v>
      </c>
      <c r="K18" s="161">
        <f>+(G18/F18-1)*100</f>
        <v>19.019928846981003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</row>
    <row r="19" spans="1:34" s="69" customFormat="1" ht="18.75" customHeight="1" x14ac:dyDescent="0.25">
      <c r="A19" s="76"/>
      <c r="B19" s="147" t="s">
        <v>3</v>
      </c>
      <c r="C19" s="152"/>
      <c r="D19" s="152">
        <f>+(D18/C18-1)*100</f>
        <v>-9.5242504000952248</v>
      </c>
      <c r="E19" s="152">
        <f t="shared" ref="E19:H19" si="2">+(E18/D18-1)*100</f>
        <v>6.6002982194544257</v>
      </c>
      <c r="F19" s="152">
        <f>+(F18/E18-1)*100</f>
        <v>54.233862673303989</v>
      </c>
      <c r="G19" s="152">
        <f t="shared" si="2"/>
        <v>19.019928846981003</v>
      </c>
      <c r="H19" s="161">
        <f t="shared" si="2"/>
        <v>63.482378560496343</v>
      </c>
      <c r="I19" s="162"/>
      <c r="J19" s="162"/>
      <c r="K19" s="162"/>
      <c r="L19" s="78"/>
    </row>
    <row r="20" spans="1:34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4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4" s="69" customFormat="1" x14ac:dyDescent="0.25">
      <c r="A22" s="76"/>
      <c r="B22" s="131"/>
      <c r="C22" s="216" t="s">
        <v>31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4" s="69" customFormat="1" x14ac:dyDescent="0.25">
      <c r="A23" s="76"/>
      <c r="B23" s="131"/>
      <c r="C23" s="217" t="s">
        <v>112</v>
      </c>
      <c r="D23" s="217"/>
      <c r="E23" s="217"/>
      <c r="F23" s="217"/>
      <c r="G23" s="217"/>
      <c r="H23" s="217"/>
      <c r="I23" s="217"/>
      <c r="J23" s="217"/>
      <c r="K23" s="217"/>
      <c r="L23" s="78"/>
    </row>
    <row r="24" spans="1:34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4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4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</row>
    <row r="27" spans="1:34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4" s="69" customFormat="1" x14ac:dyDescent="0.25">
      <c r="A28" s="76"/>
      <c r="B28" s="174" t="s">
        <v>8</v>
      </c>
      <c r="C28" s="172">
        <v>221609</v>
      </c>
      <c r="D28" s="172">
        <v>145064</v>
      </c>
      <c r="E28" s="172">
        <v>180940</v>
      </c>
      <c r="F28" s="172">
        <v>209073</v>
      </c>
      <c r="G28" s="172">
        <v>186910</v>
      </c>
      <c r="H28" s="172">
        <v>308001</v>
      </c>
      <c r="I28" s="154">
        <f>+(H28/G28-1)*100</f>
        <v>64.785725750361138</v>
      </c>
      <c r="J28" s="154">
        <f>+H28/G28*100</f>
        <v>164.78572575036114</v>
      </c>
      <c r="K28" s="154">
        <f>+(G28/F28-1)*100</f>
        <v>-10.600603616918491</v>
      </c>
      <c r="L28" s="78"/>
      <c r="M28" s="99"/>
      <c r="N28" s="69">
        <v>1</v>
      </c>
      <c r="O28" s="79">
        <v>6042462</v>
      </c>
      <c r="P28" s="79">
        <v>6916438</v>
      </c>
    </row>
    <row r="29" spans="1:34" s="69" customFormat="1" x14ac:dyDescent="0.25">
      <c r="A29" s="76"/>
      <c r="B29" s="174" t="s">
        <v>9</v>
      </c>
      <c r="C29" s="172">
        <v>153097</v>
      </c>
      <c r="D29" s="172">
        <v>163036</v>
      </c>
      <c r="E29" s="172">
        <v>167384</v>
      </c>
      <c r="F29" s="172">
        <v>168485</v>
      </c>
      <c r="G29" s="172">
        <v>213864</v>
      </c>
      <c r="H29" s="172">
        <v>329893</v>
      </c>
      <c r="I29" s="154">
        <f>+(H29/G29-1)*100</f>
        <v>54.253637825908065</v>
      </c>
      <c r="J29" s="154">
        <f>+H29/G29*100</f>
        <v>154.25363782590807</v>
      </c>
      <c r="K29" s="154">
        <f>+(G29/F29-1)*100</f>
        <v>26.933554915867887</v>
      </c>
      <c r="L29" s="78"/>
      <c r="M29" s="99"/>
      <c r="O29" s="79"/>
      <c r="P29" s="79"/>
    </row>
    <row r="30" spans="1:34" s="69" customFormat="1" x14ac:dyDescent="0.25">
      <c r="A30" s="76"/>
      <c r="B30" s="174" t="s">
        <v>10</v>
      </c>
      <c r="C30" s="172">
        <v>149850</v>
      </c>
      <c r="D30" s="172">
        <v>135233</v>
      </c>
      <c r="E30" s="172">
        <v>168975</v>
      </c>
      <c r="F30" s="172">
        <v>193782</v>
      </c>
      <c r="G30" s="172">
        <v>187532</v>
      </c>
      <c r="H30" s="151">
        <v>317032</v>
      </c>
      <c r="I30" s="161">
        <f>+(H30/G30-1)*100</f>
        <v>69.054881300258103</v>
      </c>
      <c r="J30" s="161">
        <f>+H30/G30*100</f>
        <v>169.0548813002581</v>
      </c>
      <c r="K30" s="161">
        <f>+(G30/F30-1)*100</f>
        <v>-3.2252737612368576</v>
      </c>
      <c r="L30" s="78"/>
      <c r="M30" s="99"/>
      <c r="O30" s="79"/>
      <c r="P30" s="79"/>
    </row>
    <row r="31" spans="1:34" s="69" customFormat="1" x14ac:dyDescent="0.25">
      <c r="A31" s="76"/>
      <c r="B31" s="174" t="s">
        <v>11</v>
      </c>
      <c r="C31" s="172">
        <v>136174</v>
      </c>
      <c r="D31" s="172">
        <v>127957</v>
      </c>
      <c r="E31" s="172">
        <v>182710</v>
      </c>
      <c r="F31" s="172">
        <v>175304</v>
      </c>
      <c r="G31" s="172">
        <v>206745</v>
      </c>
      <c r="H31" s="172"/>
      <c r="I31" s="172"/>
      <c r="J31" s="172"/>
      <c r="K31" s="172"/>
      <c r="L31" s="78"/>
      <c r="M31" s="99"/>
      <c r="O31" s="79"/>
      <c r="P31" s="79"/>
    </row>
    <row r="32" spans="1:34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4" s="69" customFormat="1" x14ac:dyDescent="0.25">
      <c r="A33" s="76"/>
      <c r="B33" s="147" t="s">
        <v>4</v>
      </c>
      <c r="C33" s="150">
        <f>+SUM(C28:C30)</f>
        <v>524556</v>
      </c>
      <c r="D33" s="150">
        <f t="shared" ref="D33:G33" si="3">+SUM(D28:D30)</f>
        <v>443333</v>
      </c>
      <c r="E33" s="150">
        <f t="shared" si="3"/>
        <v>517299</v>
      </c>
      <c r="F33" s="150">
        <f t="shared" si="3"/>
        <v>571340</v>
      </c>
      <c r="G33" s="150">
        <f t="shared" si="3"/>
        <v>588306</v>
      </c>
      <c r="H33" s="151">
        <f>+SUM(H28:H30)</f>
        <v>954926</v>
      </c>
      <c r="I33" s="184">
        <f>+(H33/G33-1)*100</f>
        <v>62.31790938729165</v>
      </c>
      <c r="J33" s="161">
        <f>+H33/G33*100</f>
        <v>162.31790938729165</v>
      </c>
      <c r="K33" s="161">
        <f>+(G33/F33-1)*100</f>
        <v>2.9695102740924906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</row>
    <row r="34" spans="1:34" s="69" customFormat="1" ht="18.75" customHeight="1" x14ac:dyDescent="0.25">
      <c r="A34" s="76"/>
      <c r="B34" s="147" t="s">
        <v>3</v>
      </c>
      <c r="C34" s="152"/>
      <c r="D34" s="152">
        <f>+(D33/C33-1)*100</f>
        <v>-15.484142779798537</v>
      </c>
      <c r="E34" s="152">
        <f t="shared" ref="E34:H34" si="4">+(E33/D33-1)*100</f>
        <v>16.684072694791507</v>
      </c>
      <c r="F34" s="152">
        <f>+(F33/E33-1)*100</f>
        <v>10.446762897279903</v>
      </c>
      <c r="G34" s="152">
        <f t="shared" si="4"/>
        <v>2.9695102740924906</v>
      </c>
      <c r="H34" s="161">
        <f t="shared" si="4"/>
        <v>62.31790938729165</v>
      </c>
      <c r="I34" s="162"/>
      <c r="J34" s="162"/>
      <c r="K34" s="162"/>
      <c r="L34" s="78"/>
    </row>
    <row r="35" spans="1:34" s="43" customFormat="1" x14ac:dyDescent="0.25">
      <c r="A35" s="44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63"/>
      <c r="M35" s="58" t="s">
        <v>6</v>
      </c>
      <c r="N35" s="40"/>
      <c r="O35" s="41"/>
      <c r="P35" s="41"/>
      <c r="Q35" s="41"/>
      <c r="R35" s="42"/>
      <c r="S35" s="42"/>
      <c r="T35" s="50"/>
      <c r="U35" s="50"/>
      <c r="V35" s="50"/>
      <c r="W35" s="50"/>
    </row>
    <row r="36" spans="1:34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1"/>
      <c r="P36" s="41"/>
      <c r="Q36" s="41"/>
      <c r="R36" s="42"/>
      <c r="S36" s="42"/>
      <c r="T36" s="50"/>
      <c r="U36" s="50"/>
      <c r="V36" s="50"/>
      <c r="W36" s="50"/>
    </row>
    <row r="37" spans="1:34" s="69" customFormat="1" x14ac:dyDescent="0.25">
      <c r="A37" s="76"/>
      <c r="B37" s="131"/>
      <c r="C37" s="216" t="s">
        <v>31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4" s="69" customFormat="1" x14ac:dyDescent="0.25">
      <c r="A38" s="76"/>
      <c r="B38" s="131"/>
      <c r="C38" s="217" t="s">
        <v>111</v>
      </c>
      <c r="D38" s="217"/>
      <c r="E38" s="217"/>
      <c r="F38" s="217"/>
      <c r="G38" s="217"/>
      <c r="H38" s="217"/>
      <c r="I38" s="217"/>
      <c r="J38" s="217"/>
      <c r="K38" s="217"/>
      <c r="L38" s="78"/>
    </row>
    <row r="39" spans="1:34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4" s="69" customFormat="1" ht="15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4" s="69" customForma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</row>
    <row r="42" spans="1:34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4" s="69" customFormat="1" x14ac:dyDescent="0.25">
      <c r="A43" s="76"/>
      <c r="B43" s="174" t="s">
        <v>8</v>
      </c>
      <c r="C43" s="172">
        <v>38980</v>
      </c>
      <c r="D43" s="172">
        <v>34378</v>
      </c>
      <c r="E43" s="172">
        <v>31125</v>
      </c>
      <c r="F43" s="172">
        <v>103269</v>
      </c>
      <c r="G43" s="172">
        <v>184991</v>
      </c>
      <c r="H43" s="172">
        <v>180543</v>
      </c>
      <c r="I43" s="154">
        <f>+(H43/G43-1)*100</f>
        <v>-2.4044412971441886</v>
      </c>
      <c r="J43" s="154">
        <f>+H43/G43*100</f>
        <v>97.595558702855811</v>
      </c>
      <c r="K43" s="154">
        <f>+(G43/F43-1)*100</f>
        <v>79.135074417298497</v>
      </c>
      <c r="L43" s="78"/>
      <c r="M43" s="99"/>
      <c r="N43" s="69">
        <v>1</v>
      </c>
      <c r="O43" s="79">
        <v>6042462</v>
      </c>
      <c r="P43" s="79">
        <v>6916438</v>
      </c>
    </row>
    <row r="44" spans="1:34" s="69" customFormat="1" x14ac:dyDescent="0.25">
      <c r="A44" s="76"/>
      <c r="B44" s="174" t="s">
        <v>9</v>
      </c>
      <c r="C44" s="172">
        <v>19742</v>
      </c>
      <c r="D44" s="172">
        <v>35998</v>
      </c>
      <c r="E44" s="172">
        <v>18318</v>
      </c>
      <c r="F44" s="172">
        <v>110324</v>
      </c>
      <c r="G44" s="172">
        <v>149559</v>
      </c>
      <c r="H44" s="172">
        <v>274657</v>
      </c>
      <c r="I44" s="154">
        <f>+(H44/G44-1)*100</f>
        <v>83.644581736973379</v>
      </c>
      <c r="J44" s="154">
        <f>+H44/G44*100</f>
        <v>183.64458173697338</v>
      </c>
      <c r="K44" s="154">
        <f>+(G44/F44-1)*100</f>
        <v>35.563431347666864</v>
      </c>
      <c r="L44" s="78"/>
      <c r="M44" s="99"/>
      <c r="O44" s="79"/>
      <c r="P44" s="79"/>
    </row>
    <row r="45" spans="1:34" s="69" customFormat="1" x14ac:dyDescent="0.25">
      <c r="A45" s="76"/>
      <c r="B45" s="174" t="s">
        <v>10</v>
      </c>
      <c r="C45" s="172">
        <v>21578</v>
      </c>
      <c r="D45" s="172">
        <v>33539</v>
      </c>
      <c r="E45" s="172">
        <v>16626</v>
      </c>
      <c r="F45" s="172">
        <v>114818</v>
      </c>
      <c r="G45" s="172">
        <v>148027</v>
      </c>
      <c r="H45" s="151">
        <v>340579</v>
      </c>
      <c r="I45" s="161">
        <f>+(H45/G45-1)*100</f>
        <v>130.07897207941795</v>
      </c>
      <c r="J45" s="161">
        <f>+H45/G45*100</f>
        <v>230.07897207941795</v>
      </c>
      <c r="K45" s="161">
        <f>+(G45/F45-1)*100</f>
        <v>28.923165357348157</v>
      </c>
      <c r="L45" s="78"/>
      <c r="M45" s="99"/>
      <c r="O45" s="79"/>
      <c r="P45" s="79"/>
    </row>
    <row r="46" spans="1:34" s="69" customFormat="1" x14ac:dyDescent="0.25">
      <c r="A46" s="76"/>
      <c r="B46" s="174" t="s">
        <v>11</v>
      </c>
      <c r="C46" s="172">
        <v>23376</v>
      </c>
      <c r="D46" s="172">
        <v>32623</v>
      </c>
      <c r="E46" s="172">
        <v>22163</v>
      </c>
      <c r="F46" s="172">
        <v>221171</v>
      </c>
      <c r="G46" s="172">
        <v>150939</v>
      </c>
      <c r="H46" s="172"/>
      <c r="I46" s="172"/>
      <c r="J46" s="172"/>
      <c r="K46" s="172"/>
      <c r="L46" s="78"/>
      <c r="M46" s="99"/>
      <c r="O46" s="79"/>
      <c r="P46" s="79"/>
    </row>
    <row r="47" spans="1:34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4" s="69" customFormat="1" x14ac:dyDescent="0.25">
      <c r="A48" s="76"/>
      <c r="B48" s="147" t="s">
        <v>4</v>
      </c>
      <c r="C48" s="150">
        <f>+SUM(C43:C45)</f>
        <v>80300</v>
      </c>
      <c r="D48" s="150">
        <f t="shared" ref="D48:G48" si="5">+SUM(D43:D45)</f>
        <v>103915</v>
      </c>
      <c r="E48" s="150">
        <f t="shared" si="5"/>
        <v>66069</v>
      </c>
      <c r="F48" s="150">
        <f t="shared" si="5"/>
        <v>328411</v>
      </c>
      <c r="G48" s="150">
        <f t="shared" si="5"/>
        <v>482577</v>
      </c>
      <c r="H48" s="151">
        <f>+SUM(H43:H45)</f>
        <v>795779</v>
      </c>
      <c r="I48" s="184">
        <f>+(H48/G48-1)*100</f>
        <v>64.901974192719507</v>
      </c>
      <c r="J48" s="161">
        <f>+H48/G48*100</f>
        <v>164.90197419271951</v>
      </c>
      <c r="K48" s="161">
        <f>+(G48/F48-1)*100</f>
        <v>46.943007390130042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</row>
    <row r="49" spans="1:23" s="69" customFormat="1" ht="18.75" customHeight="1" x14ac:dyDescent="0.25">
      <c r="A49" s="76"/>
      <c r="B49" s="147" t="s">
        <v>3</v>
      </c>
      <c r="C49" s="152"/>
      <c r="D49" s="152">
        <f>+(D48/C48-1)*100</f>
        <v>29.408468244084673</v>
      </c>
      <c r="E49" s="152">
        <f t="shared" ref="E49:H49" si="6">+(E48/D48-1)*100</f>
        <v>-36.420151085021416</v>
      </c>
      <c r="F49" s="152">
        <f>+(F48/E48-1)*100</f>
        <v>397.07275726891584</v>
      </c>
      <c r="G49" s="152">
        <f t="shared" si="6"/>
        <v>46.943007390130042</v>
      </c>
      <c r="H49" s="161">
        <f t="shared" si="6"/>
        <v>64.901974192719507</v>
      </c>
      <c r="I49" s="162"/>
      <c r="J49" s="162"/>
      <c r="K49" s="162"/>
      <c r="L49" s="78"/>
    </row>
    <row r="50" spans="1:23" s="43" customFormat="1" x14ac:dyDescent="0.25">
      <c r="A50" s="44"/>
      <c r="B50" s="171"/>
      <c r="C50" s="188"/>
      <c r="D50" s="188"/>
      <c r="E50" s="188"/>
      <c r="F50" s="189"/>
      <c r="G50" s="189"/>
      <c r="H50" s="189"/>
      <c r="I50" s="190"/>
      <c r="J50" s="190"/>
      <c r="K50" s="171"/>
      <c r="L50" s="63"/>
      <c r="M50" s="58"/>
      <c r="N50" s="40"/>
      <c r="O50" s="41"/>
      <c r="P50" s="41"/>
      <c r="Q50" s="41"/>
      <c r="R50" s="42"/>
      <c r="S50" s="42"/>
      <c r="T50" s="50"/>
      <c r="U50" s="50"/>
      <c r="V50" s="50"/>
      <c r="W50" s="50"/>
    </row>
    <row r="51" spans="1:23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1"/>
      <c r="P51" s="41"/>
      <c r="Q51" s="41"/>
      <c r="R51" s="42"/>
      <c r="S51" s="42"/>
      <c r="T51" s="50"/>
      <c r="U51" s="50"/>
      <c r="V51" s="50"/>
      <c r="W51" s="50"/>
    </row>
    <row r="52" spans="1:23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1"/>
      <c r="P52" s="41"/>
      <c r="Q52" s="41"/>
      <c r="R52" s="42"/>
      <c r="S52" s="42"/>
      <c r="T52" s="50"/>
      <c r="U52" s="50"/>
      <c r="V52" s="50"/>
      <c r="W52" s="50"/>
    </row>
    <row r="53" spans="1:23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3" s="40" customFormat="1" x14ac:dyDescent="0.25">
      <c r="A54" s="59"/>
      <c r="B54" s="49" t="s">
        <v>52</v>
      </c>
      <c r="C54" s="49" t="s">
        <v>52</v>
      </c>
      <c r="D54" s="49" t="s">
        <v>52</v>
      </c>
      <c r="E54" s="49" t="s">
        <v>52</v>
      </c>
      <c r="F54" s="49" t="s">
        <v>52</v>
      </c>
      <c r="G54" s="49" t="s">
        <v>52</v>
      </c>
      <c r="H54" s="40" t="s">
        <v>52</v>
      </c>
      <c r="I54" s="40" t="s">
        <v>52</v>
      </c>
      <c r="J54" s="40" t="s">
        <v>52</v>
      </c>
      <c r="K54" s="40" t="s">
        <v>52</v>
      </c>
      <c r="L54" s="40" t="s">
        <v>53</v>
      </c>
      <c r="M54" s="40" t="s">
        <v>54</v>
      </c>
      <c r="N54" s="40" t="s">
        <v>55</v>
      </c>
      <c r="O54" s="40" t="s">
        <v>60</v>
      </c>
      <c r="P54" s="40" t="s">
        <v>61</v>
      </c>
    </row>
    <row r="55" spans="1:23" s="40" customFormat="1" x14ac:dyDescent="0.25">
      <c r="B55" s="49">
        <v>173844</v>
      </c>
      <c r="C55" s="49">
        <v>87108</v>
      </c>
      <c r="D55" s="49">
        <v>3845</v>
      </c>
      <c r="E55" s="49">
        <v>1137</v>
      </c>
      <c r="F55" s="49">
        <v>216</v>
      </c>
      <c r="G55" s="49">
        <v>1296</v>
      </c>
      <c r="H55" s="40">
        <v>756</v>
      </c>
      <c r="I55" s="40">
        <v>11301</v>
      </c>
      <c r="J55" s="40">
        <v>20207</v>
      </c>
      <c r="K55" s="40">
        <v>44691</v>
      </c>
      <c r="L55" s="40">
        <v>141795</v>
      </c>
      <c r="M55" s="40">
        <v>13932</v>
      </c>
      <c r="N55" s="40">
        <v>2320</v>
      </c>
      <c r="O55" s="40">
        <v>161</v>
      </c>
      <c r="P55" s="40">
        <v>14305</v>
      </c>
    </row>
    <row r="56" spans="1:23" s="40" customFormat="1" x14ac:dyDescent="0.25"/>
    <row r="57" spans="1:23" s="40" customFormat="1" x14ac:dyDescent="0.25"/>
    <row r="58" spans="1:23" s="40" customFormat="1" x14ac:dyDescent="0.25">
      <c r="C58" s="49"/>
      <c r="D58" s="49"/>
      <c r="E58" s="49"/>
      <c r="F58" s="49"/>
      <c r="G58" s="49"/>
      <c r="H58" s="49"/>
    </row>
    <row r="59" spans="1:23" s="41" customFormat="1" x14ac:dyDescent="0.25">
      <c r="C59" s="56"/>
      <c r="D59" s="56"/>
      <c r="E59" s="56"/>
      <c r="F59" s="56"/>
      <c r="G59" s="56"/>
      <c r="H59" s="56"/>
    </row>
    <row r="60" spans="1:23" s="69" customFormat="1" x14ac:dyDescent="0.25">
      <c r="B60" s="94">
        <v>7389400</v>
      </c>
      <c r="C60" s="98" t="s">
        <v>12</v>
      </c>
      <c r="D60" s="97">
        <v>6805.8512499999997</v>
      </c>
    </row>
    <row r="61" spans="1:23" s="69" customFormat="1" x14ac:dyDescent="0.25">
      <c r="B61" s="94">
        <v>7405125</v>
      </c>
      <c r="C61" s="98" t="s">
        <v>13</v>
      </c>
      <c r="D61" s="97">
        <v>7093.1805000000004</v>
      </c>
    </row>
    <row r="62" spans="1:23" s="69" customFormat="1" x14ac:dyDescent="0.25">
      <c r="B62" s="94">
        <v>7299121</v>
      </c>
      <c r="C62" s="98" t="s">
        <v>14</v>
      </c>
      <c r="D62" s="97">
        <v>7273.4759999999997</v>
      </c>
    </row>
    <row r="63" spans="1:23" s="69" customFormat="1" x14ac:dyDescent="0.25">
      <c r="B63" s="94">
        <v>6832984</v>
      </c>
      <c r="C63" s="98" t="s">
        <v>15</v>
      </c>
      <c r="D63" s="97">
        <v>7231.6575000000003</v>
      </c>
    </row>
    <row r="64" spans="1:23" s="69" customFormat="1" x14ac:dyDescent="0.25">
      <c r="B64" s="94">
        <v>6979952</v>
      </c>
      <c r="C64" s="98" t="s">
        <v>16</v>
      </c>
      <c r="D64" s="97">
        <v>7129.2955000000002</v>
      </c>
    </row>
    <row r="65" spans="2:5" s="69" customFormat="1" x14ac:dyDescent="0.25">
      <c r="B65" s="94">
        <v>6279817</v>
      </c>
      <c r="C65" s="98" t="s">
        <v>17</v>
      </c>
      <c r="D65" s="97">
        <v>6847.9684999999999</v>
      </c>
    </row>
    <row r="66" spans="2:5" s="69" customFormat="1" x14ac:dyDescent="0.25">
      <c r="B66" s="94">
        <v>6093961</v>
      </c>
      <c r="C66" s="98" t="s">
        <v>18</v>
      </c>
      <c r="D66" s="97">
        <v>6546.6785</v>
      </c>
    </row>
    <row r="67" spans="2:5" s="69" customFormat="1" x14ac:dyDescent="0.25">
      <c r="B67" s="94">
        <v>5469988</v>
      </c>
      <c r="C67" s="98" t="s">
        <v>19</v>
      </c>
      <c r="D67" s="97">
        <v>6205.9295000000002</v>
      </c>
      <c r="E67" s="91"/>
    </row>
    <row r="68" spans="2:5" s="69" customFormat="1" x14ac:dyDescent="0.25">
      <c r="B68" s="94">
        <v>5941344</v>
      </c>
      <c r="C68" s="98" t="s">
        <v>20</v>
      </c>
      <c r="D68" s="97">
        <v>5946.2775000000001</v>
      </c>
      <c r="E68" s="91"/>
    </row>
    <row r="69" spans="2:5" s="69" customFormat="1" x14ac:dyDescent="0.25">
      <c r="B69" s="94">
        <v>6145529</v>
      </c>
      <c r="C69" s="98" t="s">
        <v>21</v>
      </c>
      <c r="D69" s="97">
        <v>5912.7055</v>
      </c>
      <c r="E69" s="91"/>
    </row>
    <row r="70" spans="2:5" s="69" customFormat="1" x14ac:dyDescent="0.25">
      <c r="B70" s="94">
        <v>6209547</v>
      </c>
      <c r="C70" s="98" t="s">
        <v>22</v>
      </c>
      <c r="D70" s="97">
        <v>5941.6019999999999</v>
      </c>
      <c r="E70" s="91"/>
    </row>
    <row r="71" spans="2:5" s="69" customFormat="1" x14ac:dyDescent="0.25">
      <c r="B71" s="94">
        <v>5987990</v>
      </c>
      <c r="C71" s="98" t="s">
        <v>23</v>
      </c>
      <c r="D71" s="97">
        <v>6071.1025</v>
      </c>
      <c r="E71" s="91"/>
    </row>
    <row r="72" spans="2:5" s="69" customFormat="1" x14ac:dyDescent="0.25">
      <c r="B72" s="94">
        <v>5810996</v>
      </c>
      <c r="C72" s="98" t="s">
        <v>24</v>
      </c>
      <c r="D72" s="97">
        <v>6038.5155000000004</v>
      </c>
      <c r="E72" s="91"/>
    </row>
    <row r="73" spans="2:5" s="69" customFormat="1" x14ac:dyDescent="0.25">
      <c r="B73" s="94">
        <v>6231878</v>
      </c>
      <c r="C73" s="98" t="s">
        <v>25</v>
      </c>
      <c r="D73" s="97">
        <v>6060.10275</v>
      </c>
      <c r="E73" s="91"/>
    </row>
    <row r="74" spans="2:5" s="69" customFormat="1" x14ac:dyDescent="0.25">
      <c r="B74" s="94">
        <v>6449419</v>
      </c>
      <c r="C74" s="98" t="s">
        <v>26</v>
      </c>
      <c r="D74" s="97">
        <v>6120.0707499999999</v>
      </c>
      <c r="E74" s="91"/>
    </row>
    <row r="75" spans="2:5" s="69" customFormat="1" x14ac:dyDescent="0.25">
      <c r="B75" s="94">
        <v>6199402</v>
      </c>
      <c r="C75" s="98" t="s">
        <v>27</v>
      </c>
      <c r="D75" s="97">
        <v>6172.9237499999999</v>
      </c>
      <c r="E75" s="91"/>
    </row>
    <row r="76" spans="2:5" s="69" customFormat="1" x14ac:dyDescent="0.25">
      <c r="B76" s="94">
        <v>6498148</v>
      </c>
      <c r="C76" s="98" t="s">
        <v>28</v>
      </c>
      <c r="D76" s="97">
        <v>6344.7117500000004</v>
      </c>
      <c r="E76" s="91"/>
    </row>
    <row r="77" spans="2:5" s="69" customFormat="1" x14ac:dyDescent="0.25">
      <c r="B77" s="94">
        <v>6281878</v>
      </c>
      <c r="C77" s="98" t="s">
        <v>29</v>
      </c>
      <c r="D77" s="97">
        <v>6357.2117500000004</v>
      </c>
      <c r="E77" s="91"/>
    </row>
    <row r="78" spans="2:5" s="69" customFormat="1" x14ac:dyDescent="0.25">
      <c r="B78" s="94">
        <v>6351873</v>
      </c>
      <c r="C78" s="98" t="s">
        <v>30</v>
      </c>
      <c r="D78" s="97">
        <v>6332.8252499999999</v>
      </c>
      <c r="E78" s="91"/>
    </row>
    <row r="79" spans="2:5" s="69" customFormat="1" x14ac:dyDescent="0.25">
      <c r="B79" s="94">
        <v>6348056</v>
      </c>
      <c r="C79" s="98" t="s">
        <v>33</v>
      </c>
      <c r="D79" s="97">
        <v>6369.9887500000004</v>
      </c>
      <c r="E79" s="91"/>
    </row>
    <row r="80" spans="2:5" s="69" customFormat="1" x14ac:dyDescent="0.25">
      <c r="B80" s="94">
        <v>6042462</v>
      </c>
      <c r="C80" s="98" t="s">
        <v>35</v>
      </c>
      <c r="D80" s="97">
        <v>6256.0672500000001</v>
      </c>
      <c r="E80" s="91"/>
    </row>
    <row r="81" spans="2:5" s="69" customFormat="1" x14ac:dyDescent="0.25">
      <c r="B81" s="94">
        <v>6095116</v>
      </c>
      <c r="C81" s="98" t="s">
        <v>37</v>
      </c>
      <c r="D81" s="97">
        <v>6209.3767500000004</v>
      </c>
      <c r="E81" s="91"/>
    </row>
    <row r="82" spans="2:5" s="69" customFormat="1" x14ac:dyDescent="0.25">
      <c r="B82" s="94">
        <v>6413962</v>
      </c>
      <c r="C82" s="98" t="s">
        <v>38</v>
      </c>
      <c r="D82" s="97">
        <v>6224.8990000000003</v>
      </c>
      <c r="E82" s="91"/>
    </row>
    <row r="83" spans="2:5" s="69" customFormat="1" x14ac:dyDescent="0.25">
      <c r="B83" s="94">
        <v>6196253</v>
      </c>
      <c r="C83" s="98" t="s">
        <v>39</v>
      </c>
      <c r="D83" s="97">
        <v>6186.9482500000004</v>
      </c>
      <c r="E83" s="91"/>
    </row>
    <row r="84" spans="2:5" s="69" customFormat="1" x14ac:dyDescent="0.25">
      <c r="B84" s="94">
        <v>6916438</v>
      </c>
      <c r="C84" s="98" t="s">
        <v>42</v>
      </c>
      <c r="D84" s="97">
        <v>6405.4422500000001</v>
      </c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4" s="69" customFormat="1" x14ac:dyDescent="0.25">
      <c r="B129" s="79"/>
      <c r="D129" s="93"/>
      <c r="E129" s="91"/>
    </row>
    <row r="130" spans="2:34" s="69" customFormat="1" x14ac:dyDescent="0.25">
      <c r="B130" s="79"/>
      <c r="D130" s="93"/>
      <c r="E130" s="91"/>
    </row>
    <row r="131" spans="2:34" s="69" customFormat="1" x14ac:dyDescent="0.25">
      <c r="B131" s="79"/>
      <c r="D131" s="93"/>
      <c r="E131" s="91"/>
    </row>
    <row r="132" spans="2:34" s="69" customFormat="1" x14ac:dyDescent="0.25">
      <c r="B132" s="79"/>
      <c r="D132" s="93"/>
      <c r="E132" s="91"/>
    </row>
    <row r="133" spans="2:34" s="69" customFormat="1" x14ac:dyDescent="0.25">
      <c r="B133" s="79"/>
      <c r="D133" s="93"/>
      <c r="E133" s="91"/>
    </row>
    <row r="134" spans="2:34" s="69" customFormat="1" x14ac:dyDescent="0.25">
      <c r="B134" s="79"/>
      <c r="D134" s="93"/>
      <c r="E134" s="91"/>
    </row>
    <row r="135" spans="2:34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</row>
    <row r="136" spans="2:34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</row>
    <row r="137" spans="2:34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</row>
    <row r="138" spans="2:34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</row>
    <row r="139" spans="2:34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</row>
    <row r="140" spans="2:34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</row>
    <row r="141" spans="2:34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</row>
    <row r="142" spans="2:34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</row>
    <row r="143" spans="2:34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</row>
    <row r="144" spans="2:34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</row>
    <row r="145" spans="4:34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</row>
    <row r="146" spans="4:34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</row>
    <row r="147" spans="4:34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</row>
    <row r="148" spans="4:34" s="69" customFormat="1" x14ac:dyDescent="0.25"/>
    <row r="149" spans="4:34" s="69" customFormat="1" x14ac:dyDescent="0.25"/>
    <row r="150" spans="4:34" s="69" customFormat="1" x14ac:dyDescent="0.25"/>
    <row r="151" spans="4:34" s="69" customFormat="1" x14ac:dyDescent="0.25"/>
    <row r="152" spans="4:34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</row>
    <row r="153" spans="4:34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</row>
    <row r="154" spans="4:34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</row>
    <row r="155" spans="4:34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</row>
    <row r="156" spans="4:34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</row>
    <row r="157" spans="4:34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</row>
    <row r="158" spans="4:34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</row>
    <row r="159" spans="4:34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</row>
    <row r="160" spans="4:34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</row>
    <row r="161" spans="13:34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</row>
    <row r="162" spans="13:34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</row>
    <row r="163" spans="13:34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25</oddFooter>
  </headerFooter>
  <ignoredErrors>
    <ignoredError sqref="C18:G18 C33:G33 C48:G48" formulaRange="1"/>
  </ignoredErrors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9" width="11.5703125" style="70" customWidth="1"/>
    <col min="10" max="11" width="11.7109375" style="70" customWidth="1"/>
    <col min="12" max="12" width="1.85546875" style="70" customWidth="1"/>
    <col min="13" max="13" width="11.42578125" style="69"/>
    <col min="14" max="14" width="11.42578125" style="69" hidden="1" customWidth="1"/>
    <col min="15" max="34" width="11.42578125" style="69"/>
    <col min="35" max="16384" width="11.42578125" style="70"/>
  </cols>
  <sheetData>
    <row r="1" spans="1:16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16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16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16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16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16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16" s="69" customFormat="1" x14ac:dyDescent="0.25">
      <c r="A7" s="176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16" s="69" customFormat="1" x14ac:dyDescent="0.25">
      <c r="A8" s="176"/>
      <c r="B8" s="131"/>
      <c r="C8" s="217" t="s">
        <v>116</v>
      </c>
      <c r="D8" s="217"/>
      <c r="E8" s="217"/>
      <c r="F8" s="217"/>
      <c r="G8" s="217"/>
      <c r="H8" s="217"/>
      <c r="I8" s="217"/>
      <c r="J8" s="217"/>
      <c r="K8" s="217"/>
      <c r="L8" s="78"/>
    </row>
    <row r="9" spans="1:16" s="69" customFormat="1" x14ac:dyDescent="0.25">
      <c r="A9" s="1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16" s="69" customFormat="1" ht="15.75" customHeight="1" x14ac:dyDescent="0.25">
      <c r="A10" s="1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16" s="69" customFormat="1" x14ac:dyDescent="0.25">
      <c r="A11" s="1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</row>
    <row r="12" spans="1:16" s="69" customFormat="1" ht="12" customHeight="1" x14ac:dyDescent="0.25">
      <c r="A12" s="1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16" s="69" customFormat="1" x14ac:dyDescent="0.25">
      <c r="A13" s="176"/>
      <c r="B13" s="174" t="s">
        <v>8</v>
      </c>
      <c r="C13" s="172">
        <v>1613082</v>
      </c>
      <c r="D13" s="172">
        <v>1420302</v>
      </c>
      <c r="E13" s="172">
        <v>1418939</v>
      </c>
      <c r="F13" s="172">
        <v>1364161</v>
      </c>
      <c r="G13" s="172">
        <v>1329834</v>
      </c>
      <c r="H13" s="172">
        <v>1357045</v>
      </c>
      <c r="I13" s="154">
        <f>+(H13/G13-1)*100</f>
        <v>2.0461952394058125</v>
      </c>
      <c r="J13" s="154">
        <f>+H13/G13*100</f>
        <v>102.04619523940582</v>
      </c>
      <c r="K13" s="154">
        <f>+(G13/F13-1)*100</f>
        <v>-2.5163452114523088</v>
      </c>
      <c r="L13" s="78"/>
      <c r="M13" s="99"/>
      <c r="N13" s="69">
        <v>1</v>
      </c>
      <c r="O13" s="79">
        <v>6042462</v>
      </c>
      <c r="P13" s="79">
        <v>6916438</v>
      </c>
    </row>
    <row r="14" spans="1:16" s="69" customFormat="1" x14ac:dyDescent="0.25">
      <c r="A14" s="176"/>
      <c r="B14" s="174" t="s">
        <v>9</v>
      </c>
      <c r="C14" s="172">
        <v>1479044</v>
      </c>
      <c r="D14" s="172">
        <v>1583611</v>
      </c>
      <c r="E14" s="172">
        <v>1369528</v>
      </c>
      <c r="F14" s="172">
        <v>1202167</v>
      </c>
      <c r="G14" s="172">
        <v>1198619</v>
      </c>
      <c r="H14" s="172">
        <v>1526169</v>
      </c>
      <c r="I14" s="154">
        <f>+(H14/G14-1)*100</f>
        <v>27.327282480921799</v>
      </c>
      <c r="J14" s="154">
        <f>+H14/G14*100</f>
        <v>127.3272824809218</v>
      </c>
      <c r="K14" s="154">
        <f>+(G14/F14-1)*100</f>
        <v>-0.29513370438549735</v>
      </c>
      <c r="L14" s="78"/>
      <c r="M14" s="99"/>
      <c r="O14" s="79"/>
      <c r="P14" s="79"/>
    </row>
    <row r="15" spans="1:16" s="69" customFormat="1" x14ac:dyDescent="0.25">
      <c r="A15" s="176"/>
      <c r="B15" s="174" t="s">
        <v>10</v>
      </c>
      <c r="C15" s="172">
        <v>1503494</v>
      </c>
      <c r="D15" s="172">
        <v>1442422</v>
      </c>
      <c r="E15" s="172">
        <v>1548958</v>
      </c>
      <c r="F15" s="172">
        <v>1278725</v>
      </c>
      <c r="G15" s="172">
        <v>1179849</v>
      </c>
      <c r="H15" s="151">
        <v>1584928</v>
      </c>
      <c r="I15" s="161">
        <f>+(H15/G15-1)*100</f>
        <v>34.333122289377705</v>
      </c>
      <c r="J15" s="161">
        <f>+H15/G15*100</f>
        <v>134.33312228937771</v>
      </c>
      <c r="K15" s="161">
        <f>+(G15/F15-1)*100</f>
        <v>-7.7323896850378322</v>
      </c>
      <c r="L15" s="78"/>
      <c r="M15" s="99"/>
      <c r="O15" s="79"/>
      <c r="P15" s="79"/>
    </row>
    <row r="16" spans="1:16" s="69" customFormat="1" x14ac:dyDescent="0.25">
      <c r="A16" s="176"/>
      <c r="B16" s="174" t="s">
        <v>11</v>
      </c>
      <c r="C16" s="172">
        <v>1298450</v>
      </c>
      <c r="D16" s="172">
        <v>1536496</v>
      </c>
      <c r="E16" s="172">
        <v>1366693</v>
      </c>
      <c r="F16" s="172">
        <v>1326243</v>
      </c>
      <c r="G16" s="172">
        <v>1264271</v>
      </c>
      <c r="H16" s="172"/>
      <c r="I16" s="172"/>
      <c r="J16" s="172"/>
      <c r="K16" s="172"/>
      <c r="L16" s="78"/>
      <c r="M16" s="99"/>
      <c r="O16" s="79"/>
      <c r="P16" s="79"/>
    </row>
    <row r="17" spans="1:34" s="69" customFormat="1" ht="12" customHeight="1" x14ac:dyDescent="0.25">
      <c r="A17" s="1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4" s="69" customFormat="1" x14ac:dyDescent="0.25">
      <c r="A18" s="176"/>
      <c r="B18" s="147" t="s">
        <v>4</v>
      </c>
      <c r="C18" s="150">
        <f>+SUM(C13:C15)</f>
        <v>4595620</v>
      </c>
      <c r="D18" s="150">
        <f t="shared" ref="D18:G18" si="0">+SUM(D13:D15)</f>
        <v>4446335</v>
      </c>
      <c r="E18" s="150">
        <f t="shared" si="0"/>
        <v>4337425</v>
      </c>
      <c r="F18" s="150">
        <f t="shared" si="0"/>
        <v>3845053</v>
      </c>
      <c r="G18" s="150">
        <f t="shared" si="0"/>
        <v>3708302</v>
      </c>
      <c r="H18" s="151">
        <f>+SUM(H13:H15)</f>
        <v>4468142</v>
      </c>
      <c r="I18" s="184">
        <f>+(H18/G18-1)*100</f>
        <v>20.490240546751593</v>
      </c>
      <c r="J18" s="161">
        <f>+H18/G18*100</f>
        <v>120.49024054675159</v>
      </c>
      <c r="K18" s="161">
        <f>+(G18/F18-1)*100</f>
        <v>-3.5565439540105159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</row>
    <row r="19" spans="1:34" s="69" customFormat="1" ht="18.75" customHeight="1" x14ac:dyDescent="0.25">
      <c r="A19" s="176"/>
      <c r="B19" s="147" t="s">
        <v>3</v>
      </c>
      <c r="C19" s="152"/>
      <c r="D19" s="152">
        <f>+(D18/C18-1)*100</f>
        <v>-3.248419146926862</v>
      </c>
      <c r="E19" s="152">
        <f t="shared" ref="E19:H19" si="1">+(E18/D18-1)*100</f>
        <v>-2.4494330724068258</v>
      </c>
      <c r="F19" s="152">
        <f>+(F18/E18-1)*100</f>
        <v>-11.351712133351011</v>
      </c>
      <c r="G19" s="152">
        <f t="shared" si="1"/>
        <v>-3.5565439540105159</v>
      </c>
      <c r="H19" s="161">
        <f t="shared" si="1"/>
        <v>20.490240546751593</v>
      </c>
      <c r="I19" s="162"/>
      <c r="J19" s="162"/>
      <c r="K19" s="162"/>
      <c r="L19" s="78"/>
    </row>
    <row r="20" spans="1:34" s="69" customFormat="1" ht="12" customHeight="1" x14ac:dyDescent="0.25">
      <c r="A20" s="1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4" s="69" customFormat="1" ht="14.25" customHeight="1" x14ac:dyDescent="0.25">
      <c r="A21" s="1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4" s="69" customFormat="1" x14ac:dyDescent="0.25">
      <c r="A22" s="176"/>
      <c r="B22" s="131"/>
      <c r="C22" s="216" t="s">
        <v>31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4" s="69" customFormat="1" x14ac:dyDescent="0.25">
      <c r="A23" s="176"/>
      <c r="B23" s="131"/>
      <c r="C23" s="217" t="s">
        <v>115</v>
      </c>
      <c r="D23" s="217"/>
      <c r="E23" s="217"/>
      <c r="F23" s="217"/>
      <c r="G23" s="217"/>
      <c r="H23" s="217"/>
      <c r="I23" s="217"/>
      <c r="J23" s="217"/>
      <c r="K23" s="217"/>
      <c r="L23" s="78"/>
    </row>
    <row r="24" spans="1:34" s="69" customFormat="1" x14ac:dyDescent="0.25">
      <c r="A24" s="1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4" s="69" customFormat="1" ht="15.75" customHeight="1" x14ac:dyDescent="0.25">
      <c r="A25" s="1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4" s="69" customFormat="1" x14ac:dyDescent="0.25">
      <c r="A26" s="1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</row>
    <row r="27" spans="1:34" s="69" customFormat="1" ht="12" customHeight="1" x14ac:dyDescent="0.25">
      <c r="A27" s="1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4" s="69" customFormat="1" x14ac:dyDescent="0.25">
      <c r="A28" s="176"/>
      <c r="B28" s="174" t="s">
        <v>8</v>
      </c>
      <c r="C28" s="172">
        <v>1421083</v>
      </c>
      <c r="D28" s="172">
        <v>1234943</v>
      </c>
      <c r="E28" s="172">
        <v>1101335</v>
      </c>
      <c r="F28" s="172">
        <v>1049428</v>
      </c>
      <c r="G28" s="172">
        <v>1108368</v>
      </c>
      <c r="H28" s="172">
        <v>1007575</v>
      </c>
      <c r="I28" s="154">
        <f>+(H28/G28-1)*100</f>
        <v>-9.0938208248523935</v>
      </c>
      <c r="J28" s="154">
        <f>+H28/G28*100</f>
        <v>90.906179175147599</v>
      </c>
      <c r="K28" s="154">
        <f>+(G28/F28-1)*100</f>
        <v>5.6163929302438964</v>
      </c>
      <c r="L28" s="78"/>
      <c r="M28" s="99"/>
      <c r="N28" s="69">
        <v>1</v>
      </c>
      <c r="O28" s="79">
        <v>6042462</v>
      </c>
      <c r="P28" s="79">
        <v>6916438</v>
      </c>
    </row>
    <row r="29" spans="1:34" s="69" customFormat="1" x14ac:dyDescent="0.25">
      <c r="A29" s="176"/>
      <c r="B29" s="174" t="s">
        <v>9</v>
      </c>
      <c r="C29" s="172">
        <v>1295104</v>
      </c>
      <c r="D29" s="172">
        <v>1207531</v>
      </c>
      <c r="E29" s="172">
        <v>1055778</v>
      </c>
      <c r="F29" s="172">
        <v>1047247</v>
      </c>
      <c r="G29" s="172">
        <v>989049</v>
      </c>
      <c r="H29" s="172">
        <v>991218</v>
      </c>
      <c r="I29" s="154">
        <f>+(H29/G29-1)*100</f>
        <v>0.21930157150960028</v>
      </c>
      <c r="J29" s="154">
        <f>+H29/G29*100</f>
        <v>100.2193015715096</v>
      </c>
      <c r="K29" s="154">
        <f>+(G29/F29-1)*100</f>
        <v>-5.5572372133794623</v>
      </c>
      <c r="L29" s="78"/>
      <c r="M29" s="99"/>
      <c r="O29" s="79"/>
      <c r="P29" s="79"/>
    </row>
    <row r="30" spans="1:34" s="69" customFormat="1" x14ac:dyDescent="0.25">
      <c r="A30" s="176"/>
      <c r="B30" s="174" t="s">
        <v>10</v>
      </c>
      <c r="C30" s="172">
        <v>1320912</v>
      </c>
      <c r="D30" s="172">
        <v>1071516</v>
      </c>
      <c r="E30" s="172">
        <v>1254508</v>
      </c>
      <c r="F30" s="172">
        <v>1119112</v>
      </c>
      <c r="G30" s="172">
        <v>931064</v>
      </c>
      <c r="H30" s="151">
        <v>996810</v>
      </c>
      <c r="I30" s="161">
        <f>+(H30/G30-1)*100</f>
        <v>7.0613835353960708</v>
      </c>
      <c r="J30" s="161">
        <f>+H30/G30*100</f>
        <v>107.06138353539608</v>
      </c>
      <c r="K30" s="161">
        <f>+(G30/F30-1)*100</f>
        <v>-16.803322634374396</v>
      </c>
      <c r="L30" s="78"/>
      <c r="M30" s="99"/>
      <c r="O30" s="79"/>
      <c r="P30" s="79"/>
    </row>
    <row r="31" spans="1:34" s="69" customFormat="1" x14ac:dyDescent="0.25">
      <c r="A31" s="176"/>
      <c r="B31" s="174" t="s">
        <v>11</v>
      </c>
      <c r="C31" s="172">
        <v>1133373</v>
      </c>
      <c r="D31" s="172">
        <v>1175584</v>
      </c>
      <c r="E31" s="172">
        <v>1094998</v>
      </c>
      <c r="F31" s="172">
        <v>1135734</v>
      </c>
      <c r="G31" s="172">
        <v>971616</v>
      </c>
      <c r="H31" s="172"/>
      <c r="I31" s="172"/>
      <c r="J31" s="172"/>
      <c r="K31" s="172"/>
      <c r="L31" s="78"/>
      <c r="M31" s="99"/>
      <c r="O31" s="79"/>
      <c r="P31" s="79"/>
    </row>
    <row r="32" spans="1:34" s="69" customFormat="1" ht="12" customHeight="1" x14ac:dyDescent="0.25">
      <c r="A32" s="1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4" s="69" customFormat="1" x14ac:dyDescent="0.25">
      <c r="A33" s="176"/>
      <c r="B33" s="147" t="s">
        <v>4</v>
      </c>
      <c r="C33" s="150">
        <f>+SUM(C28:C30)</f>
        <v>4037099</v>
      </c>
      <c r="D33" s="150">
        <f t="shared" ref="D33:G33" si="2">+SUM(D28:D30)</f>
        <v>3513990</v>
      </c>
      <c r="E33" s="150">
        <f t="shared" si="2"/>
        <v>3411621</v>
      </c>
      <c r="F33" s="150">
        <f t="shared" si="2"/>
        <v>3215787</v>
      </c>
      <c r="G33" s="150">
        <f t="shared" si="2"/>
        <v>3028481</v>
      </c>
      <c r="H33" s="151">
        <f>+SUM(H28:H30)</f>
        <v>2995603</v>
      </c>
      <c r="I33" s="184">
        <f>+(H33/G33-1)*100</f>
        <v>-1.0856267547988629</v>
      </c>
      <c r="J33" s="161">
        <f>+H33/G33*100</f>
        <v>98.914373245201133</v>
      </c>
      <c r="K33" s="161">
        <f>+(G33/F33-1)*100</f>
        <v>-5.8245773118679844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</row>
    <row r="34" spans="1:34" s="69" customFormat="1" ht="18.75" customHeight="1" x14ac:dyDescent="0.25">
      <c r="A34" s="176"/>
      <c r="B34" s="147" t="s">
        <v>3</v>
      </c>
      <c r="C34" s="152"/>
      <c r="D34" s="152">
        <f>+(D33/C33-1)*100</f>
        <v>-12.957546991044811</v>
      </c>
      <c r="E34" s="152">
        <f t="shared" ref="E34:H34" si="3">+(E33/D33-1)*100</f>
        <v>-2.9131841581791607</v>
      </c>
      <c r="F34" s="152">
        <f>+(F33/E33-1)*100</f>
        <v>-5.7402038503104542</v>
      </c>
      <c r="G34" s="152">
        <f t="shared" si="3"/>
        <v>-5.8245773118679844</v>
      </c>
      <c r="H34" s="161">
        <f t="shared" si="3"/>
        <v>-1.0856267547988629</v>
      </c>
      <c r="I34" s="162"/>
      <c r="J34" s="162"/>
      <c r="K34" s="162"/>
      <c r="L34" s="78"/>
    </row>
    <row r="35" spans="1:34" s="43" customFormat="1" x14ac:dyDescent="0.25">
      <c r="A35" s="177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63"/>
      <c r="M35" s="58" t="s">
        <v>6</v>
      </c>
      <c r="N35" s="40"/>
      <c r="O35" s="41"/>
      <c r="P35" s="41"/>
      <c r="Q35" s="41"/>
      <c r="R35" s="42"/>
      <c r="S35" s="42"/>
      <c r="T35" s="50"/>
      <c r="U35" s="50"/>
      <c r="V35" s="50"/>
      <c r="W35" s="50"/>
    </row>
    <row r="36" spans="1:34" s="43" customFormat="1" x14ac:dyDescent="0.25">
      <c r="A36" s="177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1"/>
      <c r="P36" s="41"/>
      <c r="Q36" s="41"/>
      <c r="R36" s="42"/>
      <c r="S36" s="42"/>
      <c r="T36" s="50"/>
      <c r="U36" s="50"/>
      <c r="V36" s="50"/>
      <c r="W36" s="50"/>
    </row>
    <row r="37" spans="1:34" s="69" customFormat="1" x14ac:dyDescent="0.25">
      <c r="A37" s="176"/>
      <c r="B37" s="131"/>
      <c r="C37" s="216" t="s">
        <v>31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4" s="69" customFormat="1" x14ac:dyDescent="0.25">
      <c r="A38" s="176"/>
      <c r="B38" s="131"/>
      <c r="C38" s="217" t="s">
        <v>114</v>
      </c>
      <c r="D38" s="217"/>
      <c r="E38" s="217"/>
      <c r="F38" s="217"/>
      <c r="G38" s="217"/>
      <c r="H38" s="217"/>
      <c r="I38" s="217"/>
      <c r="J38" s="217"/>
      <c r="K38" s="217"/>
      <c r="L38" s="78"/>
    </row>
    <row r="39" spans="1:34" s="69" customFormat="1" x14ac:dyDescent="0.25">
      <c r="A39" s="1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4" s="69" customFormat="1" ht="15.75" customHeight="1" x14ac:dyDescent="0.25">
      <c r="A40" s="1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4" s="69" customFormat="1" x14ac:dyDescent="0.25">
      <c r="A41" s="1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</row>
    <row r="42" spans="1:34" s="69" customFormat="1" ht="12" customHeight="1" x14ac:dyDescent="0.25">
      <c r="A42" s="1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4" s="69" customFormat="1" x14ac:dyDescent="0.25">
      <c r="A43" s="176"/>
      <c r="B43" s="174" t="s">
        <v>8</v>
      </c>
      <c r="C43" s="172">
        <v>191999</v>
      </c>
      <c r="D43" s="172">
        <v>185359</v>
      </c>
      <c r="E43" s="172">
        <v>317604</v>
      </c>
      <c r="F43" s="172">
        <v>314733</v>
      </c>
      <c r="G43" s="172">
        <v>221466</v>
      </c>
      <c r="H43" s="172">
        <v>349470</v>
      </c>
      <c r="I43" s="154">
        <f>+(H43/G43-1)*100</f>
        <v>57.798488255533577</v>
      </c>
      <c r="J43" s="154">
        <f>+H43/G43*100</f>
        <v>157.79848825553358</v>
      </c>
      <c r="K43" s="154">
        <f>+(G43/F43-1)*100</f>
        <v>-29.633689508249851</v>
      </c>
      <c r="L43" s="78"/>
      <c r="M43" s="99"/>
      <c r="N43" s="69">
        <v>1</v>
      </c>
      <c r="O43" s="79">
        <v>6042462</v>
      </c>
      <c r="P43" s="79">
        <v>6916438</v>
      </c>
    </row>
    <row r="44" spans="1:34" s="69" customFormat="1" x14ac:dyDescent="0.25">
      <c r="A44" s="176"/>
      <c r="B44" s="174" t="s">
        <v>9</v>
      </c>
      <c r="C44" s="172">
        <v>183940</v>
      </c>
      <c r="D44" s="172">
        <v>376080</v>
      </c>
      <c r="E44" s="172">
        <v>313750</v>
      </c>
      <c r="F44" s="172">
        <v>154920</v>
      </c>
      <c r="G44" s="172">
        <v>209570</v>
      </c>
      <c r="H44" s="172">
        <v>534951</v>
      </c>
      <c r="I44" s="154">
        <f>+(H44/G44-1)*100</f>
        <v>155.26124922460275</v>
      </c>
      <c r="J44" s="154">
        <f>+H44/G44*100</f>
        <v>255.26124922460275</v>
      </c>
      <c r="K44" s="154">
        <f>+(G44/F44-1)*100</f>
        <v>35.276271624064037</v>
      </c>
      <c r="L44" s="78"/>
      <c r="M44" s="99"/>
      <c r="O44" s="79"/>
      <c r="P44" s="79"/>
    </row>
    <row r="45" spans="1:34" s="69" customFormat="1" x14ac:dyDescent="0.25">
      <c r="A45" s="176"/>
      <c r="B45" s="174" t="s">
        <v>10</v>
      </c>
      <c r="C45" s="172">
        <v>182582</v>
      </c>
      <c r="D45" s="172">
        <v>370906</v>
      </c>
      <c r="E45" s="172">
        <v>294450</v>
      </c>
      <c r="F45" s="172">
        <v>159613</v>
      </c>
      <c r="G45" s="172">
        <v>248785</v>
      </c>
      <c r="H45" s="151">
        <v>588118</v>
      </c>
      <c r="I45" s="161">
        <f>+(H45/G45-1)*100</f>
        <v>136.39608497296862</v>
      </c>
      <c r="J45" s="161">
        <f>+H45/G45*100</f>
        <v>236.39608497296862</v>
      </c>
      <c r="K45" s="161">
        <f>+(G45/F45-1)*100</f>
        <v>55.867629829650475</v>
      </c>
      <c r="L45" s="78"/>
      <c r="M45" s="99"/>
      <c r="O45" s="79"/>
      <c r="P45" s="79"/>
    </row>
    <row r="46" spans="1:34" s="69" customFormat="1" x14ac:dyDescent="0.25">
      <c r="A46" s="176"/>
      <c r="B46" s="174" t="s">
        <v>11</v>
      </c>
      <c r="C46" s="172">
        <v>165077</v>
      </c>
      <c r="D46" s="172">
        <v>360912</v>
      </c>
      <c r="E46" s="172">
        <v>271695</v>
      </c>
      <c r="F46" s="172">
        <v>190509</v>
      </c>
      <c r="G46" s="172">
        <v>292655</v>
      </c>
      <c r="H46" s="172"/>
      <c r="I46" s="172"/>
      <c r="J46" s="172"/>
      <c r="K46" s="172"/>
      <c r="L46" s="78"/>
      <c r="M46" s="99"/>
      <c r="O46" s="79"/>
      <c r="P46" s="79"/>
    </row>
    <row r="47" spans="1:34" s="69" customFormat="1" ht="12" customHeight="1" x14ac:dyDescent="0.25">
      <c r="A47" s="1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4" s="69" customFormat="1" x14ac:dyDescent="0.25">
      <c r="A48" s="176"/>
      <c r="B48" s="147" t="s">
        <v>4</v>
      </c>
      <c r="C48" s="150">
        <f>+SUM(C43:C45)</f>
        <v>558521</v>
      </c>
      <c r="D48" s="150">
        <f t="shared" ref="D48:G48" si="4">+SUM(D43:D45)</f>
        <v>932345</v>
      </c>
      <c r="E48" s="150">
        <f t="shared" si="4"/>
        <v>925804</v>
      </c>
      <c r="F48" s="150">
        <f t="shared" si="4"/>
        <v>629266</v>
      </c>
      <c r="G48" s="150">
        <f t="shared" si="4"/>
        <v>679821</v>
      </c>
      <c r="H48" s="151">
        <f>+SUM(H43:H45)</f>
        <v>1472539</v>
      </c>
      <c r="I48" s="184">
        <f>+(H48/G48-1)*100</f>
        <v>116.60687151470755</v>
      </c>
      <c r="J48" s="161">
        <f>+H48/G48*100</f>
        <v>216.60687151470754</v>
      </c>
      <c r="K48" s="161">
        <f>+(G48/F48-1)*100</f>
        <v>8.0339633795565071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</row>
    <row r="49" spans="1:23" s="69" customFormat="1" ht="18.75" customHeight="1" x14ac:dyDescent="0.25">
      <c r="A49" s="176"/>
      <c r="B49" s="147" t="s">
        <v>3</v>
      </c>
      <c r="C49" s="152"/>
      <c r="D49" s="152">
        <f>+(D48/C48-1)*100</f>
        <v>66.931055412419596</v>
      </c>
      <c r="E49" s="152">
        <f t="shared" ref="E49:H49" si="5">+(E48/D48-1)*100</f>
        <v>-0.70156433509055427</v>
      </c>
      <c r="F49" s="152">
        <f>+(F48/E48-1)*100</f>
        <v>-32.030321752768408</v>
      </c>
      <c r="G49" s="152">
        <f t="shared" si="5"/>
        <v>8.0339633795565071</v>
      </c>
      <c r="H49" s="161">
        <f t="shared" si="5"/>
        <v>116.60687151470755</v>
      </c>
      <c r="I49" s="162"/>
      <c r="J49" s="162"/>
      <c r="K49" s="162"/>
      <c r="L49" s="78"/>
    </row>
    <row r="50" spans="1:23" s="43" customFormat="1" x14ac:dyDescent="0.25">
      <c r="A50" s="177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1"/>
      <c r="P50" s="41"/>
      <c r="Q50" s="41"/>
      <c r="R50" s="42"/>
      <c r="S50" s="42"/>
      <c r="T50" s="50"/>
      <c r="U50" s="50"/>
      <c r="V50" s="50"/>
      <c r="W50" s="50"/>
    </row>
    <row r="51" spans="1:23" s="43" customFormat="1" x14ac:dyDescent="0.25">
      <c r="A51" s="177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1"/>
      <c r="P51" s="41"/>
      <c r="Q51" s="41"/>
      <c r="R51" s="42"/>
      <c r="S51" s="42"/>
      <c r="T51" s="50"/>
      <c r="U51" s="50"/>
      <c r="V51" s="50"/>
      <c r="W51" s="50"/>
    </row>
    <row r="52" spans="1:23" s="43" customFormat="1" x14ac:dyDescent="0.25">
      <c r="A52" s="178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1"/>
      <c r="P52" s="41"/>
      <c r="Q52" s="41"/>
      <c r="R52" s="42"/>
      <c r="S52" s="42"/>
      <c r="T52" s="50"/>
      <c r="U52" s="50"/>
      <c r="V52" s="50"/>
      <c r="W52" s="50"/>
    </row>
    <row r="53" spans="1:23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3" s="40" customFormat="1" x14ac:dyDescent="0.25">
      <c r="A54" s="59"/>
      <c r="B54" s="49" t="s">
        <v>53</v>
      </c>
      <c r="C54" s="49" t="s">
        <v>53</v>
      </c>
      <c r="D54" s="49" t="s">
        <v>53</v>
      </c>
      <c r="E54" s="49" t="s">
        <v>53</v>
      </c>
      <c r="F54" s="49" t="s">
        <v>53</v>
      </c>
      <c r="G54" s="49" t="s">
        <v>53</v>
      </c>
      <c r="H54" s="40" t="s">
        <v>53</v>
      </c>
      <c r="I54" s="40" t="s">
        <v>53</v>
      </c>
      <c r="J54" s="40" t="s">
        <v>53</v>
      </c>
      <c r="K54" s="40" t="s">
        <v>53</v>
      </c>
      <c r="L54" s="40" t="s">
        <v>53</v>
      </c>
      <c r="M54" s="40" t="s">
        <v>54</v>
      </c>
      <c r="N54" s="40" t="s">
        <v>55</v>
      </c>
      <c r="O54" s="40" t="s">
        <v>60</v>
      </c>
      <c r="P54" s="40" t="s">
        <v>61</v>
      </c>
    </row>
    <row r="55" spans="1:23" s="40" customFormat="1" x14ac:dyDescent="0.25">
      <c r="B55" s="49">
        <v>173844</v>
      </c>
      <c r="C55" s="49">
        <v>87108</v>
      </c>
      <c r="D55" s="49">
        <v>3845</v>
      </c>
      <c r="E55" s="49">
        <v>1137</v>
      </c>
      <c r="F55" s="49">
        <v>216</v>
      </c>
      <c r="G55" s="49">
        <v>1296</v>
      </c>
      <c r="H55" s="40">
        <v>756</v>
      </c>
      <c r="I55" s="40">
        <v>11301</v>
      </c>
      <c r="J55" s="40">
        <v>20207</v>
      </c>
      <c r="K55" s="40">
        <v>44691</v>
      </c>
      <c r="L55" s="40">
        <v>141795</v>
      </c>
      <c r="M55" s="40">
        <v>13932</v>
      </c>
      <c r="N55" s="40">
        <v>2320</v>
      </c>
      <c r="O55" s="40">
        <v>161</v>
      </c>
      <c r="P55" s="40">
        <v>14305</v>
      </c>
    </row>
    <row r="56" spans="1:23" s="40" customFormat="1" x14ac:dyDescent="0.25"/>
    <row r="57" spans="1:23" s="40" customFormat="1" x14ac:dyDescent="0.25"/>
    <row r="58" spans="1:23" s="40" customFormat="1" x14ac:dyDescent="0.25">
      <c r="C58" s="49"/>
      <c r="D58" s="49"/>
      <c r="E58" s="49"/>
      <c r="F58" s="49"/>
      <c r="G58" s="49"/>
      <c r="H58" s="49"/>
    </row>
    <row r="59" spans="1:23" s="41" customFormat="1" x14ac:dyDescent="0.25">
      <c r="C59" s="56"/>
      <c r="D59" s="56"/>
      <c r="E59" s="56"/>
      <c r="F59" s="56"/>
      <c r="G59" s="56"/>
      <c r="H59" s="56"/>
    </row>
    <row r="60" spans="1:23" s="69" customFormat="1" x14ac:dyDescent="0.25">
      <c r="B60" s="94">
        <v>7389400</v>
      </c>
      <c r="C60" s="98" t="s">
        <v>12</v>
      </c>
      <c r="D60" s="97">
        <v>6805.8512499999997</v>
      </c>
    </row>
    <row r="61" spans="1:23" s="69" customFormat="1" x14ac:dyDescent="0.25">
      <c r="B61" s="94">
        <v>7405125</v>
      </c>
      <c r="C61" s="98" t="s">
        <v>13</v>
      </c>
      <c r="D61" s="97">
        <v>7093.1805000000004</v>
      </c>
    </row>
    <row r="62" spans="1:23" s="69" customFormat="1" x14ac:dyDescent="0.25">
      <c r="B62" s="94">
        <v>7299121</v>
      </c>
      <c r="C62" s="98" t="s">
        <v>14</v>
      </c>
      <c r="D62" s="97">
        <v>7273.4759999999997</v>
      </c>
    </row>
    <row r="63" spans="1:23" s="69" customFormat="1" x14ac:dyDescent="0.25">
      <c r="B63" s="94">
        <v>6832984</v>
      </c>
      <c r="C63" s="98" t="s">
        <v>15</v>
      </c>
      <c r="D63" s="97">
        <v>7231.6575000000003</v>
      </c>
    </row>
    <row r="64" spans="1:23" s="69" customFormat="1" x14ac:dyDescent="0.25">
      <c r="B64" s="94">
        <v>6979952</v>
      </c>
      <c r="C64" s="98" t="s">
        <v>16</v>
      </c>
      <c r="D64" s="97">
        <v>7129.2955000000002</v>
      </c>
    </row>
    <row r="65" spans="2:5" s="69" customFormat="1" x14ac:dyDescent="0.25">
      <c r="B65" s="94">
        <v>6279817</v>
      </c>
      <c r="C65" s="98" t="s">
        <v>17</v>
      </c>
      <c r="D65" s="97">
        <v>6847.9684999999999</v>
      </c>
    </row>
    <row r="66" spans="2:5" s="69" customFormat="1" x14ac:dyDescent="0.25">
      <c r="B66" s="94">
        <v>6093961</v>
      </c>
      <c r="C66" s="98" t="s">
        <v>18</v>
      </c>
      <c r="D66" s="97">
        <v>6546.6785</v>
      </c>
    </row>
    <row r="67" spans="2:5" s="69" customFormat="1" x14ac:dyDescent="0.25">
      <c r="B67" s="94">
        <v>5469988</v>
      </c>
      <c r="C67" s="98" t="s">
        <v>19</v>
      </c>
      <c r="D67" s="97">
        <v>6205.9295000000002</v>
      </c>
      <c r="E67" s="91"/>
    </row>
    <row r="68" spans="2:5" s="69" customFormat="1" x14ac:dyDescent="0.25">
      <c r="B68" s="94">
        <v>5941344</v>
      </c>
      <c r="C68" s="98" t="s">
        <v>20</v>
      </c>
      <c r="D68" s="97">
        <v>5946.2775000000001</v>
      </c>
      <c r="E68" s="91"/>
    </row>
    <row r="69" spans="2:5" s="69" customFormat="1" x14ac:dyDescent="0.25">
      <c r="B69" s="94">
        <v>6145529</v>
      </c>
      <c r="C69" s="98" t="s">
        <v>21</v>
      </c>
      <c r="D69" s="97">
        <v>5912.7055</v>
      </c>
      <c r="E69" s="91"/>
    </row>
    <row r="70" spans="2:5" s="69" customFormat="1" x14ac:dyDescent="0.25">
      <c r="B70" s="94">
        <v>6209547</v>
      </c>
      <c r="C70" s="98" t="s">
        <v>22</v>
      </c>
      <c r="D70" s="97">
        <v>5941.6019999999999</v>
      </c>
      <c r="E70" s="91"/>
    </row>
    <row r="71" spans="2:5" s="69" customFormat="1" x14ac:dyDescent="0.25">
      <c r="B71" s="94">
        <v>5987990</v>
      </c>
      <c r="C71" s="98" t="s">
        <v>23</v>
      </c>
      <c r="D71" s="97">
        <v>6071.1025</v>
      </c>
      <c r="E71" s="91"/>
    </row>
    <row r="72" spans="2:5" s="69" customFormat="1" x14ac:dyDescent="0.25">
      <c r="B72" s="94">
        <v>5810996</v>
      </c>
      <c r="C72" s="98" t="s">
        <v>24</v>
      </c>
      <c r="D72" s="97">
        <v>6038.5155000000004</v>
      </c>
      <c r="E72" s="91"/>
    </row>
    <row r="73" spans="2:5" s="69" customFormat="1" x14ac:dyDescent="0.25">
      <c r="B73" s="94">
        <v>6231878</v>
      </c>
      <c r="C73" s="98" t="s">
        <v>25</v>
      </c>
      <c r="D73" s="97">
        <v>6060.10275</v>
      </c>
      <c r="E73" s="91"/>
    </row>
    <row r="74" spans="2:5" s="69" customFormat="1" x14ac:dyDescent="0.25">
      <c r="B74" s="94">
        <v>6449419</v>
      </c>
      <c r="C74" s="98" t="s">
        <v>26</v>
      </c>
      <c r="D74" s="97">
        <v>6120.0707499999999</v>
      </c>
      <c r="E74" s="91"/>
    </row>
    <row r="75" spans="2:5" s="69" customFormat="1" x14ac:dyDescent="0.25">
      <c r="B75" s="94">
        <v>6199402</v>
      </c>
      <c r="C75" s="98" t="s">
        <v>27</v>
      </c>
      <c r="D75" s="97">
        <v>6172.9237499999999</v>
      </c>
      <c r="E75" s="91"/>
    </row>
    <row r="76" spans="2:5" s="69" customFormat="1" x14ac:dyDescent="0.25">
      <c r="B76" s="94">
        <v>6498148</v>
      </c>
      <c r="C76" s="98" t="s">
        <v>28</v>
      </c>
      <c r="D76" s="97">
        <v>6344.7117500000004</v>
      </c>
      <c r="E76" s="91"/>
    </row>
    <row r="77" spans="2:5" s="69" customFormat="1" x14ac:dyDescent="0.25">
      <c r="B77" s="94">
        <v>6281878</v>
      </c>
      <c r="C77" s="98" t="s">
        <v>29</v>
      </c>
      <c r="D77" s="97">
        <v>6357.2117500000004</v>
      </c>
      <c r="E77" s="91"/>
    </row>
    <row r="78" spans="2:5" s="69" customFormat="1" x14ac:dyDescent="0.25">
      <c r="B78" s="94">
        <v>6351873</v>
      </c>
      <c r="C78" s="98" t="s">
        <v>30</v>
      </c>
      <c r="D78" s="97">
        <v>6332.8252499999999</v>
      </c>
      <c r="E78" s="91"/>
    </row>
    <row r="79" spans="2:5" s="69" customFormat="1" x14ac:dyDescent="0.25">
      <c r="B79" s="94">
        <v>6348056</v>
      </c>
      <c r="C79" s="98" t="s">
        <v>33</v>
      </c>
      <c r="D79" s="97">
        <v>6369.9887500000004</v>
      </c>
      <c r="E79" s="91"/>
    </row>
    <row r="80" spans="2:5" s="69" customFormat="1" x14ac:dyDescent="0.25">
      <c r="B80" s="94">
        <v>6042462</v>
      </c>
      <c r="C80" s="98" t="s">
        <v>35</v>
      </c>
      <c r="D80" s="97">
        <v>6256.0672500000001</v>
      </c>
      <c r="E80" s="91"/>
    </row>
    <row r="81" spans="2:5" s="69" customFormat="1" x14ac:dyDescent="0.25">
      <c r="B81" s="94">
        <v>6095116</v>
      </c>
      <c r="C81" s="98" t="s">
        <v>37</v>
      </c>
      <c r="D81" s="97">
        <v>6209.3767500000004</v>
      </c>
      <c r="E81" s="91"/>
    </row>
    <row r="82" spans="2:5" s="69" customFormat="1" x14ac:dyDescent="0.25">
      <c r="B82" s="94">
        <v>6413962</v>
      </c>
      <c r="C82" s="98" t="s">
        <v>38</v>
      </c>
      <c r="D82" s="97">
        <v>6224.8990000000003</v>
      </c>
      <c r="E82" s="91"/>
    </row>
    <row r="83" spans="2:5" s="69" customFormat="1" x14ac:dyDescent="0.25">
      <c r="B83" s="94">
        <v>6196253</v>
      </c>
      <c r="C83" s="98" t="s">
        <v>39</v>
      </c>
      <c r="D83" s="97">
        <v>6186.9482500000004</v>
      </c>
      <c r="E83" s="91"/>
    </row>
    <row r="84" spans="2:5" s="69" customFormat="1" x14ac:dyDescent="0.25">
      <c r="B84" s="94">
        <v>6916438</v>
      </c>
      <c r="C84" s="98" t="s">
        <v>42</v>
      </c>
      <c r="D84" s="97">
        <v>6405.4422500000001</v>
      </c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4" s="69" customFormat="1" x14ac:dyDescent="0.25">
      <c r="B129" s="79"/>
      <c r="D129" s="93"/>
      <c r="E129" s="91"/>
    </row>
    <row r="130" spans="2:34" s="69" customFormat="1" x14ac:dyDescent="0.25">
      <c r="B130" s="79"/>
      <c r="D130" s="93"/>
      <c r="E130" s="91"/>
    </row>
    <row r="131" spans="2:34" s="69" customFormat="1" x14ac:dyDescent="0.25">
      <c r="B131" s="79"/>
      <c r="D131" s="93"/>
      <c r="E131" s="91"/>
    </row>
    <row r="132" spans="2:34" s="69" customFormat="1" x14ac:dyDescent="0.25">
      <c r="B132" s="79"/>
      <c r="D132" s="93"/>
      <c r="E132" s="91"/>
    </row>
    <row r="133" spans="2:34" s="69" customFormat="1" x14ac:dyDescent="0.25">
      <c r="B133" s="79"/>
      <c r="D133" s="93"/>
      <c r="E133" s="91"/>
    </row>
    <row r="134" spans="2:34" s="69" customFormat="1" x14ac:dyDescent="0.25">
      <c r="B134" s="79"/>
      <c r="D134" s="93"/>
      <c r="E134" s="91"/>
    </row>
    <row r="135" spans="2:34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</row>
    <row r="136" spans="2:34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</row>
    <row r="137" spans="2:34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</row>
    <row r="138" spans="2:34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</row>
    <row r="139" spans="2:34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</row>
    <row r="140" spans="2:34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</row>
    <row r="141" spans="2:34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</row>
    <row r="142" spans="2:34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</row>
    <row r="143" spans="2:34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</row>
    <row r="144" spans="2:34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</row>
    <row r="145" spans="4:34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</row>
    <row r="146" spans="4:34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</row>
    <row r="147" spans="4:34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</row>
    <row r="148" spans="4:34" s="69" customFormat="1" x14ac:dyDescent="0.25"/>
    <row r="149" spans="4:34" s="69" customFormat="1" x14ac:dyDescent="0.25"/>
    <row r="150" spans="4:34" s="69" customFormat="1" x14ac:dyDescent="0.25"/>
    <row r="151" spans="4:34" s="69" customFormat="1" x14ac:dyDescent="0.25"/>
    <row r="152" spans="4:34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</row>
    <row r="153" spans="4:34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</row>
    <row r="154" spans="4:34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</row>
    <row r="155" spans="4:34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</row>
    <row r="156" spans="4:34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</row>
    <row r="157" spans="4:34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</row>
    <row r="158" spans="4:34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</row>
    <row r="159" spans="4:34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</row>
    <row r="160" spans="4:34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</row>
    <row r="161" spans="13:34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</row>
    <row r="162" spans="13:34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</row>
    <row r="163" spans="13:34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26</oddFooter>
  </headerFooter>
  <ignoredErrors>
    <ignoredError sqref="C18:G18 C33:G33 C48:G48" formulaRange="1"/>
  </ignoredErrors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9" width="11.7109375" style="70" customWidth="1"/>
    <col min="10" max="10" width="11.140625" style="70" customWidth="1"/>
    <col min="11" max="11" width="11.7109375" style="70" customWidth="1"/>
    <col min="12" max="12" width="1.85546875" style="70" customWidth="1"/>
    <col min="13" max="13" width="11.42578125" style="69"/>
    <col min="14" max="14" width="11.42578125" style="69" hidden="1" customWidth="1"/>
    <col min="15" max="34" width="11.42578125" style="69"/>
    <col min="35" max="16384" width="11.42578125" style="70"/>
  </cols>
  <sheetData>
    <row r="1" spans="1:16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16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16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16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16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16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16" s="69" customFormat="1" x14ac:dyDescent="0.25">
      <c r="A7" s="76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16" s="69" customFormat="1" x14ac:dyDescent="0.25">
      <c r="A8" s="76"/>
      <c r="B8" s="131"/>
      <c r="C8" s="217" t="s">
        <v>119</v>
      </c>
      <c r="D8" s="217"/>
      <c r="E8" s="217"/>
      <c r="F8" s="217"/>
      <c r="G8" s="217"/>
      <c r="H8" s="217"/>
      <c r="I8" s="217"/>
      <c r="J8" s="217"/>
      <c r="K8" s="217"/>
      <c r="L8" s="78"/>
    </row>
    <row r="9" spans="1:16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16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16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</row>
    <row r="12" spans="1:16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16" s="69" customFormat="1" x14ac:dyDescent="0.25">
      <c r="A13" s="76"/>
      <c r="B13" s="174" t="s">
        <v>8</v>
      </c>
      <c r="C13" s="172">
        <v>162745</v>
      </c>
      <c r="D13" s="172">
        <v>117911</v>
      </c>
      <c r="E13" s="172">
        <v>128593</v>
      </c>
      <c r="F13" s="172">
        <v>112795</v>
      </c>
      <c r="G13" s="172">
        <v>104097</v>
      </c>
      <c r="H13" s="172">
        <v>154731</v>
      </c>
      <c r="I13" s="154">
        <f>+(H13/G13-1)*100</f>
        <v>48.641171215308802</v>
      </c>
      <c r="J13" s="154">
        <f>+H13/G13*100</f>
        <v>148.64117121530879</v>
      </c>
      <c r="K13" s="154">
        <f>+(G13/F13-1)*100</f>
        <v>-7.7113347222837909</v>
      </c>
      <c r="L13" s="78"/>
      <c r="M13" s="99"/>
      <c r="N13" s="69">
        <v>1</v>
      </c>
      <c r="O13" s="79">
        <v>6042462</v>
      </c>
      <c r="P13" s="79">
        <v>6916438</v>
      </c>
    </row>
    <row r="14" spans="1:16" s="69" customFormat="1" x14ac:dyDescent="0.25">
      <c r="A14" s="76"/>
      <c r="B14" s="174" t="s">
        <v>9</v>
      </c>
      <c r="C14" s="172">
        <v>137964</v>
      </c>
      <c r="D14" s="172">
        <v>119878</v>
      </c>
      <c r="E14" s="172">
        <v>128523</v>
      </c>
      <c r="F14" s="172">
        <v>129154</v>
      </c>
      <c r="G14" s="172">
        <v>129293</v>
      </c>
      <c r="H14" s="172">
        <v>183258</v>
      </c>
      <c r="I14" s="154">
        <f>+(H14/G14-1)*100</f>
        <v>41.738531861740391</v>
      </c>
      <c r="J14" s="154">
        <f>+H14/G14*100</f>
        <v>141.7385318617404</v>
      </c>
      <c r="K14" s="154">
        <f>+(G14/F14-1)*100</f>
        <v>0.10762345726806899</v>
      </c>
      <c r="L14" s="78"/>
      <c r="M14" s="99"/>
      <c r="O14" s="79"/>
      <c r="P14" s="79"/>
    </row>
    <row r="15" spans="1:16" s="69" customFormat="1" x14ac:dyDescent="0.25">
      <c r="A15" s="76"/>
      <c r="B15" s="174" t="s">
        <v>10</v>
      </c>
      <c r="C15" s="172">
        <v>155198</v>
      </c>
      <c r="D15" s="172">
        <v>101501</v>
      </c>
      <c r="E15" s="172">
        <v>139582</v>
      </c>
      <c r="F15" s="172">
        <v>147975</v>
      </c>
      <c r="G15" s="172">
        <v>140097</v>
      </c>
      <c r="H15" s="151">
        <v>164031</v>
      </c>
      <c r="I15" s="161">
        <f>+(H15/G15-1)*100</f>
        <v>17.083877599092069</v>
      </c>
      <c r="J15" s="161">
        <f>+H15/G15*100</f>
        <v>117.08387759909206</v>
      </c>
      <c r="K15" s="161">
        <f>+(G15/F15-1)*100</f>
        <v>-5.3238722757222519</v>
      </c>
      <c r="L15" s="78"/>
      <c r="M15" s="99"/>
      <c r="O15" s="79"/>
      <c r="P15" s="79"/>
    </row>
    <row r="16" spans="1:16" s="69" customFormat="1" x14ac:dyDescent="0.25">
      <c r="A16" s="76"/>
      <c r="B16" s="174" t="s">
        <v>11</v>
      </c>
      <c r="C16" s="172">
        <v>141409</v>
      </c>
      <c r="D16" s="172">
        <v>115164</v>
      </c>
      <c r="E16" s="172">
        <v>107420</v>
      </c>
      <c r="F16" s="172">
        <v>104919</v>
      </c>
      <c r="G16" s="172">
        <v>129064</v>
      </c>
      <c r="H16" s="172"/>
      <c r="I16" s="172"/>
      <c r="J16" s="172"/>
      <c r="K16" s="172"/>
      <c r="L16" s="78"/>
      <c r="M16" s="99"/>
      <c r="O16" s="79"/>
      <c r="P16" s="79"/>
    </row>
    <row r="17" spans="1:34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4" s="69" customFormat="1" x14ac:dyDescent="0.25">
      <c r="A18" s="76"/>
      <c r="B18" s="147" t="s">
        <v>4</v>
      </c>
      <c r="C18" s="150">
        <f>+SUM(C13:C15)</f>
        <v>455907</v>
      </c>
      <c r="D18" s="150">
        <f t="shared" ref="D18:G18" si="0">+SUM(D13:D15)</f>
        <v>339290</v>
      </c>
      <c r="E18" s="150">
        <f t="shared" si="0"/>
        <v>396698</v>
      </c>
      <c r="F18" s="150">
        <f t="shared" si="0"/>
        <v>389924</v>
      </c>
      <c r="G18" s="150">
        <f t="shared" si="0"/>
        <v>373487</v>
      </c>
      <c r="H18" s="151">
        <f>+SUM(H13:H15)</f>
        <v>502020</v>
      </c>
      <c r="I18" s="184">
        <f>+(H18/G18-1)*100</f>
        <v>34.414316964178141</v>
      </c>
      <c r="J18" s="161">
        <f>+H18/G18*100</f>
        <v>134.41431696417814</v>
      </c>
      <c r="K18" s="161">
        <f>+(G18/F18-1)*100</f>
        <v>-4.2154368543613652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</row>
    <row r="19" spans="1:34" s="69" customFormat="1" ht="18.75" customHeight="1" x14ac:dyDescent="0.25">
      <c r="A19" s="76"/>
      <c r="B19" s="147" t="s">
        <v>3</v>
      </c>
      <c r="C19" s="152"/>
      <c r="D19" s="152">
        <f>+(D18/C18-1)*100</f>
        <v>-25.579120303044256</v>
      </c>
      <c r="E19" s="152">
        <f t="shared" ref="E19:H19" si="1">+(E18/D18-1)*100</f>
        <v>16.92003890477174</v>
      </c>
      <c r="F19" s="152">
        <f>+(F18/E18-1)*100</f>
        <v>-1.7075962066861905</v>
      </c>
      <c r="G19" s="152">
        <f t="shared" si="1"/>
        <v>-4.2154368543613652</v>
      </c>
      <c r="H19" s="161">
        <f t="shared" si="1"/>
        <v>34.414316964178141</v>
      </c>
      <c r="I19" s="162"/>
      <c r="J19" s="162"/>
      <c r="K19" s="162"/>
      <c r="L19" s="78"/>
    </row>
    <row r="20" spans="1:34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4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4" s="69" customFormat="1" x14ac:dyDescent="0.25">
      <c r="A22" s="76"/>
      <c r="B22" s="131"/>
      <c r="C22" s="216" t="s">
        <v>31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4" s="69" customFormat="1" x14ac:dyDescent="0.25">
      <c r="A23" s="76"/>
      <c r="B23" s="131"/>
      <c r="C23" s="217" t="s">
        <v>118</v>
      </c>
      <c r="D23" s="217"/>
      <c r="E23" s="217"/>
      <c r="F23" s="217"/>
      <c r="G23" s="217"/>
      <c r="H23" s="217"/>
      <c r="I23" s="217"/>
      <c r="J23" s="217"/>
      <c r="K23" s="217"/>
      <c r="L23" s="78"/>
    </row>
    <row r="24" spans="1:34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4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4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</row>
    <row r="27" spans="1:34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4" s="69" customFormat="1" x14ac:dyDescent="0.25">
      <c r="A28" s="76"/>
      <c r="B28" s="174" t="s">
        <v>8</v>
      </c>
      <c r="C28" s="172">
        <v>117207</v>
      </c>
      <c r="D28" s="172">
        <v>59096</v>
      </c>
      <c r="E28" s="172">
        <v>66083</v>
      </c>
      <c r="F28" s="172">
        <v>43871</v>
      </c>
      <c r="G28" s="172">
        <v>48920</v>
      </c>
      <c r="H28" s="172">
        <v>64190</v>
      </c>
      <c r="I28" s="154">
        <f>+(H28/G28-1)*100</f>
        <v>31.214227309893694</v>
      </c>
      <c r="J28" s="154">
        <f>+H28/G28*100</f>
        <v>131.21422730989369</v>
      </c>
      <c r="K28" s="154">
        <f>+(G28/F28-1)*100</f>
        <v>11.508741537690037</v>
      </c>
      <c r="L28" s="78"/>
      <c r="M28" s="99"/>
      <c r="N28" s="69">
        <v>1</v>
      </c>
      <c r="O28" s="79">
        <v>6042462</v>
      </c>
      <c r="P28" s="79">
        <v>6916438</v>
      </c>
    </row>
    <row r="29" spans="1:34" s="69" customFormat="1" x14ac:dyDescent="0.25">
      <c r="A29" s="76"/>
      <c r="B29" s="174" t="s">
        <v>9</v>
      </c>
      <c r="C29" s="172">
        <v>88483</v>
      </c>
      <c r="D29" s="172">
        <v>63439</v>
      </c>
      <c r="E29" s="172">
        <v>43036</v>
      </c>
      <c r="F29" s="172">
        <v>45354</v>
      </c>
      <c r="G29" s="172">
        <v>66989</v>
      </c>
      <c r="H29" s="172">
        <v>84889</v>
      </c>
      <c r="I29" s="154">
        <f>+(H29/G29-1)*100</f>
        <v>26.720804908268512</v>
      </c>
      <c r="J29" s="154">
        <f>+H29/G29*100</f>
        <v>126.72080490826852</v>
      </c>
      <c r="K29" s="154">
        <f>+(G29/F29-1)*100</f>
        <v>47.702517969749096</v>
      </c>
      <c r="L29" s="78"/>
      <c r="M29" s="99"/>
      <c r="O29" s="79"/>
      <c r="P29" s="79"/>
    </row>
    <row r="30" spans="1:34" s="69" customFormat="1" x14ac:dyDescent="0.25">
      <c r="A30" s="76"/>
      <c r="B30" s="174" t="s">
        <v>10</v>
      </c>
      <c r="C30" s="172">
        <v>94061</v>
      </c>
      <c r="D30" s="172">
        <v>65324</v>
      </c>
      <c r="E30" s="172">
        <v>54673</v>
      </c>
      <c r="F30" s="172">
        <v>57868</v>
      </c>
      <c r="G30" s="172">
        <v>66241</v>
      </c>
      <c r="H30" s="151">
        <v>72821</v>
      </c>
      <c r="I30" s="161">
        <f>+(H30/G30-1)*100</f>
        <v>9.9334249181020731</v>
      </c>
      <c r="J30" s="161">
        <f>+H30/G30*100</f>
        <v>109.93342491810208</v>
      </c>
      <c r="K30" s="161">
        <f>+(G30/F30-1)*100</f>
        <v>14.469136655837422</v>
      </c>
      <c r="L30" s="78"/>
      <c r="M30" s="99"/>
      <c r="O30" s="79"/>
      <c r="P30" s="79"/>
    </row>
    <row r="31" spans="1:34" s="69" customFormat="1" x14ac:dyDescent="0.25">
      <c r="A31" s="76"/>
      <c r="B31" s="174" t="s">
        <v>11</v>
      </c>
      <c r="C31" s="172">
        <v>75232</v>
      </c>
      <c r="D31" s="172">
        <v>66150</v>
      </c>
      <c r="E31" s="172">
        <v>38266</v>
      </c>
      <c r="F31" s="172">
        <v>44193</v>
      </c>
      <c r="G31" s="172">
        <v>63833</v>
      </c>
      <c r="H31" s="172"/>
      <c r="I31" s="172"/>
      <c r="J31" s="172"/>
      <c r="K31" s="172"/>
      <c r="L31" s="78"/>
      <c r="M31" s="99"/>
      <c r="O31" s="79"/>
      <c r="P31" s="79"/>
    </row>
    <row r="32" spans="1:34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4" s="69" customFormat="1" x14ac:dyDescent="0.25">
      <c r="A33" s="76"/>
      <c r="B33" s="147" t="s">
        <v>4</v>
      </c>
      <c r="C33" s="150">
        <f>+SUM(C28:C30)</f>
        <v>299751</v>
      </c>
      <c r="D33" s="150">
        <f t="shared" ref="D33:G33" si="2">+SUM(D28:D30)</f>
        <v>187859</v>
      </c>
      <c r="E33" s="150">
        <f t="shared" si="2"/>
        <v>163792</v>
      </c>
      <c r="F33" s="150">
        <f t="shared" si="2"/>
        <v>147093</v>
      </c>
      <c r="G33" s="150">
        <f t="shared" si="2"/>
        <v>182150</v>
      </c>
      <c r="H33" s="151">
        <f>+SUM(H28:H30)</f>
        <v>221900</v>
      </c>
      <c r="I33" s="184">
        <f>+(H33/G33-1)*100</f>
        <v>21.82267362064232</v>
      </c>
      <c r="J33" s="161">
        <f>+H33/G33*100</f>
        <v>121.82267362064232</v>
      </c>
      <c r="K33" s="161">
        <f>+(G33/F33-1)*100</f>
        <v>23.833221159402562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</row>
    <row r="34" spans="1:34" s="69" customFormat="1" ht="18.75" customHeight="1" x14ac:dyDescent="0.25">
      <c r="A34" s="76"/>
      <c r="B34" s="147" t="s">
        <v>3</v>
      </c>
      <c r="C34" s="152"/>
      <c r="D34" s="152">
        <f>+(D33/C33-1)*100</f>
        <v>-37.328315835476779</v>
      </c>
      <c r="E34" s="152">
        <f t="shared" ref="E34:H34" si="3">+(E33/D33-1)*100</f>
        <v>-12.811204147791699</v>
      </c>
      <c r="F34" s="152">
        <f>+(F33/E33-1)*100</f>
        <v>-10.195247631141935</v>
      </c>
      <c r="G34" s="152">
        <f t="shared" si="3"/>
        <v>23.833221159402562</v>
      </c>
      <c r="H34" s="161">
        <f t="shared" si="3"/>
        <v>21.82267362064232</v>
      </c>
      <c r="I34" s="162"/>
      <c r="J34" s="162"/>
      <c r="K34" s="162"/>
      <c r="L34" s="78"/>
    </row>
    <row r="35" spans="1:34" s="43" customFormat="1" x14ac:dyDescent="0.25">
      <c r="A35" s="44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63"/>
      <c r="M35" s="58" t="s">
        <v>6</v>
      </c>
      <c r="N35" s="40"/>
      <c r="O35" s="41"/>
      <c r="P35" s="41"/>
      <c r="Q35" s="41"/>
      <c r="R35" s="42"/>
      <c r="S35" s="42"/>
      <c r="T35" s="50"/>
      <c r="U35" s="50"/>
      <c r="V35" s="50"/>
      <c r="W35" s="50"/>
    </row>
    <row r="36" spans="1:34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1"/>
      <c r="P36" s="41"/>
      <c r="Q36" s="41"/>
      <c r="R36" s="42"/>
      <c r="S36" s="42"/>
      <c r="T36" s="50"/>
      <c r="U36" s="50"/>
      <c r="V36" s="50"/>
      <c r="W36" s="50"/>
    </row>
    <row r="37" spans="1:34" s="69" customFormat="1" x14ac:dyDescent="0.25">
      <c r="A37" s="76"/>
      <c r="B37" s="131"/>
      <c r="C37" s="216" t="s">
        <v>31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4" s="69" customFormat="1" x14ac:dyDescent="0.25">
      <c r="A38" s="76"/>
      <c r="B38" s="131"/>
      <c r="C38" s="217" t="s">
        <v>117</v>
      </c>
      <c r="D38" s="217"/>
      <c r="E38" s="217"/>
      <c r="F38" s="217"/>
      <c r="G38" s="217"/>
      <c r="H38" s="217"/>
      <c r="I38" s="217"/>
      <c r="J38" s="217"/>
      <c r="K38" s="217"/>
      <c r="L38" s="78"/>
    </row>
    <row r="39" spans="1:34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4" s="69" customFormat="1" ht="15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4" s="69" customForma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</row>
    <row r="42" spans="1:34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4" s="69" customFormat="1" x14ac:dyDescent="0.25">
      <c r="A43" s="76"/>
      <c r="B43" s="174" t="s">
        <v>8</v>
      </c>
      <c r="C43" s="172">
        <v>45538</v>
      </c>
      <c r="D43" s="172">
        <v>58815</v>
      </c>
      <c r="E43" s="172">
        <v>62510</v>
      </c>
      <c r="F43" s="172">
        <v>68924</v>
      </c>
      <c r="G43" s="172">
        <v>55177</v>
      </c>
      <c r="H43" s="172">
        <v>90541</v>
      </c>
      <c r="I43" s="154">
        <f>+(H43/G43-1)*100</f>
        <v>64.091922358953909</v>
      </c>
      <c r="J43" s="154">
        <f>+H43/G43*100</f>
        <v>164.09192235895392</v>
      </c>
      <c r="K43" s="154">
        <f>+(G43/F43-1)*100</f>
        <v>-19.945156984504674</v>
      </c>
      <c r="L43" s="78"/>
      <c r="M43" s="99"/>
      <c r="N43" s="69">
        <v>1</v>
      </c>
      <c r="O43" s="79">
        <v>6042462</v>
      </c>
      <c r="P43" s="79">
        <v>6916438</v>
      </c>
    </row>
    <row r="44" spans="1:34" s="69" customFormat="1" x14ac:dyDescent="0.25">
      <c r="A44" s="76"/>
      <c r="B44" s="174" t="s">
        <v>9</v>
      </c>
      <c r="C44" s="172">
        <v>49481</v>
      </c>
      <c r="D44" s="172">
        <v>56439</v>
      </c>
      <c r="E44" s="172">
        <v>85487</v>
      </c>
      <c r="F44" s="172">
        <v>83800</v>
      </c>
      <c r="G44" s="172">
        <v>62304</v>
      </c>
      <c r="H44" s="172">
        <v>98369</v>
      </c>
      <c r="I44" s="154">
        <f>+(H44/G44-1)*100</f>
        <v>57.885529019003592</v>
      </c>
      <c r="J44" s="154">
        <f>+H44/G44*100</f>
        <v>157.8855290190036</v>
      </c>
      <c r="K44" s="154">
        <f>+(G44/F44-1)*100</f>
        <v>-25.651551312649168</v>
      </c>
      <c r="L44" s="78"/>
      <c r="M44" s="99"/>
      <c r="O44" s="79"/>
      <c r="P44" s="79"/>
    </row>
    <row r="45" spans="1:34" s="69" customFormat="1" x14ac:dyDescent="0.25">
      <c r="A45" s="76"/>
      <c r="B45" s="174" t="s">
        <v>10</v>
      </c>
      <c r="C45" s="172">
        <v>61137</v>
      </c>
      <c r="D45" s="172">
        <v>36177</v>
      </c>
      <c r="E45" s="172">
        <v>84909</v>
      </c>
      <c r="F45" s="172">
        <v>90107</v>
      </c>
      <c r="G45" s="172">
        <v>73856</v>
      </c>
      <c r="H45" s="151">
        <v>91210</v>
      </c>
      <c r="I45" s="161">
        <f>+(H45/G45-1)*100</f>
        <v>23.497075389948009</v>
      </c>
      <c r="J45" s="161">
        <f>+H45/G45*100</f>
        <v>123.49707538994801</v>
      </c>
      <c r="K45" s="161">
        <f>+(G45/F45-1)*100</f>
        <v>-18.035224788307236</v>
      </c>
      <c r="L45" s="78"/>
      <c r="M45" s="99"/>
      <c r="O45" s="79"/>
      <c r="P45" s="79"/>
    </row>
    <row r="46" spans="1:34" s="69" customFormat="1" x14ac:dyDescent="0.25">
      <c r="A46" s="76"/>
      <c r="B46" s="174" t="s">
        <v>11</v>
      </c>
      <c r="C46" s="172">
        <v>66177</v>
      </c>
      <c r="D46" s="172">
        <v>49014</v>
      </c>
      <c r="E46" s="172">
        <v>69154</v>
      </c>
      <c r="F46" s="172">
        <v>60726</v>
      </c>
      <c r="G46" s="172">
        <v>65231</v>
      </c>
      <c r="H46" s="172"/>
      <c r="I46" s="172"/>
      <c r="J46" s="172"/>
      <c r="K46" s="172"/>
      <c r="L46" s="78"/>
      <c r="M46" s="99"/>
      <c r="O46" s="79"/>
      <c r="P46" s="79"/>
    </row>
    <row r="47" spans="1:34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4" s="69" customFormat="1" x14ac:dyDescent="0.25">
      <c r="A48" s="76"/>
      <c r="B48" s="147" t="s">
        <v>4</v>
      </c>
      <c r="C48" s="150">
        <f>+SUM(C43:C45)</f>
        <v>156156</v>
      </c>
      <c r="D48" s="150">
        <f t="shared" ref="D48:G48" si="4">+SUM(D43:D45)</f>
        <v>151431</v>
      </c>
      <c r="E48" s="150">
        <f t="shared" si="4"/>
        <v>232906</v>
      </c>
      <c r="F48" s="150">
        <f t="shared" si="4"/>
        <v>242831</v>
      </c>
      <c r="G48" s="150">
        <f t="shared" si="4"/>
        <v>191337</v>
      </c>
      <c r="H48" s="151">
        <f>+SUM(H43:H45)</f>
        <v>280120</v>
      </c>
      <c r="I48" s="184">
        <f>+(H48/G48-1)*100</f>
        <v>46.401375583394746</v>
      </c>
      <c r="J48" s="161">
        <f>+H48/G48*100</f>
        <v>146.40137558339475</v>
      </c>
      <c r="K48" s="161">
        <f>+(G48/F48-1)*100</f>
        <v>-21.205694495348617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</row>
    <row r="49" spans="1:23" s="69" customFormat="1" ht="18.75" customHeight="1" x14ac:dyDescent="0.25">
      <c r="A49" s="76"/>
      <c r="B49" s="147" t="s">
        <v>3</v>
      </c>
      <c r="C49" s="152"/>
      <c r="D49" s="152">
        <f>+(D48/C48-1)*100</f>
        <v>-3.025820333512641</v>
      </c>
      <c r="E49" s="152">
        <f t="shared" ref="E49:H49" si="5">+(E48/D48-1)*100</f>
        <v>53.803382398584176</v>
      </c>
      <c r="F49" s="152">
        <f>+(F48/E48-1)*100</f>
        <v>4.2613758340274588</v>
      </c>
      <c r="G49" s="152">
        <f t="shared" si="5"/>
        <v>-21.205694495348617</v>
      </c>
      <c r="H49" s="161">
        <f t="shared" si="5"/>
        <v>46.401375583394746</v>
      </c>
      <c r="I49" s="162"/>
      <c r="J49" s="162"/>
      <c r="K49" s="162"/>
      <c r="L49" s="78"/>
    </row>
    <row r="50" spans="1:23" s="43" customFormat="1" x14ac:dyDescent="0.25">
      <c r="A50" s="44"/>
      <c r="B50" s="171"/>
      <c r="C50" s="188"/>
      <c r="D50" s="188"/>
      <c r="E50" s="188"/>
      <c r="F50" s="189"/>
      <c r="G50" s="189"/>
      <c r="H50" s="189"/>
      <c r="I50" s="190"/>
      <c r="J50" s="190"/>
      <c r="K50" s="171"/>
      <c r="L50" s="63"/>
      <c r="M50" s="58"/>
      <c r="N50" s="40"/>
      <c r="O50" s="41"/>
      <c r="P50" s="41"/>
      <c r="Q50" s="41"/>
      <c r="R50" s="42"/>
      <c r="S50" s="42"/>
      <c r="T50" s="50"/>
      <c r="U50" s="50"/>
      <c r="V50" s="50"/>
      <c r="W50" s="50"/>
    </row>
    <row r="51" spans="1:23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1"/>
      <c r="P51" s="41"/>
      <c r="Q51" s="41"/>
      <c r="R51" s="42"/>
      <c r="S51" s="42"/>
      <c r="T51" s="50"/>
      <c r="U51" s="50"/>
      <c r="V51" s="50"/>
      <c r="W51" s="50"/>
    </row>
    <row r="52" spans="1:23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1"/>
      <c r="P52" s="41"/>
      <c r="Q52" s="41"/>
      <c r="R52" s="42"/>
      <c r="S52" s="42"/>
      <c r="T52" s="50"/>
      <c r="U52" s="50"/>
      <c r="V52" s="50"/>
      <c r="W52" s="50"/>
    </row>
    <row r="53" spans="1:23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3" s="40" customFormat="1" x14ac:dyDescent="0.25">
      <c r="A54" s="59"/>
      <c r="B54" s="49" t="s">
        <v>54</v>
      </c>
      <c r="C54" s="49" t="s">
        <v>54</v>
      </c>
      <c r="D54" s="49" t="s">
        <v>54</v>
      </c>
      <c r="E54" s="49" t="s">
        <v>54</v>
      </c>
      <c r="F54" s="49" t="s">
        <v>54</v>
      </c>
      <c r="G54" s="49" t="s">
        <v>54</v>
      </c>
      <c r="H54" s="40" t="s">
        <v>54</v>
      </c>
      <c r="I54" s="40" t="s">
        <v>54</v>
      </c>
      <c r="J54" s="40" t="s">
        <v>54</v>
      </c>
      <c r="K54" s="40" t="s">
        <v>54</v>
      </c>
      <c r="L54" s="40" t="s">
        <v>54</v>
      </c>
      <c r="M54" s="40" t="s">
        <v>54</v>
      </c>
      <c r="N54" s="40" t="s">
        <v>55</v>
      </c>
      <c r="O54" s="40" t="s">
        <v>60</v>
      </c>
      <c r="P54" s="40" t="s">
        <v>61</v>
      </c>
    </row>
    <row r="55" spans="1:23" s="40" customFormat="1" x14ac:dyDescent="0.25">
      <c r="B55" s="49">
        <v>173844</v>
      </c>
      <c r="C55" s="49">
        <v>87108</v>
      </c>
      <c r="D55" s="49">
        <v>3845</v>
      </c>
      <c r="E55" s="49">
        <v>1137</v>
      </c>
      <c r="F55" s="49">
        <v>216</v>
      </c>
      <c r="G55" s="49">
        <v>1296</v>
      </c>
      <c r="H55" s="40">
        <v>756</v>
      </c>
      <c r="I55" s="40">
        <v>11301</v>
      </c>
      <c r="J55" s="40">
        <v>20207</v>
      </c>
      <c r="K55" s="40">
        <v>44691</v>
      </c>
      <c r="L55" s="40">
        <v>141795</v>
      </c>
      <c r="M55" s="40">
        <v>13932</v>
      </c>
      <c r="N55" s="40">
        <v>2320</v>
      </c>
      <c r="O55" s="40">
        <v>161</v>
      </c>
      <c r="P55" s="40">
        <v>14305</v>
      </c>
    </row>
    <row r="56" spans="1:23" s="40" customFormat="1" x14ac:dyDescent="0.25"/>
    <row r="57" spans="1:23" s="40" customFormat="1" x14ac:dyDescent="0.25"/>
    <row r="58" spans="1:23" s="40" customFormat="1" x14ac:dyDescent="0.25">
      <c r="C58" s="49"/>
      <c r="D58" s="49"/>
      <c r="E58" s="49"/>
      <c r="F58" s="49"/>
      <c r="G58" s="49"/>
      <c r="H58" s="49"/>
    </row>
    <row r="59" spans="1:23" s="41" customFormat="1" x14ac:dyDescent="0.25">
      <c r="C59" s="56"/>
      <c r="D59" s="56"/>
      <c r="E59" s="56"/>
      <c r="F59" s="56"/>
      <c r="G59" s="56"/>
      <c r="H59" s="56"/>
    </row>
    <row r="60" spans="1:23" s="69" customFormat="1" x14ac:dyDescent="0.25">
      <c r="B60" s="94">
        <v>7389400</v>
      </c>
      <c r="C60" s="98" t="s">
        <v>12</v>
      </c>
      <c r="D60" s="97">
        <v>6805.8512499999997</v>
      </c>
    </row>
    <row r="61" spans="1:23" s="69" customFormat="1" x14ac:dyDescent="0.25">
      <c r="B61" s="94">
        <v>7405125</v>
      </c>
      <c r="C61" s="98" t="s">
        <v>13</v>
      </c>
      <c r="D61" s="97">
        <v>7093.1805000000004</v>
      </c>
    </row>
    <row r="62" spans="1:23" s="69" customFormat="1" x14ac:dyDescent="0.25">
      <c r="B62" s="94">
        <v>7299121</v>
      </c>
      <c r="C62" s="98" t="s">
        <v>14</v>
      </c>
      <c r="D62" s="97">
        <v>7273.4759999999997</v>
      </c>
    </row>
    <row r="63" spans="1:23" s="69" customFormat="1" x14ac:dyDescent="0.25">
      <c r="B63" s="94">
        <v>6832984</v>
      </c>
      <c r="C63" s="98" t="s">
        <v>15</v>
      </c>
      <c r="D63" s="97">
        <v>7231.6575000000003</v>
      </c>
    </row>
    <row r="64" spans="1:23" s="69" customFormat="1" x14ac:dyDescent="0.25">
      <c r="B64" s="94">
        <v>6979952</v>
      </c>
      <c r="C64" s="98" t="s">
        <v>16</v>
      </c>
      <c r="D64" s="97">
        <v>7129.2955000000002</v>
      </c>
    </row>
    <row r="65" spans="2:5" s="69" customFormat="1" x14ac:dyDescent="0.25">
      <c r="B65" s="94">
        <v>6279817</v>
      </c>
      <c r="C65" s="98" t="s">
        <v>17</v>
      </c>
      <c r="D65" s="97">
        <v>6847.9684999999999</v>
      </c>
    </row>
    <row r="66" spans="2:5" s="69" customFormat="1" x14ac:dyDescent="0.25">
      <c r="B66" s="94">
        <v>6093961</v>
      </c>
      <c r="C66" s="98" t="s">
        <v>18</v>
      </c>
      <c r="D66" s="97">
        <v>6546.6785</v>
      </c>
    </row>
    <row r="67" spans="2:5" s="69" customFormat="1" x14ac:dyDescent="0.25">
      <c r="B67" s="94">
        <v>5469988</v>
      </c>
      <c r="C67" s="98" t="s">
        <v>19</v>
      </c>
      <c r="D67" s="97">
        <v>6205.9295000000002</v>
      </c>
      <c r="E67" s="91"/>
    </row>
    <row r="68" spans="2:5" s="69" customFormat="1" x14ac:dyDescent="0.25">
      <c r="B68" s="94">
        <v>5941344</v>
      </c>
      <c r="C68" s="98" t="s">
        <v>20</v>
      </c>
      <c r="D68" s="97">
        <v>5946.2775000000001</v>
      </c>
      <c r="E68" s="91"/>
    </row>
    <row r="69" spans="2:5" s="69" customFormat="1" x14ac:dyDescent="0.25">
      <c r="B69" s="94">
        <v>6145529</v>
      </c>
      <c r="C69" s="98" t="s">
        <v>21</v>
      </c>
      <c r="D69" s="97">
        <v>5912.7055</v>
      </c>
      <c r="E69" s="91"/>
    </row>
    <row r="70" spans="2:5" s="69" customFormat="1" x14ac:dyDescent="0.25">
      <c r="B70" s="94">
        <v>6209547</v>
      </c>
      <c r="C70" s="98" t="s">
        <v>22</v>
      </c>
      <c r="D70" s="97">
        <v>5941.6019999999999</v>
      </c>
      <c r="E70" s="91"/>
    </row>
    <row r="71" spans="2:5" s="69" customFormat="1" x14ac:dyDescent="0.25">
      <c r="B71" s="94">
        <v>5987990</v>
      </c>
      <c r="C71" s="98" t="s">
        <v>23</v>
      </c>
      <c r="D71" s="97">
        <v>6071.1025</v>
      </c>
      <c r="E71" s="91"/>
    </row>
    <row r="72" spans="2:5" s="69" customFormat="1" x14ac:dyDescent="0.25">
      <c r="B72" s="94">
        <v>5810996</v>
      </c>
      <c r="C72" s="98" t="s">
        <v>24</v>
      </c>
      <c r="D72" s="97">
        <v>6038.5155000000004</v>
      </c>
      <c r="E72" s="91"/>
    </row>
    <row r="73" spans="2:5" s="69" customFormat="1" x14ac:dyDescent="0.25">
      <c r="B73" s="94">
        <v>6231878</v>
      </c>
      <c r="C73" s="98" t="s">
        <v>25</v>
      </c>
      <c r="D73" s="97">
        <v>6060.10275</v>
      </c>
      <c r="E73" s="91"/>
    </row>
    <row r="74" spans="2:5" s="69" customFormat="1" x14ac:dyDescent="0.25">
      <c r="B74" s="94">
        <v>6449419</v>
      </c>
      <c r="C74" s="98" t="s">
        <v>26</v>
      </c>
      <c r="D74" s="97">
        <v>6120.0707499999999</v>
      </c>
      <c r="E74" s="91"/>
    </row>
    <row r="75" spans="2:5" s="69" customFormat="1" x14ac:dyDescent="0.25">
      <c r="B75" s="94">
        <v>6199402</v>
      </c>
      <c r="C75" s="98" t="s">
        <v>27</v>
      </c>
      <c r="D75" s="97">
        <v>6172.9237499999999</v>
      </c>
      <c r="E75" s="91"/>
    </row>
    <row r="76" spans="2:5" s="69" customFormat="1" x14ac:dyDescent="0.25">
      <c r="B76" s="94">
        <v>6498148</v>
      </c>
      <c r="C76" s="98" t="s">
        <v>28</v>
      </c>
      <c r="D76" s="97">
        <v>6344.7117500000004</v>
      </c>
      <c r="E76" s="91"/>
    </row>
    <row r="77" spans="2:5" s="69" customFormat="1" x14ac:dyDescent="0.25">
      <c r="B77" s="94">
        <v>6281878</v>
      </c>
      <c r="C77" s="98" t="s">
        <v>29</v>
      </c>
      <c r="D77" s="97">
        <v>6357.2117500000004</v>
      </c>
      <c r="E77" s="91"/>
    </row>
    <row r="78" spans="2:5" s="69" customFormat="1" x14ac:dyDescent="0.25">
      <c r="B78" s="94">
        <v>6351873</v>
      </c>
      <c r="C78" s="98" t="s">
        <v>30</v>
      </c>
      <c r="D78" s="97">
        <v>6332.8252499999999</v>
      </c>
      <c r="E78" s="91"/>
    </row>
    <row r="79" spans="2:5" s="69" customFormat="1" x14ac:dyDescent="0.25">
      <c r="B79" s="94">
        <v>6348056</v>
      </c>
      <c r="C79" s="98" t="s">
        <v>33</v>
      </c>
      <c r="D79" s="97">
        <v>6369.9887500000004</v>
      </c>
      <c r="E79" s="91"/>
    </row>
    <row r="80" spans="2:5" s="69" customFormat="1" x14ac:dyDescent="0.25">
      <c r="B80" s="94">
        <v>6042462</v>
      </c>
      <c r="C80" s="98" t="s">
        <v>35</v>
      </c>
      <c r="D80" s="97">
        <v>6256.0672500000001</v>
      </c>
      <c r="E80" s="91"/>
    </row>
    <row r="81" spans="2:5" s="69" customFormat="1" x14ac:dyDescent="0.25">
      <c r="B81" s="94">
        <v>6095116</v>
      </c>
      <c r="C81" s="98" t="s">
        <v>37</v>
      </c>
      <c r="D81" s="97">
        <v>6209.3767500000004</v>
      </c>
      <c r="E81" s="91"/>
    </row>
    <row r="82" spans="2:5" s="69" customFormat="1" x14ac:dyDescent="0.25">
      <c r="B82" s="94">
        <v>6413962</v>
      </c>
      <c r="C82" s="98" t="s">
        <v>38</v>
      </c>
      <c r="D82" s="97">
        <v>6224.8990000000003</v>
      </c>
      <c r="E82" s="91"/>
    </row>
    <row r="83" spans="2:5" s="69" customFormat="1" x14ac:dyDescent="0.25">
      <c r="B83" s="94">
        <v>6196253</v>
      </c>
      <c r="C83" s="98" t="s">
        <v>39</v>
      </c>
      <c r="D83" s="97">
        <v>6186.9482500000004</v>
      </c>
      <c r="E83" s="91"/>
    </row>
    <row r="84" spans="2:5" s="69" customFormat="1" x14ac:dyDescent="0.25">
      <c r="B84" s="94">
        <v>6916438</v>
      </c>
      <c r="C84" s="98" t="s">
        <v>42</v>
      </c>
      <c r="D84" s="97">
        <v>6405.4422500000001</v>
      </c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4" s="69" customFormat="1" x14ac:dyDescent="0.25">
      <c r="B129" s="79"/>
      <c r="D129" s="93"/>
      <c r="E129" s="91"/>
    </row>
    <row r="130" spans="2:34" s="69" customFormat="1" x14ac:dyDescent="0.25">
      <c r="B130" s="79"/>
      <c r="D130" s="93"/>
      <c r="E130" s="91"/>
    </row>
    <row r="131" spans="2:34" s="69" customFormat="1" x14ac:dyDescent="0.25">
      <c r="B131" s="79"/>
      <c r="D131" s="93"/>
      <c r="E131" s="91"/>
    </row>
    <row r="132" spans="2:34" s="69" customFormat="1" x14ac:dyDescent="0.25">
      <c r="B132" s="79"/>
      <c r="D132" s="93"/>
      <c r="E132" s="91"/>
    </row>
    <row r="133" spans="2:34" s="69" customFormat="1" x14ac:dyDescent="0.25">
      <c r="B133" s="79"/>
      <c r="D133" s="93"/>
      <c r="E133" s="91"/>
    </row>
    <row r="134" spans="2:34" s="69" customFormat="1" x14ac:dyDescent="0.25">
      <c r="B134" s="79"/>
      <c r="D134" s="93"/>
      <c r="E134" s="91"/>
    </row>
    <row r="135" spans="2:34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</row>
    <row r="136" spans="2:34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</row>
    <row r="137" spans="2:34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</row>
    <row r="138" spans="2:34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</row>
    <row r="139" spans="2:34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</row>
    <row r="140" spans="2:34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</row>
    <row r="141" spans="2:34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</row>
    <row r="142" spans="2:34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</row>
    <row r="143" spans="2:34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</row>
    <row r="144" spans="2:34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</row>
    <row r="145" spans="4:34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</row>
    <row r="146" spans="4:34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</row>
    <row r="147" spans="4:34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</row>
    <row r="148" spans="4:34" s="69" customFormat="1" x14ac:dyDescent="0.25"/>
    <row r="149" spans="4:34" s="69" customFormat="1" x14ac:dyDescent="0.25"/>
    <row r="150" spans="4:34" s="69" customFormat="1" x14ac:dyDescent="0.25"/>
    <row r="151" spans="4:34" s="69" customFormat="1" x14ac:dyDescent="0.25"/>
    <row r="152" spans="4:34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</row>
    <row r="153" spans="4:34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</row>
    <row r="154" spans="4:34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</row>
    <row r="155" spans="4:34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</row>
    <row r="156" spans="4:34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</row>
    <row r="157" spans="4:34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</row>
    <row r="158" spans="4:34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</row>
    <row r="159" spans="4:34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</row>
    <row r="160" spans="4:34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</row>
    <row r="161" spans="13:34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</row>
    <row r="162" spans="13:34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</row>
    <row r="163" spans="13:34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27</oddFooter>
  </headerFooter>
  <ignoredErrors>
    <ignoredError sqref="C18:G18 C33:G33 C48:G48" formulaRange="1"/>
  </ignoredErrors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9" width="11.5703125" style="70" customWidth="1"/>
    <col min="10" max="10" width="12.5703125" style="70" customWidth="1"/>
    <col min="11" max="11" width="11.7109375" style="70" customWidth="1"/>
    <col min="12" max="12" width="1.85546875" style="70" customWidth="1"/>
    <col min="13" max="13" width="11.42578125" style="69"/>
    <col min="14" max="14" width="11.42578125" style="69" hidden="1" customWidth="1"/>
    <col min="15" max="31" width="11.42578125" style="69"/>
    <col min="32" max="16384" width="11.42578125" style="70"/>
  </cols>
  <sheetData>
    <row r="1" spans="1:13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13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13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13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13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13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13" s="69" customFormat="1" x14ac:dyDescent="0.25">
      <c r="A7" s="76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13" s="69" customFormat="1" x14ac:dyDescent="0.25">
      <c r="A8" s="76"/>
      <c r="B8" s="131"/>
      <c r="C8" s="217" t="s">
        <v>122</v>
      </c>
      <c r="D8" s="217"/>
      <c r="E8" s="217"/>
      <c r="F8" s="217"/>
      <c r="G8" s="217"/>
      <c r="H8" s="217"/>
      <c r="I8" s="217"/>
      <c r="J8" s="217"/>
      <c r="K8" s="217"/>
      <c r="L8" s="78"/>
    </row>
    <row r="9" spans="1:13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13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13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</row>
    <row r="12" spans="1:13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13" s="69" customFormat="1" x14ac:dyDescent="0.25">
      <c r="A13" s="76"/>
      <c r="B13" s="174" t="s">
        <v>8</v>
      </c>
      <c r="C13" s="172">
        <v>294901</v>
      </c>
      <c r="D13" s="172">
        <v>318558</v>
      </c>
      <c r="E13" s="172">
        <v>326012</v>
      </c>
      <c r="F13" s="172">
        <v>279588</v>
      </c>
      <c r="G13" s="172">
        <v>188926</v>
      </c>
      <c r="H13" s="172">
        <v>215247</v>
      </c>
      <c r="I13" s="154">
        <f>+(H13/G13-1)*100</f>
        <v>13.931909848300394</v>
      </c>
      <c r="J13" s="154">
        <f>+H13/G13*100</f>
        <v>113.93190984830039</v>
      </c>
      <c r="K13" s="154">
        <f>+(G13/F13-1)*100</f>
        <v>-32.426999728171459</v>
      </c>
      <c r="L13" s="78"/>
      <c r="M13" s="99"/>
    </row>
    <row r="14" spans="1:13" s="69" customFormat="1" x14ac:dyDescent="0.25">
      <c r="A14" s="76"/>
      <c r="B14" s="174" t="s">
        <v>9</v>
      </c>
      <c r="C14" s="172">
        <v>337166</v>
      </c>
      <c r="D14" s="172">
        <v>304291</v>
      </c>
      <c r="E14" s="172">
        <v>293658</v>
      </c>
      <c r="F14" s="172">
        <v>274073</v>
      </c>
      <c r="G14" s="172">
        <v>248619</v>
      </c>
      <c r="H14" s="172">
        <v>308255</v>
      </c>
      <c r="I14" s="154">
        <f>+(H14/G14-1)*100</f>
        <v>23.986903655794613</v>
      </c>
      <c r="J14" s="154">
        <f>+H14/G14*100</f>
        <v>123.98690365579461</v>
      </c>
      <c r="K14" s="154">
        <f>+(G14/F14-1)*100</f>
        <v>-9.2873066664720731</v>
      </c>
      <c r="L14" s="78"/>
      <c r="M14" s="99"/>
    </row>
    <row r="15" spans="1:13" s="69" customFormat="1" x14ac:dyDescent="0.25">
      <c r="A15" s="76"/>
      <c r="B15" s="174" t="s">
        <v>10</v>
      </c>
      <c r="C15" s="172">
        <v>338002</v>
      </c>
      <c r="D15" s="172">
        <v>272954</v>
      </c>
      <c r="E15" s="172">
        <v>315663</v>
      </c>
      <c r="F15" s="172">
        <v>259102</v>
      </c>
      <c r="G15" s="172">
        <v>242918</v>
      </c>
      <c r="H15" s="151">
        <v>301677</v>
      </c>
      <c r="I15" s="161">
        <f>+(H15/G15-1)*100</f>
        <v>24.188820918993237</v>
      </c>
      <c r="J15" s="161">
        <f>+H15/G15*100</f>
        <v>124.18882091899323</v>
      </c>
      <c r="K15" s="161">
        <f>+(G15/F15-1)*100</f>
        <v>-6.2461887596390593</v>
      </c>
      <c r="L15" s="78"/>
      <c r="M15" s="99"/>
    </row>
    <row r="16" spans="1:13" s="69" customFormat="1" x14ac:dyDescent="0.25">
      <c r="A16" s="76"/>
      <c r="B16" s="174" t="s">
        <v>11</v>
      </c>
      <c r="C16" s="172">
        <v>298424</v>
      </c>
      <c r="D16" s="172">
        <v>278322</v>
      </c>
      <c r="E16" s="172">
        <v>236996</v>
      </c>
      <c r="F16" s="172">
        <v>245963</v>
      </c>
      <c r="G16" s="172">
        <v>219993</v>
      </c>
      <c r="H16" s="172"/>
      <c r="I16" s="172"/>
      <c r="J16" s="172"/>
      <c r="K16" s="172"/>
      <c r="L16" s="78"/>
      <c r="M16" s="99"/>
    </row>
    <row r="17" spans="1:31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1" s="69" customFormat="1" x14ac:dyDescent="0.25">
      <c r="A18" s="76"/>
      <c r="B18" s="147" t="s">
        <v>4</v>
      </c>
      <c r="C18" s="150">
        <f>+SUM(C13:C15)</f>
        <v>970069</v>
      </c>
      <c r="D18" s="150">
        <f t="shared" ref="D18:G18" si="0">+SUM(D13:D15)</f>
        <v>895803</v>
      </c>
      <c r="E18" s="150">
        <f t="shared" si="0"/>
        <v>935333</v>
      </c>
      <c r="F18" s="150">
        <f t="shared" si="0"/>
        <v>812763</v>
      </c>
      <c r="G18" s="150">
        <f t="shared" si="0"/>
        <v>680463</v>
      </c>
      <c r="H18" s="151">
        <f>+SUM(H13:H15)</f>
        <v>825179</v>
      </c>
      <c r="I18" s="184">
        <f>+(H18/G18-1)*100</f>
        <v>21.26728418738417</v>
      </c>
      <c r="J18" s="161">
        <f>+H18/G18*100</f>
        <v>121.26728418738418</v>
      </c>
      <c r="K18" s="161">
        <f>+(G18/F18-1)*100</f>
        <v>-16.277807921866525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</row>
    <row r="19" spans="1:31" s="69" customFormat="1" ht="18.75" customHeight="1" x14ac:dyDescent="0.25">
      <c r="A19" s="76"/>
      <c r="B19" s="147" t="s">
        <v>3</v>
      </c>
      <c r="C19" s="152"/>
      <c r="D19" s="152">
        <f>+(D18/C18-1)*100</f>
        <v>-7.655744075936866</v>
      </c>
      <c r="E19" s="152">
        <f t="shared" ref="E19:H19" si="1">+(E18/D18-1)*100</f>
        <v>4.4128005822708705</v>
      </c>
      <c r="F19" s="152">
        <f>+(F18/E18-1)*100</f>
        <v>-13.104423772068341</v>
      </c>
      <c r="G19" s="152">
        <f t="shared" si="1"/>
        <v>-16.277807921866525</v>
      </c>
      <c r="H19" s="161">
        <f t="shared" si="1"/>
        <v>21.26728418738417</v>
      </c>
      <c r="I19" s="162"/>
      <c r="J19" s="162"/>
      <c r="K19" s="162"/>
      <c r="L19" s="78"/>
    </row>
    <row r="20" spans="1:31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1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1" s="69" customFormat="1" x14ac:dyDescent="0.25">
      <c r="A22" s="76"/>
      <c r="B22" s="131"/>
      <c r="C22" s="216" t="s">
        <v>31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1" s="69" customFormat="1" x14ac:dyDescent="0.25">
      <c r="A23" s="76"/>
      <c r="B23" s="131"/>
      <c r="C23" s="217" t="s">
        <v>121</v>
      </c>
      <c r="D23" s="217"/>
      <c r="E23" s="217"/>
      <c r="F23" s="217"/>
      <c r="G23" s="217"/>
      <c r="H23" s="217"/>
      <c r="I23" s="217"/>
      <c r="J23" s="217"/>
      <c r="K23" s="217"/>
      <c r="L23" s="78"/>
    </row>
    <row r="24" spans="1:31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1" s="69" customFormat="1" ht="15.75" customHeight="1" x14ac:dyDescent="0.25">
      <c r="A25" s="194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1" s="69" customFormat="1" x14ac:dyDescent="0.25">
      <c r="A26" s="194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</row>
    <row r="27" spans="1:31" s="69" customFormat="1" ht="12" customHeight="1" x14ac:dyDescent="0.25">
      <c r="A27" s="194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1" s="69" customFormat="1" x14ac:dyDescent="0.25">
      <c r="A28" s="194"/>
      <c r="B28" s="174" t="s">
        <v>8</v>
      </c>
      <c r="C28" s="172">
        <v>175179</v>
      </c>
      <c r="D28" s="172">
        <v>103351</v>
      </c>
      <c r="E28" s="172">
        <v>111953</v>
      </c>
      <c r="F28" s="172">
        <v>130778</v>
      </c>
      <c r="G28" s="172">
        <v>81891</v>
      </c>
      <c r="H28" s="172">
        <v>121199</v>
      </c>
      <c r="I28" s="154">
        <f>+(H28/G28-1)*100</f>
        <v>48.000390763331737</v>
      </c>
      <c r="J28" s="154">
        <f>+H28/G28*100</f>
        <v>148.00039076333172</v>
      </c>
      <c r="K28" s="154">
        <f>+(G28/F28-1)*100</f>
        <v>-37.381669699796603</v>
      </c>
      <c r="L28" s="78"/>
      <c r="M28" s="99"/>
    </row>
    <row r="29" spans="1:31" s="69" customFormat="1" x14ac:dyDescent="0.25">
      <c r="A29" s="194"/>
      <c r="B29" s="174" t="s">
        <v>9</v>
      </c>
      <c r="C29" s="172">
        <v>151141</v>
      </c>
      <c r="D29" s="172">
        <v>86549</v>
      </c>
      <c r="E29" s="172">
        <v>97162</v>
      </c>
      <c r="F29" s="172">
        <v>134688</v>
      </c>
      <c r="G29" s="172">
        <v>133813</v>
      </c>
      <c r="H29" s="172">
        <v>123150</v>
      </c>
      <c r="I29" s="154">
        <f>+(H29/G29-1)*100</f>
        <v>-7.968583022576281</v>
      </c>
      <c r="J29" s="154">
        <f>+H29/G29*100</f>
        <v>92.031416977423717</v>
      </c>
      <c r="K29" s="154">
        <f>+(G29/F29-1)*100</f>
        <v>-0.64964956046567046</v>
      </c>
      <c r="L29" s="78"/>
      <c r="M29" s="99"/>
    </row>
    <row r="30" spans="1:31" s="69" customFormat="1" x14ac:dyDescent="0.25">
      <c r="A30" s="194"/>
      <c r="B30" s="174" t="s">
        <v>10</v>
      </c>
      <c r="C30" s="172">
        <v>152005</v>
      </c>
      <c r="D30" s="172">
        <v>78295</v>
      </c>
      <c r="E30" s="172">
        <v>124234</v>
      </c>
      <c r="F30" s="172">
        <v>118092</v>
      </c>
      <c r="G30" s="172">
        <v>126945</v>
      </c>
      <c r="H30" s="151">
        <v>125627</v>
      </c>
      <c r="I30" s="161">
        <f>+(H30/G30-1)*100</f>
        <v>-1.0382449092126489</v>
      </c>
      <c r="J30" s="161">
        <f>+H30/G30*100</f>
        <v>98.961755090787349</v>
      </c>
      <c r="K30" s="161">
        <f>+(G30/F30-1)*100</f>
        <v>7.4966974900924743</v>
      </c>
      <c r="L30" s="78"/>
      <c r="M30" s="99"/>
    </row>
    <row r="31" spans="1:31" s="69" customFormat="1" x14ac:dyDescent="0.25">
      <c r="A31" s="194"/>
      <c r="B31" s="174" t="s">
        <v>11</v>
      </c>
      <c r="C31" s="172">
        <v>108213</v>
      </c>
      <c r="D31" s="172">
        <v>95452</v>
      </c>
      <c r="E31" s="172">
        <v>116085</v>
      </c>
      <c r="F31" s="172">
        <v>102919</v>
      </c>
      <c r="G31" s="172">
        <v>113502</v>
      </c>
      <c r="H31" s="172"/>
      <c r="I31" s="172"/>
      <c r="J31" s="172"/>
      <c r="K31" s="172"/>
      <c r="L31" s="78"/>
      <c r="M31" s="99"/>
    </row>
    <row r="32" spans="1:31" s="69" customFormat="1" ht="12" customHeight="1" x14ac:dyDescent="0.25">
      <c r="A32" s="194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1" s="69" customFormat="1" x14ac:dyDescent="0.25">
      <c r="A33" s="194"/>
      <c r="B33" s="147" t="s">
        <v>4</v>
      </c>
      <c r="C33" s="150">
        <f>+SUM(C28:C30)</f>
        <v>478325</v>
      </c>
      <c r="D33" s="150">
        <f t="shared" ref="D33:G33" si="2">+SUM(D28:D30)</f>
        <v>268195</v>
      </c>
      <c r="E33" s="150">
        <f t="shared" si="2"/>
        <v>333349</v>
      </c>
      <c r="F33" s="150">
        <f t="shared" si="2"/>
        <v>383558</v>
      </c>
      <c r="G33" s="150">
        <f t="shared" si="2"/>
        <v>342649</v>
      </c>
      <c r="H33" s="151">
        <f>+SUM(H28:H30)</f>
        <v>369976</v>
      </c>
      <c r="I33" s="184">
        <f>+(H33/G33-1)*100</f>
        <v>7.9752166210903974</v>
      </c>
      <c r="J33" s="161">
        <f>+H33/G33*100</f>
        <v>107.9752166210904</v>
      </c>
      <c r="K33" s="161">
        <f>+(G33/F33-1)*100</f>
        <v>-10.665662038075075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</row>
    <row r="34" spans="1:31" s="69" customFormat="1" ht="18.75" customHeight="1" x14ac:dyDescent="0.25">
      <c r="A34" s="194"/>
      <c r="B34" s="147" t="s">
        <v>3</v>
      </c>
      <c r="C34" s="152"/>
      <c r="D34" s="152">
        <f>+(D33/C33-1)*100</f>
        <v>-43.930382062405272</v>
      </c>
      <c r="E34" s="152">
        <f t="shared" ref="E34:H34" si="3">+(E33/D33-1)*100</f>
        <v>24.29351777624489</v>
      </c>
      <c r="F34" s="152">
        <f>+(F33/E33-1)*100</f>
        <v>15.061992086371934</v>
      </c>
      <c r="G34" s="152">
        <f t="shared" si="3"/>
        <v>-10.665662038075075</v>
      </c>
      <c r="H34" s="161">
        <f t="shared" si="3"/>
        <v>7.9752166210903974</v>
      </c>
      <c r="I34" s="162"/>
      <c r="J34" s="162"/>
      <c r="K34" s="162"/>
      <c r="L34" s="78"/>
    </row>
    <row r="35" spans="1:31" s="43" customFormat="1" x14ac:dyDescent="0.25">
      <c r="A35" s="195"/>
      <c r="B35" s="171"/>
      <c r="C35" s="188"/>
      <c r="D35" s="188"/>
      <c r="E35" s="188"/>
      <c r="F35" s="189"/>
      <c r="G35" s="189"/>
      <c r="H35" s="189"/>
      <c r="I35" s="190"/>
      <c r="J35" s="190"/>
      <c r="K35" s="171"/>
      <c r="L35" s="63"/>
      <c r="M35" s="58"/>
      <c r="N35" s="40"/>
      <c r="O35" s="42"/>
      <c r="P35" s="42"/>
      <c r="Q35" s="50"/>
      <c r="R35" s="50"/>
      <c r="S35" s="50"/>
      <c r="T35" s="50"/>
    </row>
    <row r="36" spans="1:31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2"/>
      <c r="P36" s="42"/>
      <c r="Q36" s="50"/>
      <c r="R36" s="50"/>
      <c r="S36" s="50"/>
      <c r="T36" s="50"/>
    </row>
    <row r="37" spans="1:31" s="69" customFormat="1" x14ac:dyDescent="0.25">
      <c r="A37" s="76"/>
      <c r="B37" s="131"/>
      <c r="C37" s="216" t="s">
        <v>31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1" s="69" customFormat="1" x14ac:dyDescent="0.25">
      <c r="A38" s="76"/>
      <c r="B38" s="131"/>
      <c r="C38" s="217" t="s">
        <v>120</v>
      </c>
      <c r="D38" s="217"/>
      <c r="E38" s="217"/>
      <c r="F38" s="217"/>
      <c r="G38" s="217"/>
      <c r="H38" s="217"/>
      <c r="I38" s="217"/>
      <c r="J38" s="217"/>
      <c r="K38" s="217"/>
      <c r="L38" s="78"/>
    </row>
    <row r="39" spans="1:31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1" s="69" customFormat="1" ht="15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1" s="69" customForma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</row>
    <row r="42" spans="1:31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1" s="69" customFormat="1" x14ac:dyDescent="0.25">
      <c r="A43" s="76"/>
      <c r="B43" s="174" t="s">
        <v>8</v>
      </c>
      <c r="C43" s="172">
        <v>119722</v>
      </c>
      <c r="D43" s="172">
        <v>215207</v>
      </c>
      <c r="E43" s="172">
        <v>214059</v>
      </c>
      <c r="F43" s="172">
        <v>148810</v>
      </c>
      <c r="G43" s="172">
        <v>107035</v>
      </c>
      <c r="H43" s="172">
        <v>94048</v>
      </c>
      <c r="I43" s="154">
        <f>+(H43/G43-1)*100</f>
        <v>-12.133414303732426</v>
      </c>
      <c r="J43" s="154">
        <f>+H43/G43*100</f>
        <v>87.866585696267578</v>
      </c>
      <c r="K43" s="154">
        <f>+(G43/F43-1)*100</f>
        <v>-28.072710167327465</v>
      </c>
      <c r="L43" s="78"/>
      <c r="M43" s="99"/>
    </row>
    <row r="44" spans="1:31" s="69" customFormat="1" x14ac:dyDescent="0.25">
      <c r="A44" s="76"/>
      <c r="B44" s="174" t="s">
        <v>9</v>
      </c>
      <c r="C44" s="172">
        <v>186025</v>
      </c>
      <c r="D44" s="172">
        <v>217742</v>
      </c>
      <c r="E44" s="172">
        <v>196496</v>
      </c>
      <c r="F44" s="172">
        <v>139385</v>
      </c>
      <c r="G44" s="172">
        <v>114806</v>
      </c>
      <c r="H44" s="172">
        <v>185105</v>
      </c>
      <c r="I44" s="154">
        <f>+(H44/G44-1)*100</f>
        <v>61.232862393951535</v>
      </c>
      <c r="J44" s="154">
        <f>+H44/G44*100</f>
        <v>161.23286239395154</v>
      </c>
      <c r="K44" s="154">
        <f>+(G44/F44-1)*100</f>
        <v>-17.63389173870933</v>
      </c>
      <c r="L44" s="78"/>
      <c r="M44" s="99"/>
    </row>
    <row r="45" spans="1:31" s="69" customFormat="1" x14ac:dyDescent="0.25">
      <c r="A45" s="76"/>
      <c r="B45" s="174" t="s">
        <v>10</v>
      </c>
      <c r="C45" s="172">
        <v>185997</v>
      </c>
      <c r="D45" s="172">
        <v>194659</v>
      </c>
      <c r="E45" s="172">
        <v>191429</v>
      </c>
      <c r="F45" s="172">
        <v>141010</v>
      </c>
      <c r="G45" s="172">
        <v>115973</v>
      </c>
      <c r="H45" s="151">
        <v>176050</v>
      </c>
      <c r="I45" s="161">
        <f>+(H45/G45-1)*100</f>
        <v>51.802574737223317</v>
      </c>
      <c r="J45" s="161">
        <f>+H45/G45*100</f>
        <v>151.80257473722332</v>
      </c>
      <c r="K45" s="161">
        <f>+(G45/F45-1)*100</f>
        <v>-17.755478334869867</v>
      </c>
      <c r="L45" s="78"/>
      <c r="M45" s="99"/>
    </row>
    <row r="46" spans="1:31" s="69" customFormat="1" x14ac:dyDescent="0.25">
      <c r="A46" s="76"/>
      <c r="B46" s="174" t="s">
        <v>11</v>
      </c>
      <c r="C46" s="172">
        <v>190211</v>
      </c>
      <c r="D46" s="172">
        <v>182870</v>
      </c>
      <c r="E46" s="172">
        <v>120911</v>
      </c>
      <c r="F46" s="172">
        <v>143044</v>
      </c>
      <c r="G46" s="172">
        <v>106491</v>
      </c>
      <c r="H46" s="172"/>
      <c r="I46" s="172"/>
      <c r="J46" s="172"/>
      <c r="K46" s="172"/>
      <c r="L46" s="78"/>
      <c r="M46" s="99"/>
    </row>
    <row r="47" spans="1:31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1" s="69" customFormat="1" x14ac:dyDescent="0.25">
      <c r="A48" s="76"/>
      <c r="B48" s="147" t="s">
        <v>4</v>
      </c>
      <c r="C48" s="150">
        <f>+SUM(C43:C45)</f>
        <v>491744</v>
      </c>
      <c r="D48" s="150">
        <f t="shared" ref="D48:G48" si="4">+SUM(D43:D45)</f>
        <v>627608</v>
      </c>
      <c r="E48" s="150">
        <f t="shared" si="4"/>
        <v>601984</v>
      </c>
      <c r="F48" s="150">
        <f t="shared" si="4"/>
        <v>429205</v>
      </c>
      <c r="G48" s="150">
        <f t="shared" si="4"/>
        <v>337814</v>
      </c>
      <c r="H48" s="151">
        <f>+SUM(H43:H45)</f>
        <v>455203</v>
      </c>
      <c r="I48" s="184">
        <f>+(H48/G48-1)*100</f>
        <v>34.749595931488919</v>
      </c>
      <c r="J48" s="161">
        <f>+H48/G48*100</f>
        <v>134.74959593148893</v>
      </c>
      <c r="K48" s="161">
        <f>+(G48/F48-1)*100</f>
        <v>-21.293088384338489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</row>
    <row r="49" spans="1:20" s="69" customFormat="1" ht="18.75" customHeight="1" x14ac:dyDescent="0.25">
      <c r="A49" s="76"/>
      <c r="B49" s="147" t="s">
        <v>3</v>
      </c>
      <c r="C49" s="152"/>
      <c r="D49" s="152">
        <f>+(D48/C48-1)*100</f>
        <v>27.629010216698124</v>
      </c>
      <c r="E49" s="152">
        <f t="shared" ref="E49:H49" si="5">+(E48/D48-1)*100</f>
        <v>-4.0828032784795631</v>
      </c>
      <c r="F49" s="152">
        <f>+(F48/E48-1)*100</f>
        <v>-28.701593397831171</v>
      </c>
      <c r="G49" s="152">
        <f t="shared" si="5"/>
        <v>-21.293088384338489</v>
      </c>
      <c r="H49" s="161">
        <f t="shared" si="5"/>
        <v>34.749595931488919</v>
      </c>
      <c r="I49" s="162"/>
      <c r="J49" s="162"/>
      <c r="K49" s="162"/>
      <c r="L49" s="78"/>
    </row>
    <row r="50" spans="1:20" s="43" customFormat="1" x14ac:dyDescent="0.25">
      <c r="A50" s="44"/>
      <c r="B50" s="171"/>
      <c r="C50" s="188"/>
      <c r="D50" s="188"/>
      <c r="E50" s="188"/>
      <c r="F50" s="189"/>
      <c r="G50" s="189"/>
      <c r="H50" s="189"/>
      <c r="I50" s="190"/>
      <c r="J50" s="190"/>
      <c r="K50" s="171"/>
      <c r="L50" s="63"/>
      <c r="M50" s="58"/>
      <c r="N50" s="40"/>
      <c r="O50" s="42"/>
      <c r="P50" s="42"/>
      <c r="Q50" s="50"/>
      <c r="R50" s="50"/>
      <c r="S50" s="50"/>
      <c r="T50" s="50"/>
    </row>
    <row r="51" spans="1:20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2"/>
      <c r="P51" s="42"/>
      <c r="Q51" s="50"/>
      <c r="R51" s="50"/>
      <c r="S51" s="50"/>
      <c r="T51" s="50"/>
    </row>
    <row r="52" spans="1:20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2"/>
      <c r="P52" s="42"/>
      <c r="Q52" s="50"/>
      <c r="R52" s="50"/>
      <c r="S52" s="50"/>
      <c r="T52" s="50"/>
    </row>
    <row r="53" spans="1:20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0" s="40" customFormat="1" x14ac:dyDescent="0.25">
      <c r="A54" s="59"/>
      <c r="B54" s="49"/>
      <c r="C54" s="49"/>
      <c r="D54" s="49"/>
      <c r="E54" s="49"/>
      <c r="F54" s="49"/>
      <c r="G54" s="49"/>
    </row>
    <row r="55" spans="1:20" s="40" customFormat="1" x14ac:dyDescent="0.25">
      <c r="B55" s="49"/>
      <c r="C55" s="49"/>
      <c r="D55" s="49"/>
      <c r="E55" s="49"/>
      <c r="F55" s="49"/>
      <c r="G55" s="49"/>
    </row>
    <row r="56" spans="1:20" s="40" customFormat="1" x14ac:dyDescent="0.25"/>
    <row r="57" spans="1:20" s="40" customFormat="1" x14ac:dyDescent="0.25"/>
    <row r="58" spans="1:20" s="40" customFormat="1" x14ac:dyDescent="0.25">
      <c r="C58" s="49"/>
      <c r="D58" s="49"/>
      <c r="E58" s="49"/>
      <c r="F58" s="49"/>
      <c r="G58" s="49"/>
      <c r="H58" s="49"/>
    </row>
    <row r="59" spans="1:20" s="41" customFormat="1" x14ac:dyDescent="0.25">
      <c r="C59" s="56"/>
      <c r="D59" s="56"/>
      <c r="E59" s="56"/>
      <c r="F59" s="56"/>
      <c r="G59" s="56"/>
      <c r="H59" s="56"/>
    </row>
    <row r="60" spans="1:20" s="69" customFormat="1" x14ac:dyDescent="0.25">
      <c r="B60" s="94"/>
      <c r="C60" s="98"/>
      <c r="D60" s="97"/>
    </row>
    <row r="61" spans="1:20" s="69" customFormat="1" x14ac:dyDescent="0.25">
      <c r="B61" s="94"/>
      <c r="C61" s="98"/>
      <c r="D61" s="97"/>
    </row>
    <row r="62" spans="1:20" s="69" customFormat="1" x14ac:dyDescent="0.25">
      <c r="B62" s="94"/>
      <c r="C62" s="98"/>
      <c r="D62" s="97"/>
    </row>
    <row r="63" spans="1:20" s="69" customFormat="1" x14ac:dyDescent="0.25">
      <c r="B63" s="94"/>
      <c r="C63" s="98"/>
      <c r="D63" s="97"/>
    </row>
    <row r="64" spans="1:20" s="69" customFormat="1" x14ac:dyDescent="0.25">
      <c r="B64" s="94"/>
      <c r="C64" s="98"/>
      <c r="D64" s="97"/>
    </row>
    <row r="65" spans="2:5" s="69" customFormat="1" x14ac:dyDescent="0.25">
      <c r="B65" s="94"/>
      <c r="C65" s="98"/>
      <c r="D65" s="97"/>
    </row>
    <row r="66" spans="2:5" s="69" customFormat="1" x14ac:dyDescent="0.25">
      <c r="B66" s="94"/>
      <c r="C66" s="98"/>
      <c r="D66" s="97"/>
    </row>
    <row r="67" spans="2:5" s="69" customFormat="1" x14ac:dyDescent="0.25">
      <c r="B67" s="94"/>
      <c r="C67" s="98"/>
      <c r="D67" s="97"/>
      <c r="E67" s="91"/>
    </row>
    <row r="68" spans="2:5" s="69" customFormat="1" x14ac:dyDescent="0.25">
      <c r="B68" s="94"/>
      <c r="C68" s="98"/>
      <c r="D68" s="97"/>
      <c r="E68" s="91"/>
    </row>
    <row r="69" spans="2:5" s="69" customFormat="1" x14ac:dyDescent="0.25">
      <c r="B69" s="94"/>
      <c r="C69" s="98"/>
      <c r="D69" s="97"/>
      <c r="E69" s="91"/>
    </row>
    <row r="70" spans="2:5" s="69" customFormat="1" x14ac:dyDescent="0.25">
      <c r="B70" s="94"/>
      <c r="C70" s="98"/>
      <c r="D70" s="97"/>
      <c r="E70" s="91"/>
    </row>
    <row r="71" spans="2:5" s="69" customFormat="1" x14ac:dyDescent="0.25">
      <c r="B71" s="94"/>
      <c r="C71" s="98"/>
      <c r="D71" s="97"/>
      <c r="E71" s="91"/>
    </row>
    <row r="72" spans="2:5" s="69" customFormat="1" x14ac:dyDescent="0.25">
      <c r="B72" s="94"/>
      <c r="C72" s="98"/>
      <c r="D72" s="97"/>
      <c r="E72" s="91"/>
    </row>
    <row r="73" spans="2:5" s="69" customFormat="1" x14ac:dyDescent="0.25">
      <c r="B73" s="94"/>
      <c r="C73" s="98"/>
      <c r="D73" s="97"/>
      <c r="E73" s="91"/>
    </row>
    <row r="74" spans="2:5" s="69" customFormat="1" x14ac:dyDescent="0.25">
      <c r="B74" s="94"/>
      <c r="C74" s="98"/>
      <c r="D74" s="97"/>
      <c r="E74" s="91"/>
    </row>
    <row r="75" spans="2:5" s="69" customFormat="1" x14ac:dyDescent="0.25">
      <c r="B75" s="94"/>
      <c r="C75" s="98"/>
      <c r="D75" s="97"/>
      <c r="E75" s="91"/>
    </row>
    <row r="76" spans="2:5" s="69" customFormat="1" x14ac:dyDescent="0.25">
      <c r="B76" s="94"/>
      <c r="C76" s="98"/>
      <c r="D76" s="97"/>
      <c r="E76" s="91"/>
    </row>
    <row r="77" spans="2:5" s="69" customFormat="1" x14ac:dyDescent="0.25">
      <c r="B77" s="94"/>
      <c r="C77" s="98"/>
      <c r="D77" s="97"/>
      <c r="E77" s="91"/>
    </row>
    <row r="78" spans="2:5" s="69" customFormat="1" x14ac:dyDescent="0.25">
      <c r="B78" s="94"/>
      <c r="C78" s="98"/>
      <c r="D78" s="97"/>
      <c r="E78" s="91"/>
    </row>
    <row r="79" spans="2:5" s="69" customFormat="1" x14ac:dyDescent="0.25">
      <c r="B79" s="94"/>
      <c r="C79" s="98"/>
      <c r="D79" s="97"/>
      <c r="E79" s="91"/>
    </row>
    <row r="80" spans="2:5" s="69" customFormat="1" x14ac:dyDescent="0.25">
      <c r="B80" s="94"/>
      <c r="C80" s="98"/>
      <c r="D80" s="97"/>
      <c r="E80" s="91"/>
    </row>
    <row r="81" spans="2:5" s="69" customFormat="1" x14ac:dyDescent="0.25">
      <c r="B81" s="94"/>
      <c r="C81" s="98"/>
      <c r="D81" s="97"/>
      <c r="E81" s="91"/>
    </row>
    <row r="82" spans="2:5" s="69" customFormat="1" x14ac:dyDescent="0.25">
      <c r="B82" s="94"/>
      <c r="C82" s="98"/>
      <c r="D82" s="97"/>
      <c r="E82" s="91"/>
    </row>
    <row r="83" spans="2:5" s="69" customFormat="1" x14ac:dyDescent="0.25">
      <c r="B83" s="94"/>
      <c r="C83" s="98"/>
      <c r="D83" s="97"/>
      <c r="E83" s="91"/>
    </row>
    <row r="84" spans="2:5" s="69" customFormat="1" x14ac:dyDescent="0.25">
      <c r="B84" s="94"/>
      <c r="C84" s="98"/>
      <c r="D84" s="97"/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1" s="69" customFormat="1" x14ac:dyDescent="0.25">
      <c r="B129" s="79"/>
      <c r="D129" s="93"/>
      <c r="E129" s="91"/>
    </row>
    <row r="130" spans="2:31" s="69" customFormat="1" x14ac:dyDescent="0.25">
      <c r="B130" s="79"/>
      <c r="D130" s="93"/>
      <c r="E130" s="91"/>
    </row>
    <row r="131" spans="2:31" s="69" customFormat="1" x14ac:dyDescent="0.25">
      <c r="B131" s="79"/>
      <c r="D131" s="93"/>
      <c r="E131" s="91"/>
    </row>
    <row r="132" spans="2:31" s="69" customFormat="1" x14ac:dyDescent="0.25">
      <c r="B132" s="79"/>
      <c r="D132" s="93"/>
      <c r="E132" s="91"/>
    </row>
    <row r="133" spans="2:31" s="69" customFormat="1" x14ac:dyDescent="0.25">
      <c r="B133" s="79"/>
      <c r="D133" s="93"/>
      <c r="E133" s="91"/>
    </row>
    <row r="134" spans="2:31" s="69" customFormat="1" x14ac:dyDescent="0.25">
      <c r="B134" s="79"/>
      <c r="D134" s="93"/>
      <c r="E134" s="91"/>
    </row>
    <row r="135" spans="2:31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</row>
    <row r="136" spans="2:31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</row>
    <row r="137" spans="2:31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</row>
    <row r="138" spans="2:31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</row>
    <row r="139" spans="2:31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</row>
    <row r="140" spans="2:31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</row>
    <row r="141" spans="2:31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</row>
    <row r="142" spans="2:31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</row>
    <row r="143" spans="2:31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</row>
    <row r="144" spans="2:31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</row>
    <row r="145" spans="4:31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</row>
    <row r="146" spans="4:31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</row>
    <row r="147" spans="4:31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</row>
    <row r="148" spans="4:31" s="69" customFormat="1" x14ac:dyDescent="0.25"/>
    <row r="149" spans="4:31" s="69" customFormat="1" x14ac:dyDescent="0.25"/>
    <row r="150" spans="4:31" s="69" customFormat="1" x14ac:dyDescent="0.25"/>
    <row r="151" spans="4:31" s="69" customFormat="1" x14ac:dyDescent="0.25"/>
    <row r="152" spans="4:31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</row>
    <row r="153" spans="4:31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</row>
    <row r="154" spans="4:31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</row>
    <row r="155" spans="4:31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</row>
    <row r="156" spans="4:31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</row>
    <row r="157" spans="4:31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</row>
    <row r="158" spans="4:31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</row>
    <row r="159" spans="4:31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</row>
    <row r="160" spans="4:31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</row>
    <row r="161" spans="13:31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</row>
    <row r="162" spans="13:31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</row>
    <row r="163" spans="13:31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28</oddFooter>
  </headerFooter>
  <ignoredErrors>
    <ignoredError sqref="C18:G18 C48:G48 C33:G33" formulaRange="1"/>
  </ignoredErrors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10" width="11.5703125" style="70" customWidth="1"/>
    <col min="11" max="11" width="11.85546875" style="70" customWidth="1"/>
    <col min="12" max="12" width="1.85546875" style="70" customWidth="1"/>
    <col min="13" max="13" width="11.42578125" style="69"/>
    <col min="14" max="14" width="11.42578125" style="69" hidden="1" customWidth="1"/>
    <col min="15" max="33" width="11.42578125" style="69"/>
    <col min="34" max="16384" width="11.42578125" style="70"/>
  </cols>
  <sheetData>
    <row r="1" spans="1:15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15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15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15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15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15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15" s="69" customFormat="1" x14ac:dyDescent="0.25">
      <c r="A7" s="76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164"/>
    </row>
    <row r="8" spans="1:15" s="69" customFormat="1" x14ac:dyDescent="0.25">
      <c r="A8" s="76"/>
      <c r="B8" s="131"/>
      <c r="C8" s="217" t="s">
        <v>125</v>
      </c>
      <c r="D8" s="217"/>
      <c r="E8" s="217"/>
      <c r="F8" s="217"/>
      <c r="G8" s="217"/>
      <c r="H8" s="217"/>
      <c r="I8" s="217"/>
      <c r="J8" s="217"/>
      <c r="K8" s="217"/>
      <c r="L8" s="164"/>
    </row>
    <row r="9" spans="1:15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164"/>
    </row>
    <row r="10" spans="1:15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164"/>
    </row>
    <row r="11" spans="1:15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164"/>
    </row>
    <row r="12" spans="1:15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164"/>
    </row>
    <row r="13" spans="1:15" s="69" customFormat="1" x14ac:dyDescent="0.25">
      <c r="A13" s="76"/>
      <c r="B13" s="174" t="s">
        <v>8</v>
      </c>
      <c r="C13" s="172">
        <v>173766</v>
      </c>
      <c r="D13" s="172">
        <v>170880</v>
      </c>
      <c r="E13" s="172">
        <v>140948</v>
      </c>
      <c r="F13" s="172">
        <v>23233</v>
      </c>
      <c r="G13" s="172">
        <v>21617</v>
      </c>
      <c r="H13" s="172">
        <v>35194</v>
      </c>
      <c r="I13" s="154">
        <f>+(H13/G13-1)*100</f>
        <v>62.807050006938979</v>
      </c>
      <c r="J13" s="154">
        <f>+H13/G13*100</f>
        <v>162.80705000693899</v>
      </c>
      <c r="K13" s="154">
        <f>+(G13/F13-1)*100</f>
        <v>-6.9556234666207528</v>
      </c>
      <c r="L13" s="164"/>
      <c r="M13" s="99"/>
      <c r="O13" s="79"/>
    </row>
    <row r="14" spans="1:15" s="69" customFormat="1" x14ac:dyDescent="0.25">
      <c r="A14" s="76"/>
      <c r="B14" s="174" t="s">
        <v>9</v>
      </c>
      <c r="C14" s="172">
        <v>173598</v>
      </c>
      <c r="D14" s="172">
        <v>171559</v>
      </c>
      <c r="E14" s="172">
        <v>148929</v>
      </c>
      <c r="F14" s="172">
        <v>28667</v>
      </c>
      <c r="G14" s="172">
        <v>37580</v>
      </c>
      <c r="H14" s="172">
        <v>26137</v>
      </c>
      <c r="I14" s="154">
        <f>+(H14/G14-1)*100</f>
        <v>-30.449707291112293</v>
      </c>
      <c r="J14" s="154">
        <f>+H14/G14*100</f>
        <v>69.55029270888771</v>
      </c>
      <c r="K14" s="154">
        <f>+(G14/F14-1)*100</f>
        <v>31.09149893605889</v>
      </c>
      <c r="L14" s="164"/>
      <c r="M14" s="99"/>
      <c r="O14" s="79"/>
    </row>
    <row r="15" spans="1:15" s="69" customFormat="1" x14ac:dyDescent="0.25">
      <c r="A15" s="76"/>
      <c r="B15" s="174" t="s">
        <v>10</v>
      </c>
      <c r="C15" s="172">
        <v>171567</v>
      </c>
      <c r="D15" s="172">
        <v>136563</v>
      </c>
      <c r="E15" s="172">
        <v>150216</v>
      </c>
      <c r="F15" s="172">
        <v>25206</v>
      </c>
      <c r="G15" s="172">
        <v>38574</v>
      </c>
      <c r="H15" s="151">
        <v>25487</v>
      </c>
      <c r="I15" s="161">
        <f>+(H15/G15-1)*100</f>
        <v>-33.926997459428634</v>
      </c>
      <c r="J15" s="161">
        <f>+H15/G15*100</f>
        <v>66.073002540571366</v>
      </c>
      <c r="K15" s="161">
        <f>+(G15/F15-1)*100</f>
        <v>53.034991668650314</v>
      </c>
      <c r="L15" s="164"/>
      <c r="M15" s="99"/>
      <c r="O15" s="79"/>
    </row>
    <row r="16" spans="1:15" s="69" customFormat="1" x14ac:dyDescent="0.25">
      <c r="A16" s="76"/>
      <c r="B16" s="174" t="s">
        <v>11</v>
      </c>
      <c r="C16" s="172">
        <v>180046</v>
      </c>
      <c r="D16" s="172">
        <v>142689</v>
      </c>
      <c r="E16" s="172">
        <v>19107</v>
      </c>
      <c r="F16" s="172">
        <v>25451</v>
      </c>
      <c r="G16" s="172">
        <v>37737</v>
      </c>
      <c r="H16" s="172"/>
      <c r="I16" s="172"/>
      <c r="J16" s="172"/>
      <c r="K16" s="172"/>
      <c r="L16" s="164"/>
      <c r="M16" s="99"/>
      <c r="O16" s="79"/>
    </row>
    <row r="17" spans="1:33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164"/>
    </row>
    <row r="18" spans="1:33" s="69" customFormat="1" x14ac:dyDescent="0.25">
      <c r="A18" s="76"/>
      <c r="B18" s="147" t="s">
        <v>4</v>
      </c>
      <c r="C18" s="150">
        <f>+SUM(C13:C15)</f>
        <v>518931</v>
      </c>
      <c r="D18" s="150">
        <f t="shared" ref="D18:G18" si="0">+SUM(D13:D15)</f>
        <v>479002</v>
      </c>
      <c r="E18" s="150">
        <f t="shared" si="0"/>
        <v>440093</v>
      </c>
      <c r="F18" s="150">
        <f t="shared" si="0"/>
        <v>77106</v>
      </c>
      <c r="G18" s="150">
        <f t="shared" si="0"/>
        <v>97771</v>
      </c>
      <c r="H18" s="151">
        <f>+SUM(H13:H15)</f>
        <v>86818</v>
      </c>
      <c r="I18" s="184">
        <f>+(H18/G18-1)*100</f>
        <v>-11.202708369557435</v>
      </c>
      <c r="J18" s="161">
        <f>+H18/G18*100</f>
        <v>88.797291630442572</v>
      </c>
      <c r="K18" s="161">
        <f>+(G18/F18-1)*100</f>
        <v>26.800767774232881</v>
      </c>
      <c r="L18" s="164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</row>
    <row r="19" spans="1:33" s="69" customFormat="1" ht="18.75" customHeight="1" x14ac:dyDescent="0.25">
      <c r="A19" s="76"/>
      <c r="B19" s="147" t="s">
        <v>3</v>
      </c>
      <c r="C19" s="152"/>
      <c r="D19" s="152">
        <f>+(D18/C18-1)*100</f>
        <v>-7.6944719047426391</v>
      </c>
      <c r="E19" s="152">
        <f t="shared" ref="E19:H19" si="1">+(E18/D18-1)*100</f>
        <v>-8.1229305931916791</v>
      </c>
      <c r="F19" s="152">
        <f>+(F18/E18-1)*100</f>
        <v>-82.479612263771514</v>
      </c>
      <c r="G19" s="152">
        <f t="shared" si="1"/>
        <v>26.800767774232881</v>
      </c>
      <c r="H19" s="161">
        <f t="shared" si="1"/>
        <v>-11.202708369557435</v>
      </c>
      <c r="I19" s="162"/>
      <c r="J19" s="162"/>
      <c r="K19" s="162"/>
      <c r="L19" s="164"/>
    </row>
    <row r="20" spans="1:33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164"/>
    </row>
    <row r="21" spans="1:33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164"/>
      <c r="M21" s="100"/>
    </row>
    <row r="22" spans="1:33" s="69" customFormat="1" x14ac:dyDescent="0.25">
      <c r="A22" s="76"/>
      <c r="B22" s="131"/>
      <c r="C22" s="216" t="s">
        <v>31</v>
      </c>
      <c r="D22" s="216"/>
      <c r="E22" s="216"/>
      <c r="F22" s="216"/>
      <c r="G22" s="216"/>
      <c r="H22" s="216"/>
      <c r="I22" s="216"/>
      <c r="J22" s="216"/>
      <c r="K22" s="216"/>
      <c r="L22" s="164"/>
    </row>
    <row r="23" spans="1:33" s="69" customFormat="1" x14ac:dyDescent="0.25">
      <c r="A23" s="76"/>
      <c r="B23" s="131"/>
      <c r="C23" s="217" t="s">
        <v>124</v>
      </c>
      <c r="D23" s="217"/>
      <c r="E23" s="217"/>
      <c r="F23" s="217"/>
      <c r="G23" s="217"/>
      <c r="H23" s="217"/>
      <c r="I23" s="217"/>
      <c r="J23" s="217"/>
      <c r="K23" s="217"/>
      <c r="L23" s="164"/>
    </row>
    <row r="24" spans="1:33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164"/>
    </row>
    <row r="25" spans="1:33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164"/>
    </row>
    <row r="26" spans="1:33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164"/>
    </row>
    <row r="27" spans="1:33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164"/>
    </row>
    <row r="28" spans="1:33" s="69" customFormat="1" x14ac:dyDescent="0.25">
      <c r="A28" s="76"/>
      <c r="B28" s="174" t="s">
        <v>8</v>
      </c>
      <c r="C28" s="172">
        <v>2764</v>
      </c>
      <c r="D28" s="172">
        <v>2174</v>
      </c>
      <c r="E28" s="172">
        <v>2311</v>
      </c>
      <c r="F28" s="172">
        <v>13167</v>
      </c>
      <c r="G28" s="172">
        <v>2075</v>
      </c>
      <c r="H28" s="172">
        <v>13502</v>
      </c>
      <c r="I28" s="154">
        <f>+(H28/G28-1)*100</f>
        <v>550.69879518072287</v>
      </c>
      <c r="J28" s="154">
        <f>+H28/G28*100</f>
        <v>650.69879518072287</v>
      </c>
      <c r="K28" s="154">
        <f>+(G28/F28-1)*100</f>
        <v>-84.240905293536869</v>
      </c>
      <c r="L28" s="164"/>
      <c r="M28" s="99"/>
      <c r="O28" s="79"/>
    </row>
    <row r="29" spans="1:33" s="69" customFormat="1" x14ac:dyDescent="0.25">
      <c r="A29" s="76"/>
      <c r="B29" s="174" t="s">
        <v>9</v>
      </c>
      <c r="C29" s="172">
        <v>2202</v>
      </c>
      <c r="D29" s="172">
        <v>2451</v>
      </c>
      <c r="E29" s="172">
        <v>11947</v>
      </c>
      <c r="F29" s="172">
        <v>12032</v>
      </c>
      <c r="G29" s="172">
        <v>8833</v>
      </c>
      <c r="H29" s="172">
        <v>9310</v>
      </c>
      <c r="I29" s="154">
        <f>+(H29/G29-1)*100</f>
        <v>5.4002037812747705</v>
      </c>
      <c r="J29" s="154">
        <f>+H29/G29*100</f>
        <v>105.40020378127477</v>
      </c>
      <c r="K29" s="154">
        <f>+(G29/F29-1)*100</f>
        <v>-26.587433510638302</v>
      </c>
      <c r="L29" s="164"/>
      <c r="M29" s="99"/>
      <c r="O29" s="79"/>
    </row>
    <row r="30" spans="1:33" s="69" customFormat="1" x14ac:dyDescent="0.25">
      <c r="A30" s="76"/>
      <c r="B30" s="174" t="s">
        <v>10</v>
      </c>
      <c r="C30" s="172">
        <v>3328</v>
      </c>
      <c r="D30" s="172">
        <v>1375</v>
      </c>
      <c r="E30" s="172">
        <v>11209</v>
      </c>
      <c r="F30" s="172">
        <v>4714</v>
      </c>
      <c r="G30" s="172">
        <v>14687</v>
      </c>
      <c r="H30" s="151">
        <v>8035</v>
      </c>
      <c r="I30" s="161">
        <f>+(H30/G30-1)*100</f>
        <v>-45.291754612922993</v>
      </c>
      <c r="J30" s="161">
        <f>+H30/G30*100</f>
        <v>54.708245387077007</v>
      </c>
      <c r="K30" s="161">
        <f>+(G30/F30-1)*100</f>
        <v>211.56130674586339</v>
      </c>
      <c r="L30" s="164"/>
      <c r="M30" s="99"/>
      <c r="O30" s="79"/>
    </row>
    <row r="31" spans="1:33" s="69" customFormat="1" x14ac:dyDescent="0.25">
      <c r="A31" s="76"/>
      <c r="B31" s="174" t="s">
        <v>11</v>
      </c>
      <c r="C31" s="172">
        <v>2014</v>
      </c>
      <c r="D31" s="172">
        <v>2779</v>
      </c>
      <c r="E31" s="172">
        <v>11903</v>
      </c>
      <c r="F31" s="172">
        <v>4532</v>
      </c>
      <c r="G31" s="172">
        <v>18193</v>
      </c>
      <c r="H31" s="172"/>
      <c r="I31" s="172"/>
      <c r="J31" s="172"/>
      <c r="K31" s="172"/>
      <c r="L31" s="164"/>
      <c r="M31" s="99"/>
      <c r="O31" s="79"/>
    </row>
    <row r="32" spans="1:33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164"/>
    </row>
    <row r="33" spans="1:33" s="69" customFormat="1" x14ac:dyDescent="0.25">
      <c r="A33" s="76"/>
      <c r="B33" s="147" t="s">
        <v>4</v>
      </c>
      <c r="C33" s="150">
        <f>+SUM(C28:C29)</f>
        <v>4966</v>
      </c>
      <c r="D33" s="150">
        <f t="shared" ref="D33:H33" si="2">+SUM(D28:D29)</f>
        <v>4625</v>
      </c>
      <c r="E33" s="150">
        <f t="shared" si="2"/>
        <v>14258</v>
      </c>
      <c r="F33" s="150">
        <f t="shared" si="2"/>
        <v>25199</v>
      </c>
      <c r="G33" s="150">
        <f t="shared" si="2"/>
        <v>10908</v>
      </c>
      <c r="H33" s="151">
        <f t="shared" si="2"/>
        <v>22812</v>
      </c>
      <c r="I33" s="184">
        <f>+(H33/G33-1)*100</f>
        <v>109.13091309130914</v>
      </c>
      <c r="J33" s="161">
        <f>+H33/G33*100</f>
        <v>209.13091309130914</v>
      </c>
      <c r="K33" s="161">
        <f>+(G33/F33-1)*100</f>
        <v>-56.712567959045998</v>
      </c>
      <c r="L33" s="164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</row>
    <row r="34" spans="1:33" s="69" customFormat="1" ht="18.75" customHeight="1" x14ac:dyDescent="0.25">
      <c r="A34" s="76"/>
      <c r="B34" s="147" t="s">
        <v>3</v>
      </c>
      <c r="C34" s="152"/>
      <c r="D34" s="152">
        <f>+(D33/C33-1)*100</f>
        <v>-6.8666935159081728</v>
      </c>
      <c r="E34" s="152">
        <f t="shared" ref="E34:H34" si="3">+(E33/D33-1)*100</f>
        <v>208.28108108108108</v>
      </c>
      <c r="F34" s="152">
        <f>+(F33/E33-1)*100</f>
        <v>76.735867583111244</v>
      </c>
      <c r="G34" s="152">
        <f t="shared" si="3"/>
        <v>-56.712567959045998</v>
      </c>
      <c r="H34" s="161">
        <f t="shared" si="3"/>
        <v>109.13091309130914</v>
      </c>
      <c r="I34" s="162"/>
      <c r="J34" s="162"/>
      <c r="K34" s="162"/>
      <c r="L34" s="164"/>
    </row>
    <row r="35" spans="1:33" s="43" customFormat="1" x14ac:dyDescent="0.25">
      <c r="A35" s="44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169"/>
      <c r="M35" s="58"/>
      <c r="N35" s="40"/>
      <c r="O35" s="41"/>
      <c r="P35" s="41"/>
      <c r="Q35" s="42"/>
      <c r="R35" s="42"/>
      <c r="S35" s="50"/>
      <c r="T35" s="50"/>
      <c r="U35" s="50"/>
      <c r="V35" s="50"/>
    </row>
    <row r="36" spans="1:33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169"/>
      <c r="M36" s="58"/>
      <c r="N36" s="40"/>
      <c r="O36" s="41"/>
      <c r="P36" s="41"/>
      <c r="Q36" s="42"/>
      <c r="R36" s="42"/>
      <c r="S36" s="50"/>
      <c r="T36" s="50"/>
      <c r="U36" s="50"/>
      <c r="V36" s="50"/>
    </row>
    <row r="37" spans="1:33" s="69" customFormat="1" x14ac:dyDescent="0.25">
      <c r="A37" s="76"/>
      <c r="B37" s="131"/>
      <c r="C37" s="216" t="s">
        <v>31</v>
      </c>
      <c r="D37" s="216"/>
      <c r="E37" s="216"/>
      <c r="F37" s="216"/>
      <c r="G37" s="216"/>
      <c r="H37" s="216"/>
      <c r="I37" s="216"/>
      <c r="J37" s="216"/>
      <c r="K37" s="216"/>
      <c r="L37" s="164"/>
    </row>
    <row r="38" spans="1:33" s="69" customFormat="1" x14ac:dyDescent="0.25">
      <c r="A38" s="76"/>
      <c r="B38" s="131"/>
      <c r="C38" s="217" t="s">
        <v>123</v>
      </c>
      <c r="D38" s="217"/>
      <c r="E38" s="217"/>
      <c r="F38" s="217"/>
      <c r="G38" s="217"/>
      <c r="H38" s="217"/>
      <c r="I38" s="217"/>
      <c r="J38" s="217"/>
      <c r="K38" s="217"/>
      <c r="L38" s="164"/>
    </row>
    <row r="39" spans="1:33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164"/>
    </row>
    <row r="40" spans="1:33" s="69" customFormat="1" ht="15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164"/>
    </row>
    <row r="41" spans="1:33" s="69" customForma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164"/>
    </row>
    <row r="42" spans="1:33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164"/>
    </row>
    <row r="43" spans="1:33" s="69" customFormat="1" x14ac:dyDescent="0.25">
      <c r="A43" s="76"/>
      <c r="B43" s="174" t="s">
        <v>8</v>
      </c>
      <c r="C43" s="172">
        <v>171002</v>
      </c>
      <c r="D43" s="172">
        <v>168706</v>
      </c>
      <c r="E43" s="172">
        <v>138637</v>
      </c>
      <c r="F43" s="172">
        <v>10066</v>
      </c>
      <c r="G43" s="172">
        <v>19542</v>
      </c>
      <c r="H43" s="172">
        <v>21692</v>
      </c>
      <c r="I43" s="154">
        <f>+(H43/G43-1)*100</f>
        <v>11.001944529730846</v>
      </c>
      <c r="J43" s="154">
        <f>+H43/G43*100</f>
        <v>111.00194452973085</v>
      </c>
      <c r="K43" s="154">
        <f>+(G43/F43-1)*100</f>
        <v>94.138684681104706</v>
      </c>
      <c r="L43" s="164"/>
      <c r="M43" s="99"/>
      <c r="O43" s="79"/>
    </row>
    <row r="44" spans="1:33" s="69" customFormat="1" x14ac:dyDescent="0.25">
      <c r="A44" s="76"/>
      <c r="B44" s="174" t="s">
        <v>9</v>
      </c>
      <c r="C44" s="172">
        <v>171396</v>
      </c>
      <c r="D44" s="172">
        <v>169108</v>
      </c>
      <c r="E44" s="172">
        <v>136982</v>
      </c>
      <c r="F44" s="172">
        <v>16635</v>
      </c>
      <c r="G44" s="172">
        <v>28747</v>
      </c>
      <c r="H44" s="172">
        <v>16827</v>
      </c>
      <c r="I44" s="154">
        <f>+(H44/G44-1)*100</f>
        <v>-41.46519636831669</v>
      </c>
      <c r="J44" s="154">
        <f>+H44/G44*100</f>
        <v>58.53480363168331</v>
      </c>
      <c r="K44" s="154">
        <f>+(G44/F44-1)*100</f>
        <v>72.810339645326124</v>
      </c>
      <c r="L44" s="164"/>
      <c r="M44" s="99"/>
      <c r="O44" s="79"/>
    </row>
    <row r="45" spans="1:33" s="69" customFormat="1" x14ac:dyDescent="0.25">
      <c r="A45" s="76"/>
      <c r="B45" s="174" t="s">
        <v>10</v>
      </c>
      <c r="C45" s="172">
        <v>168239</v>
      </c>
      <c r="D45" s="172">
        <v>135188</v>
      </c>
      <c r="E45" s="172">
        <v>139007</v>
      </c>
      <c r="F45" s="172">
        <v>20492</v>
      </c>
      <c r="G45" s="172">
        <v>23887</v>
      </c>
      <c r="H45" s="151">
        <v>17452</v>
      </c>
      <c r="I45" s="161">
        <f>+(H45/G45-1)*100</f>
        <v>-26.939339389626159</v>
      </c>
      <c r="J45" s="161">
        <f>+H45/G45*100</f>
        <v>73.060660610373844</v>
      </c>
      <c r="K45" s="161">
        <f>+(G45/F45-1)*100</f>
        <v>16.567440952566859</v>
      </c>
      <c r="L45" s="164"/>
      <c r="M45" s="99"/>
      <c r="O45" s="79"/>
    </row>
    <row r="46" spans="1:33" s="69" customFormat="1" x14ac:dyDescent="0.25">
      <c r="A46" s="76"/>
      <c r="B46" s="174" t="s">
        <v>11</v>
      </c>
      <c r="C46" s="172">
        <v>178032</v>
      </c>
      <c r="D46" s="172">
        <v>139910</v>
      </c>
      <c r="E46" s="172">
        <v>7204</v>
      </c>
      <c r="F46" s="172">
        <v>20919</v>
      </c>
      <c r="G46" s="172">
        <v>19544</v>
      </c>
      <c r="H46" s="172"/>
      <c r="I46" s="172"/>
      <c r="J46" s="172"/>
      <c r="K46" s="172"/>
      <c r="L46" s="164"/>
      <c r="M46" s="99"/>
      <c r="O46" s="79"/>
    </row>
    <row r="47" spans="1:33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164"/>
    </row>
    <row r="48" spans="1:33" s="69" customFormat="1" x14ac:dyDescent="0.25">
      <c r="A48" s="76"/>
      <c r="B48" s="147" t="s">
        <v>4</v>
      </c>
      <c r="C48" s="150">
        <f>+SUM(C43:C45)</f>
        <v>510637</v>
      </c>
      <c r="D48" s="150">
        <f t="shared" ref="D48:G48" si="4">+SUM(D43:D45)</f>
        <v>473002</v>
      </c>
      <c r="E48" s="150">
        <f t="shared" si="4"/>
        <v>414626</v>
      </c>
      <c r="F48" s="150">
        <f t="shared" si="4"/>
        <v>47193</v>
      </c>
      <c r="G48" s="150">
        <f t="shared" si="4"/>
        <v>72176</v>
      </c>
      <c r="H48" s="151">
        <f>+SUM(H43:H45)</f>
        <v>55971</v>
      </c>
      <c r="I48" s="184">
        <f>+(H48/G48-1)*100</f>
        <v>-22.452061627133666</v>
      </c>
      <c r="J48" s="161">
        <f>+H48/G48*100</f>
        <v>77.547938372866327</v>
      </c>
      <c r="K48" s="161">
        <f>+(G48/F48-1)*100</f>
        <v>52.93793571080456</v>
      </c>
      <c r="L48" s="164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</row>
    <row r="49" spans="1:22" s="69" customFormat="1" ht="18.75" customHeight="1" x14ac:dyDescent="0.25">
      <c r="A49" s="76"/>
      <c r="B49" s="147" t="s">
        <v>3</v>
      </c>
      <c r="C49" s="152"/>
      <c r="D49" s="152">
        <f>+(D48/C48-1)*100</f>
        <v>-7.3702062326075124</v>
      </c>
      <c r="E49" s="152">
        <f t="shared" ref="E49:H49" si="5">+(E48/D48-1)*100</f>
        <v>-12.341596864283877</v>
      </c>
      <c r="F49" s="152">
        <f>+(F48/E48-1)*100</f>
        <v>-88.617935199432736</v>
      </c>
      <c r="G49" s="152">
        <f t="shared" si="5"/>
        <v>52.93793571080456</v>
      </c>
      <c r="H49" s="161">
        <f t="shared" si="5"/>
        <v>-22.452061627133666</v>
      </c>
      <c r="I49" s="162"/>
      <c r="J49" s="162"/>
      <c r="K49" s="162"/>
      <c r="L49" s="164"/>
    </row>
    <row r="50" spans="1:22" s="43" customFormat="1" x14ac:dyDescent="0.25">
      <c r="A50" s="44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169"/>
      <c r="M50" s="58"/>
      <c r="N50" s="40"/>
      <c r="O50" s="41"/>
      <c r="P50" s="41"/>
      <c r="Q50" s="42"/>
      <c r="R50" s="42"/>
      <c r="S50" s="50"/>
      <c r="T50" s="50"/>
      <c r="U50" s="50"/>
      <c r="V50" s="50"/>
    </row>
    <row r="51" spans="1:22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169"/>
      <c r="M51" s="58"/>
      <c r="N51" s="40"/>
      <c r="O51" s="41"/>
      <c r="P51" s="41"/>
      <c r="Q51" s="42"/>
      <c r="R51" s="42"/>
      <c r="S51" s="50"/>
      <c r="T51" s="50"/>
      <c r="U51" s="50"/>
      <c r="V51" s="50"/>
    </row>
    <row r="52" spans="1:22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170"/>
      <c r="M52" s="58"/>
      <c r="N52" s="40"/>
      <c r="O52" s="41"/>
      <c r="P52" s="41"/>
      <c r="Q52" s="42"/>
      <c r="R52" s="42"/>
      <c r="S52" s="50"/>
      <c r="T52" s="50"/>
      <c r="U52" s="50"/>
      <c r="V52" s="50"/>
    </row>
    <row r="53" spans="1:22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2" s="40" customFormat="1" x14ac:dyDescent="0.25">
      <c r="A54" s="59"/>
      <c r="B54" s="49"/>
      <c r="C54" s="49"/>
      <c r="D54" s="49"/>
      <c r="E54" s="49"/>
      <c r="F54" s="49"/>
      <c r="G54" s="49"/>
    </row>
    <row r="55" spans="1:22" s="40" customFormat="1" x14ac:dyDescent="0.25">
      <c r="B55" s="49"/>
      <c r="C55" s="49"/>
      <c r="D55" s="49"/>
      <c r="E55" s="49"/>
      <c r="F55" s="49"/>
      <c r="G55" s="49"/>
    </row>
    <row r="56" spans="1:22" s="40" customFormat="1" x14ac:dyDescent="0.25"/>
    <row r="57" spans="1:22" s="40" customFormat="1" x14ac:dyDescent="0.25"/>
    <row r="58" spans="1:22" s="40" customFormat="1" x14ac:dyDescent="0.25">
      <c r="C58" s="49"/>
      <c r="D58" s="49"/>
      <c r="E58" s="49"/>
      <c r="F58" s="49"/>
      <c r="G58" s="49"/>
      <c r="H58" s="49"/>
    </row>
    <row r="59" spans="1:22" s="41" customFormat="1" x14ac:dyDescent="0.25">
      <c r="C59" s="56"/>
      <c r="D59" s="56"/>
      <c r="E59" s="56"/>
      <c r="F59" s="56"/>
      <c r="G59" s="56"/>
      <c r="H59" s="56"/>
    </row>
    <row r="60" spans="1:22" s="69" customFormat="1" x14ac:dyDescent="0.25">
      <c r="B60" s="94"/>
      <c r="C60" s="98"/>
      <c r="D60" s="97"/>
    </row>
    <row r="61" spans="1:22" s="69" customFormat="1" x14ac:dyDescent="0.25">
      <c r="B61" s="94"/>
      <c r="C61" s="98"/>
      <c r="D61" s="97"/>
    </row>
    <row r="62" spans="1:22" s="69" customFormat="1" x14ac:dyDescent="0.25">
      <c r="B62" s="94"/>
      <c r="C62" s="98"/>
      <c r="D62" s="97"/>
    </row>
    <row r="63" spans="1:22" s="69" customFormat="1" x14ac:dyDescent="0.25">
      <c r="B63" s="94"/>
      <c r="C63" s="98"/>
      <c r="D63" s="97"/>
    </row>
    <row r="64" spans="1:22" s="69" customFormat="1" x14ac:dyDescent="0.25">
      <c r="B64" s="94"/>
      <c r="C64" s="98"/>
      <c r="D64" s="97"/>
    </row>
    <row r="65" spans="2:5" s="69" customFormat="1" x14ac:dyDescent="0.25">
      <c r="B65" s="94"/>
      <c r="C65" s="98"/>
      <c r="D65" s="97"/>
    </row>
    <row r="66" spans="2:5" s="69" customFormat="1" x14ac:dyDescent="0.25">
      <c r="B66" s="94"/>
      <c r="C66" s="98"/>
      <c r="D66" s="97"/>
    </row>
    <row r="67" spans="2:5" s="69" customFormat="1" x14ac:dyDescent="0.25">
      <c r="B67" s="94"/>
      <c r="C67" s="98"/>
      <c r="D67" s="97"/>
      <c r="E67" s="91"/>
    </row>
    <row r="68" spans="2:5" s="69" customFormat="1" x14ac:dyDescent="0.25">
      <c r="B68" s="94"/>
      <c r="C68" s="98"/>
      <c r="D68" s="97"/>
      <c r="E68" s="91"/>
    </row>
    <row r="69" spans="2:5" s="69" customFormat="1" x14ac:dyDescent="0.25">
      <c r="B69" s="94"/>
      <c r="C69" s="98"/>
      <c r="D69" s="97"/>
      <c r="E69" s="91"/>
    </row>
    <row r="70" spans="2:5" s="69" customFormat="1" x14ac:dyDescent="0.25">
      <c r="B70" s="94"/>
      <c r="C70" s="98"/>
      <c r="D70" s="97"/>
      <c r="E70" s="91"/>
    </row>
    <row r="71" spans="2:5" s="69" customFormat="1" x14ac:dyDescent="0.25">
      <c r="B71" s="94"/>
      <c r="C71" s="98"/>
      <c r="D71" s="97"/>
      <c r="E71" s="91"/>
    </row>
    <row r="72" spans="2:5" s="69" customFormat="1" x14ac:dyDescent="0.25">
      <c r="B72" s="94"/>
      <c r="C72" s="98"/>
      <c r="D72" s="97"/>
      <c r="E72" s="91"/>
    </row>
    <row r="73" spans="2:5" s="69" customFormat="1" x14ac:dyDescent="0.25">
      <c r="B73" s="94"/>
      <c r="C73" s="98"/>
      <c r="D73" s="97"/>
      <c r="E73" s="91"/>
    </row>
    <row r="74" spans="2:5" s="69" customFormat="1" x14ac:dyDescent="0.25">
      <c r="B74" s="94"/>
      <c r="C74" s="98"/>
      <c r="D74" s="97"/>
      <c r="E74" s="91"/>
    </row>
    <row r="75" spans="2:5" s="69" customFormat="1" x14ac:dyDescent="0.25">
      <c r="B75" s="94"/>
      <c r="C75" s="98"/>
      <c r="D75" s="97"/>
      <c r="E75" s="91"/>
    </row>
    <row r="76" spans="2:5" s="69" customFormat="1" x14ac:dyDescent="0.25">
      <c r="B76" s="94"/>
      <c r="C76" s="98"/>
      <c r="D76" s="97"/>
      <c r="E76" s="91"/>
    </row>
    <row r="77" spans="2:5" s="69" customFormat="1" x14ac:dyDescent="0.25">
      <c r="B77" s="94"/>
      <c r="C77" s="98"/>
      <c r="D77" s="97"/>
      <c r="E77" s="91"/>
    </row>
    <row r="78" spans="2:5" s="69" customFormat="1" x14ac:dyDescent="0.25">
      <c r="B78" s="94"/>
      <c r="C78" s="98"/>
      <c r="D78" s="97"/>
      <c r="E78" s="91"/>
    </row>
    <row r="79" spans="2:5" s="69" customFormat="1" x14ac:dyDescent="0.25">
      <c r="B79" s="94"/>
      <c r="C79" s="98"/>
      <c r="D79" s="97"/>
      <c r="E79" s="91"/>
    </row>
    <row r="80" spans="2:5" s="69" customFormat="1" x14ac:dyDescent="0.25">
      <c r="B80" s="94"/>
      <c r="C80" s="98"/>
      <c r="D80" s="97"/>
      <c r="E80" s="91"/>
    </row>
    <row r="81" spans="2:5" s="69" customFormat="1" x14ac:dyDescent="0.25">
      <c r="B81" s="94"/>
      <c r="C81" s="98"/>
      <c r="D81" s="97"/>
      <c r="E81" s="91"/>
    </row>
    <row r="82" spans="2:5" s="69" customFormat="1" x14ac:dyDescent="0.25">
      <c r="B82" s="94"/>
      <c r="C82" s="98"/>
      <c r="D82" s="97"/>
      <c r="E82" s="91"/>
    </row>
    <row r="83" spans="2:5" s="69" customFormat="1" x14ac:dyDescent="0.25">
      <c r="B83" s="94"/>
      <c r="C83" s="98"/>
      <c r="D83" s="97"/>
      <c r="E83" s="91"/>
    </row>
    <row r="84" spans="2:5" s="69" customFormat="1" x14ac:dyDescent="0.25">
      <c r="B84" s="94"/>
      <c r="C84" s="98"/>
      <c r="D84" s="97"/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3" s="69" customFormat="1" x14ac:dyDescent="0.25">
      <c r="B129" s="79"/>
      <c r="D129" s="93"/>
      <c r="E129" s="91"/>
    </row>
    <row r="130" spans="2:33" s="69" customFormat="1" x14ac:dyDescent="0.25">
      <c r="B130" s="79"/>
      <c r="D130" s="93"/>
      <c r="E130" s="91"/>
    </row>
    <row r="131" spans="2:33" s="69" customFormat="1" x14ac:dyDescent="0.25">
      <c r="B131" s="79"/>
      <c r="D131" s="93"/>
      <c r="E131" s="91"/>
    </row>
    <row r="132" spans="2:33" s="69" customFormat="1" x14ac:dyDescent="0.25">
      <c r="B132" s="79"/>
      <c r="D132" s="93"/>
      <c r="E132" s="91"/>
    </row>
    <row r="133" spans="2:33" s="69" customFormat="1" x14ac:dyDescent="0.25">
      <c r="B133" s="79"/>
      <c r="D133" s="93"/>
      <c r="E133" s="91"/>
    </row>
    <row r="134" spans="2:33" s="69" customFormat="1" x14ac:dyDescent="0.25">
      <c r="B134" s="79"/>
      <c r="D134" s="93"/>
      <c r="E134" s="91"/>
    </row>
    <row r="135" spans="2:33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</row>
    <row r="136" spans="2:33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</row>
    <row r="137" spans="2:33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</row>
    <row r="138" spans="2:33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</row>
    <row r="139" spans="2:33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</row>
    <row r="140" spans="2:33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</row>
    <row r="141" spans="2:33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</row>
    <row r="142" spans="2:33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</row>
    <row r="143" spans="2:33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</row>
    <row r="144" spans="2:33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</row>
    <row r="145" spans="4:33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</row>
    <row r="146" spans="4:33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</row>
    <row r="147" spans="4:33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</row>
    <row r="148" spans="4:33" s="69" customFormat="1" x14ac:dyDescent="0.25"/>
    <row r="149" spans="4:33" s="69" customFormat="1" x14ac:dyDescent="0.25"/>
    <row r="150" spans="4:33" s="69" customFormat="1" x14ac:dyDescent="0.25"/>
    <row r="151" spans="4:33" s="69" customFormat="1" x14ac:dyDescent="0.25"/>
    <row r="152" spans="4:33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</row>
    <row r="153" spans="4:33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</row>
    <row r="154" spans="4:33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</row>
    <row r="155" spans="4:33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</row>
    <row r="156" spans="4:33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</row>
    <row r="157" spans="4:33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</row>
    <row r="158" spans="4:33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</row>
    <row r="159" spans="4:33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</row>
    <row r="160" spans="4:33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</row>
    <row r="161" spans="13:33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</row>
    <row r="162" spans="13:33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</row>
    <row r="163" spans="13:33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29</oddFooter>
  </headerFooter>
  <ignoredErrors>
    <ignoredError sqref="C18:G18 C33:G33 C48:G48" formulaRange="1"/>
  </ignoredErrors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3"/>
  <sheetViews>
    <sheetView zoomScaleSheetLayoutView="100" workbookViewId="0"/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10" width="11.42578125" style="70" customWidth="1"/>
    <col min="11" max="11" width="11.7109375" style="70" customWidth="1"/>
    <col min="12" max="12" width="1.85546875" style="70" customWidth="1"/>
    <col min="13" max="13" width="11.42578125" style="69"/>
    <col min="14" max="14" width="11.42578125" style="69" hidden="1" customWidth="1"/>
    <col min="15" max="37" width="11.42578125" style="69"/>
    <col min="38" max="16384" width="11.42578125" style="70"/>
  </cols>
  <sheetData>
    <row r="1" spans="1:19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19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19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19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19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19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19" s="69" customFormat="1" x14ac:dyDescent="0.25">
      <c r="A7" s="176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19" s="69" customFormat="1" x14ac:dyDescent="0.25">
      <c r="A8" s="176"/>
      <c r="B8" s="131"/>
      <c r="C8" s="217" t="s">
        <v>128</v>
      </c>
      <c r="D8" s="217"/>
      <c r="E8" s="217"/>
      <c r="F8" s="217"/>
      <c r="G8" s="217"/>
      <c r="H8" s="217"/>
      <c r="I8" s="217"/>
      <c r="J8" s="217"/>
      <c r="K8" s="217"/>
      <c r="L8" s="78"/>
    </row>
    <row r="9" spans="1:19" s="69" customFormat="1" x14ac:dyDescent="0.25">
      <c r="A9" s="1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19" s="69" customFormat="1" ht="15.75" customHeight="1" x14ac:dyDescent="0.25">
      <c r="A10" s="1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19" s="69" customFormat="1" x14ac:dyDescent="0.25">
      <c r="A11" s="1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</row>
    <row r="12" spans="1:19" s="69" customFormat="1" ht="12" customHeight="1" x14ac:dyDescent="0.25">
      <c r="A12" s="1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19" s="69" customFormat="1" x14ac:dyDescent="0.25">
      <c r="A13" s="176"/>
      <c r="B13" s="174" t="s">
        <v>8</v>
      </c>
      <c r="C13" s="172">
        <v>129151</v>
      </c>
      <c r="D13" s="172">
        <v>35208</v>
      </c>
      <c r="E13" s="172">
        <v>24194</v>
      </c>
      <c r="F13" s="172">
        <v>14639</v>
      </c>
      <c r="G13" s="172">
        <v>28266</v>
      </c>
      <c r="H13" s="172">
        <v>14969</v>
      </c>
      <c r="I13" s="154">
        <f>+(H13/G13-1)*100</f>
        <v>-47.042383075072522</v>
      </c>
      <c r="J13" s="154">
        <f>+H13/G13*100</f>
        <v>52.957616924927478</v>
      </c>
      <c r="K13" s="154">
        <f>+(G13/F13-1)*100</f>
        <v>93.086959491768567</v>
      </c>
      <c r="L13" s="78"/>
      <c r="M13" s="99"/>
      <c r="O13" s="79"/>
      <c r="P13" s="79"/>
      <c r="Q13" s="79"/>
      <c r="R13" s="79"/>
      <c r="S13" s="79"/>
    </row>
    <row r="14" spans="1:19" s="69" customFormat="1" x14ac:dyDescent="0.25">
      <c r="A14" s="176"/>
      <c r="B14" s="174" t="s">
        <v>9</v>
      </c>
      <c r="C14" s="172">
        <v>13147</v>
      </c>
      <c r="D14" s="172">
        <v>34798</v>
      </c>
      <c r="E14" s="172">
        <v>23675</v>
      </c>
      <c r="F14" s="172">
        <v>22993</v>
      </c>
      <c r="G14" s="172">
        <v>29500</v>
      </c>
      <c r="H14" s="172">
        <v>16259</v>
      </c>
      <c r="I14" s="154">
        <f>+(H14/G14-1)*100</f>
        <v>-44.884745762711866</v>
      </c>
      <c r="J14" s="154">
        <f>+H14/G14*100</f>
        <v>55.115254237288134</v>
      </c>
      <c r="K14" s="154">
        <f>+(G14/F14-1)*100</f>
        <v>28.299917366154915</v>
      </c>
      <c r="L14" s="78"/>
      <c r="M14" s="99"/>
      <c r="O14" s="79"/>
      <c r="P14" s="79"/>
      <c r="Q14" s="79"/>
      <c r="R14" s="79"/>
      <c r="S14" s="79"/>
    </row>
    <row r="15" spans="1:19" s="69" customFormat="1" x14ac:dyDescent="0.25">
      <c r="A15" s="176"/>
      <c r="B15" s="174" t="s">
        <v>10</v>
      </c>
      <c r="C15" s="172">
        <v>9995</v>
      </c>
      <c r="D15" s="172">
        <v>30537</v>
      </c>
      <c r="E15" s="172">
        <v>19704</v>
      </c>
      <c r="F15" s="172">
        <v>24283</v>
      </c>
      <c r="G15" s="172">
        <v>26648</v>
      </c>
      <c r="H15" s="151">
        <v>19125</v>
      </c>
      <c r="I15" s="161">
        <f>+(H15/G15-1)*100</f>
        <v>-28.231011708195741</v>
      </c>
      <c r="J15" s="161">
        <f>+H15/G15*100</f>
        <v>71.768988291804263</v>
      </c>
      <c r="K15" s="161">
        <f>+(G15/F15-1)*100</f>
        <v>9.7393238067783994</v>
      </c>
      <c r="L15" s="78"/>
      <c r="M15" s="99"/>
      <c r="O15" s="79"/>
      <c r="P15" s="79"/>
      <c r="Q15" s="79"/>
      <c r="R15" s="79"/>
      <c r="S15" s="79"/>
    </row>
    <row r="16" spans="1:19" s="69" customFormat="1" x14ac:dyDescent="0.25">
      <c r="A16" s="176"/>
      <c r="B16" s="174" t="s">
        <v>11</v>
      </c>
      <c r="C16" s="172">
        <v>15038</v>
      </c>
      <c r="D16" s="172">
        <v>24013</v>
      </c>
      <c r="E16" s="172">
        <v>12635</v>
      </c>
      <c r="F16" s="172">
        <v>28867</v>
      </c>
      <c r="G16" s="172">
        <v>19991</v>
      </c>
      <c r="H16" s="172"/>
      <c r="I16" s="172"/>
      <c r="J16" s="172"/>
      <c r="K16" s="172"/>
      <c r="L16" s="78"/>
      <c r="M16" s="99"/>
      <c r="O16" s="79"/>
      <c r="P16" s="79"/>
      <c r="Q16" s="79"/>
      <c r="R16" s="79"/>
      <c r="S16" s="79"/>
    </row>
    <row r="17" spans="1:37" s="69" customFormat="1" ht="12" customHeight="1" x14ac:dyDescent="0.25">
      <c r="A17" s="1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7" s="69" customFormat="1" x14ac:dyDescent="0.25">
      <c r="A18" s="176"/>
      <c r="B18" s="147" t="s">
        <v>4</v>
      </c>
      <c r="C18" s="150">
        <f>+SUM(C13:C15)</f>
        <v>152293</v>
      </c>
      <c r="D18" s="150">
        <f t="shared" ref="D18:G18" si="0">+SUM(D13:D15)</f>
        <v>100543</v>
      </c>
      <c r="E18" s="150">
        <f t="shared" si="0"/>
        <v>67573</v>
      </c>
      <c r="F18" s="150">
        <f t="shared" si="0"/>
        <v>61915</v>
      </c>
      <c r="G18" s="150">
        <f t="shared" si="0"/>
        <v>84414</v>
      </c>
      <c r="H18" s="151">
        <f>+SUM(H13:H15)</f>
        <v>50353</v>
      </c>
      <c r="I18" s="184">
        <f>+(H18/G18-1)*100</f>
        <v>-40.349941952756652</v>
      </c>
      <c r="J18" s="161">
        <f>+H18/G18*100</f>
        <v>59.650058047243348</v>
      </c>
      <c r="K18" s="161">
        <f>+(G18/F18-1)*100</f>
        <v>36.338528627957679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</row>
    <row r="19" spans="1:37" s="69" customFormat="1" ht="18.75" customHeight="1" x14ac:dyDescent="0.25">
      <c r="A19" s="176"/>
      <c r="B19" s="147" t="s">
        <v>3</v>
      </c>
      <c r="C19" s="152"/>
      <c r="D19" s="152">
        <f>+(D18/C18-1)*100</f>
        <v>-33.98055064907777</v>
      </c>
      <c r="E19" s="152">
        <f t="shared" ref="E19:H19" si="1">+(E18/D18-1)*100</f>
        <v>-32.791939767064839</v>
      </c>
      <c r="F19" s="152">
        <f>+(F18/E18-1)*100</f>
        <v>-8.3731667973894872</v>
      </c>
      <c r="G19" s="152">
        <f t="shared" si="1"/>
        <v>36.338528627957679</v>
      </c>
      <c r="H19" s="161">
        <f t="shared" si="1"/>
        <v>-40.349941952756652</v>
      </c>
      <c r="I19" s="162"/>
      <c r="J19" s="162"/>
      <c r="K19" s="162"/>
      <c r="L19" s="78"/>
    </row>
    <row r="20" spans="1:37" s="69" customFormat="1" ht="12" customHeight="1" x14ac:dyDescent="0.25">
      <c r="A20" s="1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7" s="69" customFormat="1" ht="14.25" customHeight="1" x14ac:dyDescent="0.25">
      <c r="A21" s="1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7" s="69" customFormat="1" x14ac:dyDescent="0.25">
      <c r="A22" s="176"/>
      <c r="B22" s="131"/>
      <c r="C22" s="216" t="s">
        <v>74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7" s="69" customFormat="1" x14ac:dyDescent="0.25">
      <c r="A23" s="176"/>
      <c r="B23" s="131"/>
      <c r="C23" s="217" t="s">
        <v>127</v>
      </c>
      <c r="D23" s="217"/>
      <c r="E23" s="217"/>
      <c r="F23" s="217"/>
      <c r="G23" s="217"/>
      <c r="H23" s="217"/>
      <c r="I23" s="217"/>
      <c r="J23" s="217"/>
      <c r="K23" s="217"/>
      <c r="L23" s="78"/>
    </row>
    <row r="24" spans="1:37" s="69" customFormat="1" x14ac:dyDescent="0.25">
      <c r="A24" s="1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7" s="69" customFormat="1" ht="15.75" customHeight="1" x14ac:dyDescent="0.25">
      <c r="A25" s="1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7" s="69" customFormat="1" x14ac:dyDescent="0.25">
      <c r="A26" s="1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</row>
    <row r="27" spans="1:37" s="69" customFormat="1" ht="12" customHeight="1" x14ac:dyDescent="0.25">
      <c r="A27" s="1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7" s="69" customFormat="1" x14ac:dyDescent="0.25">
      <c r="A28" s="176"/>
      <c r="B28" s="174" t="s">
        <v>8</v>
      </c>
      <c r="C28" s="172">
        <v>3914</v>
      </c>
      <c r="D28" s="172">
        <v>11277</v>
      </c>
      <c r="E28" s="172">
        <v>12281</v>
      </c>
      <c r="F28" s="172">
        <v>8947</v>
      </c>
      <c r="G28" s="172">
        <v>14957</v>
      </c>
      <c r="H28" s="172">
        <v>8230</v>
      </c>
      <c r="I28" s="154">
        <f>+(H28/G28-1)*100</f>
        <v>-44.975596710570301</v>
      </c>
      <c r="J28" s="154">
        <f>+H28/G28*100</f>
        <v>55.024403289429699</v>
      </c>
      <c r="K28" s="154">
        <f>+(G28/F28-1)*100</f>
        <v>67.173354196937524</v>
      </c>
      <c r="L28" s="78"/>
      <c r="M28" s="99"/>
      <c r="O28" s="79"/>
      <c r="P28" s="79"/>
      <c r="Q28" s="79"/>
      <c r="R28" s="79"/>
      <c r="S28" s="79"/>
    </row>
    <row r="29" spans="1:37" s="69" customFormat="1" x14ac:dyDescent="0.25">
      <c r="A29" s="176"/>
      <c r="B29" s="174" t="s">
        <v>9</v>
      </c>
      <c r="C29" s="172">
        <v>5103</v>
      </c>
      <c r="D29" s="172">
        <v>12135</v>
      </c>
      <c r="E29" s="172">
        <v>12890</v>
      </c>
      <c r="F29" s="172">
        <v>12375</v>
      </c>
      <c r="G29" s="172">
        <v>12550</v>
      </c>
      <c r="H29" s="172">
        <v>11783</v>
      </c>
      <c r="I29" s="154">
        <f>+(H29/G29-1)*100</f>
        <v>-6.1115537848605577</v>
      </c>
      <c r="J29" s="154">
        <f>+H29/G29*100</f>
        <v>93.888446215139439</v>
      </c>
      <c r="K29" s="154">
        <f>+(G29/F29-1)*100</f>
        <v>1.4141414141414232</v>
      </c>
      <c r="L29" s="78"/>
      <c r="M29" s="99"/>
      <c r="O29" s="79"/>
      <c r="P29" s="79"/>
      <c r="Q29" s="79"/>
      <c r="R29" s="79"/>
      <c r="S29" s="79"/>
    </row>
    <row r="30" spans="1:37" s="69" customFormat="1" x14ac:dyDescent="0.25">
      <c r="A30" s="176"/>
      <c r="B30" s="174" t="s">
        <v>10</v>
      </c>
      <c r="C30" s="172">
        <v>5109</v>
      </c>
      <c r="D30" s="172">
        <v>9077</v>
      </c>
      <c r="E30" s="172">
        <v>8821</v>
      </c>
      <c r="F30" s="172">
        <v>13747</v>
      </c>
      <c r="G30" s="172">
        <v>11649</v>
      </c>
      <c r="H30" s="151">
        <v>13984</v>
      </c>
      <c r="I30" s="161">
        <f>+(H30/G30-1)*100</f>
        <v>20.044639024808998</v>
      </c>
      <c r="J30" s="161">
        <f>+H30/G30*100</f>
        <v>120.044639024809</v>
      </c>
      <c r="K30" s="161">
        <f>+(G30/F30-1)*100</f>
        <v>-15.261511602531463</v>
      </c>
      <c r="L30" s="78"/>
      <c r="M30" s="99"/>
      <c r="O30" s="79"/>
      <c r="P30" s="79"/>
      <c r="Q30" s="79"/>
      <c r="R30" s="79"/>
      <c r="S30" s="79"/>
    </row>
    <row r="31" spans="1:37" s="69" customFormat="1" x14ac:dyDescent="0.25">
      <c r="A31" s="176"/>
      <c r="B31" s="174" t="s">
        <v>11</v>
      </c>
      <c r="C31" s="172">
        <v>4204</v>
      </c>
      <c r="D31" s="172">
        <v>10107</v>
      </c>
      <c r="E31" s="172">
        <v>8596</v>
      </c>
      <c r="F31" s="172">
        <v>14043</v>
      </c>
      <c r="G31" s="172">
        <v>9848</v>
      </c>
      <c r="H31" s="172"/>
      <c r="I31" s="172"/>
      <c r="J31" s="172"/>
      <c r="K31" s="172"/>
      <c r="L31" s="78"/>
      <c r="M31" s="99"/>
      <c r="O31" s="79"/>
      <c r="P31" s="79"/>
      <c r="Q31" s="79"/>
      <c r="R31" s="79"/>
      <c r="S31" s="79"/>
    </row>
    <row r="32" spans="1:37" s="69" customFormat="1" ht="12" customHeight="1" x14ac:dyDescent="0.25">
      <c r="A32" s="1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7" s="69" customFormat="1" x14ac:dyDescent="0.25">
      <c r="A33" s="176"/>
      <c r="B33" s="147" t="s">
        <v>4</v>
      </c>
      <c r="C33" s="150">
        <f>+SUM(C28:C30)</f>
        <v>14126</v>
      </c>
      <c r="D33" s="150">
        <f t="shared" ref="D33:G33" si="2">+SUM(D28:D30)</f>
        <v>32489</v>
      </c>
      <c r="E33" s="150">
        <f t="shared" si="2"/>
        <v>33992</v>
      </c>
      <c r="F33" s="150">
        <f t="shared" si="2"/>
        <v>35069</v>
      </c>
      <c r="G33" s="150">
        <f t="shared" si="2"/>
        <v>39156</v>
      </c>
      <c r="H33" s="151">
        <f>+SUM(H28:H30)</f>
        <v>33997</v>
      </c>
      <c r="I33" s="184">
        <f>+(H33/G33-1)*100</f>
        <v>-13.17550311574216</v>
      </c>
      <c r="J33" s="161">
        <f>+H33/G33*100</f>
        <v>86.82449688425784</v>
      </c>
      <c r="K33" s="161">
        <f>+(G33/F33-1)*100</f>
        <v>11.654167498360369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</row>
    <row r="34" spans="1:37" s="69" customFormat="1" ht="18.75" customHeight="1" x14ac:dyDescent="0.25">
      <c r="A34" s="176"/>
      <c r="B34" s="147" t="s">
        <v>3</v>
      </c>
      <c r="C34" s="152"/>
      <c r="D34" s="152">
        <f>+(D33/C33-1)*100</f>
        <v>129.99433668412857</v>
      </c>
      <c r="E34" s="152">
        <f t="shared" ref="E34:H34" si="3">+(E33/D33-1)*100</f>
        <v>4.6261811690110566</v>
      </c>
      <c r="F34" s="152">
        <f>+(F33/E33-1)*100</f>
        <v>3.1683925629559795</v>
      </c>
      <c r="G34" s="152">
        <f t="shared" si="3"/>
        <v>11.654167498360369</v>
      </c>
      <c r="H34" s="161">
        <f t="shared" si="3"/>
        <v>-13.17550311574216</v>
      </c>
      <c r="I34" s="162"/>
      <c r="J34" s="162"/>
      <c r="K34" s="162"/>
      <c r="L34" s="78"/>
    </row>
    <row r="35" spans="1:37" s="43" customFormat="1" x14ac:dyDescent="0.25">
      <c r="A35" s="177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63"/>
      <c r="M35" s="58"/>
      <c r="N35" s="40"/>
      <c r="O35" s="40"/>
      <c r="P35" s="40"/>
      <c r="Q35" s="41"/>
      <c r="R35" s="41"/>
      <c r="S35" s="41"/>
      <c r="T35" s="41"/>
      <c r="U35" s="42"/>
      <c r="V35" s="42"/>
      <c r="W35" s="50"/>
      <c r="X35" s="50"/>
      <c r="Y35" s="50"/>
      <c r="Z35" s="50"/>
    </row>
    <row r="36" spans="1:37" s="43" customFormat="1" x14ac:dyDescent="0.25">
      <c r="A36" s="177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0"/>
      <c r="P36" s="40"/>
      <c r="Q36" s="41"/>
      <c r="R36" s="41"/>
      <c r="S36" s="41"/>
      <c r="T36" s="41"/>
      <c r="U36" s="42"/>
      <c r="V36" s="42"/>
      <c r="W36" s="50"/>
      <c r="X36" s="50"/>
      <c r="Y36" s="50"/>
      <c r="Z36" s="50"/>
    </row>
    <row r="37" spans="1:37" s="69" customFormat="1" x14ac:dyDescent="0.25">
      <c r="A37" s="176"/>
      <c r="B37" s="131"/>
      <c r="C37" s="216" t="s">
        <v>74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7" s="69" customFormat="1" x14ac:dyDescent="0.25">
      <c r="A38" s="176"/>
      <c r="B38" s="131"/>
      <c r="C38" s="217" t="s">
        <v>126</v>
      </c>
      <c r="D38" s="217"/>
      <c r="E38" s="217"/>
      <c r="F38" s="217"/>
      <c r="G38" s="217"/>
      <c r="H38" s="217"/>
      <c r="I38" s="217"/>
      <c r="J38" s="217"/>
      <c r="K38" s="217"/>
      <c r="L38" s="78"/>
    </row>
    <row r="39" spans="1:37" s="69" customFormat="1" x14ac:dyDescent="0.25">
      <c r="A39" s="1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7" s="69" customFormat="1" ht="15.75" customHeight="1" x14ac:dyDescent="0.25">
      <c r="A40" s="1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7" s="69" customFormat="1" x14ac:dyDescent="0.25">
      <c r="A41" s="1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</row>
    <row r="42" spans="1:37" s="69" customFormat="1" ht="12" customHeight="1" x14ac:dyDescent="0.25">
      <c r="A42" s="1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7" s="69" customFormat="1" x14ac:dyDescent="0.25">
      <c r="A43" s="176"/>
      <c r="B43" s="174" t="s">
        <v>8</v>
      </c>
      <c r="C43" s="172">
        <v>125237</v>
      </c>
      <c r="D43" s="172">
        <v>23931</v>
      </c>
      <c r="E43" s="172">
        <v>11913</v>
      </c>
      <c r="F43" s="172">
        <v>5692</v>
      </c>
      <c r="G43" s="172">
        <v>13309</v>
      </c>
      <c r="H43" s="172">
        <v>6739</v>
      </c>
      <c r="I43" s="154">
        <f>+(H43/G43-1)*100</f>
        <v>-49.365091291607186</v>
      </c>
      <c r="J43" s="154">
        <f>+H43/G43*100</f>
        <v>50.634908708392814</v>
      </c>
      <c r="K43" s="154">
        <f>+(G43/F43-1)*100</f>
        <v>133.81939564300774</v>
      </c>
      <c r="L43" s="78"/>
      <c r="M43" s="99"/>
      <c r="O43" s="79"/>
      <c r="P43" s="79"/>
      <c r="Q43" s="79"/>
      <c r="R43" s="79"/>
      <c r="S43" s="79"/>
    </row>
    <row r="44" spans="1:37" s="69" customFormat="1" x14ac:dyDescent="0.25">
      <c r="A44" s="176"/>
      <c r="B44" s="174" t="s">
        <v>9</v>
      </c>
      <c r="C44" s="172">
        <v>8044</v>
      </c>
      <c r="D44" s="172">
        <v>22663</v>
      </c>
      <c r="E44" s="172">
        <v>10785</v>
      </c>
      <c r="F44" s="172">
        <v>10618</v>
      </c>
      <c r="G44" s="172">
        <v>16950</v>
      </c>
      <c r="H44" s="172">
        <v>4476</v>
      </c>
      <c r="I44" s="154">
        <f>+(H44/G44-1)*100</f>
        <v>-73.592920353982308</v>
      </c>
      <c r="J44" s="154">
        <f>+H44/G44*100</f>
        <v>26.407079646017699</v>
      </c>
      <c r="K44" s="154">
        <f>+(G44/F44-1)*100</f>
        <v>59.634582783951771</v>
      </c>
      <c r="L44" s="78"/>
      <c r="M44" s="99"/>
      <c r="O44" s="79"/>
      <c r="P44" s="79"/>
      <c r="Q44" s="79"/>
      <c r="R44" s="79"/>
      <c r="S44" s="79"/>
    </row>
    <row r="45" spans="1:37" s="69" customFormat="1" x14ac:dyDescent="0.25">
      <c r="A45" s="176"/>
      <c r="B45" s="174" t="s">
        <v>10</v>
      </c>
      <c r="C45" s="172">
        <v>4886</v>
      </c>
      <c r="D45" s="172">
        <v>21460</v>
      </c>
      <c r="E45" s="172">
        <v>10883</v>
      </c>
      <c r="F45" s="172">
        <v>10536</v>
      </c>
      <c r="G45" s="172">
        <v>14999</v>
      </c>
      <c r="H45" s="151">
        <v>5141</v>
      </c>
      <c r="I45" s="161">
        <f>+(H45/G45-1)*100</f>
        <v>-65.724381625441694</v>
      </c>
      <c r="J45" s="161">
        <f>+H45/G45*100</f>
        <v>34.275618374558306</v>
      </c>
      <c r="K45" s="161">
        <f>+(G45/F45-1)*100</f>
        <v>42.359529233105555</v>
      </c>
      <c r="L45" s="78"/>
      <c r="M45" s="99"/>
      <c r="O45" s="79"/>
      <c r="P45" s="79"/>
      <c r="Q45" s="79"/>
      <c r="R45" s="79"/>
      <c r="S45" s="79"/>
    </row>
    <row r="46" spans="1:37" s="69" customFormat="1" x14ac:dyDescent="0.25">
      <c r="A46" s="176"/>
      <c r="B46" s="174" t="s">
        <v>11</v>
      </c>
      <c r="C46" s="172">
        <v>10834</v>
      </c>
      <c r="D46" s="172">
        <v>13906</v>
      </c>
      <c r="E46" s="172">
        <v>4039</v>
      </c>
      <c r="F46" s="172">
        <v>14824</v>
      </c>
      <c r="G46" s="172">
        <v>10143</v>
      </c>
      <c r="H46" s="172"/>
      <c r="I46" s="172"/>
      <c r="J46" s="172"/>
      <c r="K46" s="172"/>
      <c r="L46" s="78"/>
      <c r="M46" s="99"/>
      <c r="O46" s="79"/>
      <c r="P46" s="79"/>
      <c r="Q46" s="79"/>
      <c r="R46" s="79"/>
      <c r="S46" s="79"/>
    </row>
    <row r="47" spans="1:37" s="69" customFormat="1" ht="12" customHeight="1" x14ac:dyDescent="0.25">
      <c r="A47" s="1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7" s="69" customFormat="1" x14ac:dyDescent="0.25">
      <c r="A48" s="176"/>
      <c r="B48" s="147" t="s">
        <v>4</v>
      </c>
      <c r="C48" s="150">
        <f>+SUM(C43:C45)</f>
        <v>138167</v>
      </c>
      <c r="D48" s="150">
        <f t="shared" ref="D48:G48" si="4">+SUM(D43:D45)</f>
        <v>68054</v>
      </c>
      <c r="E48" s="150">
        <f t="shared" si="4"/>
        <v>33581</v>
      </c>
      <c r="F48" s="150">
        <f t="shared" si="4"/>
        <v>26846</v>
      </c>
      <c r="G48" s="150">
        <f t="shared" si="4"/>
        <v>45258</v>
      </c>
      <c r="H48" s="151">
        <f>+SUM(H43:H45)</f>
        <v>16356</v>
      </c>
      <c r="I48" s="184">
        <f>+(H48/G48-1)*100</f>
        <v>-63.860532944451812</v>
      </c>
      <c r="J48" s="161">
        <f>+H48/G48*100</f>
        <v>36.139467055548188</v>
      </c>
      <c r="K48" s="161">
        <f>+(G48/F48-1)*100</f>
        <v>68.583774119049394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</row>
    <row r="49" spans="1:26" s="69" customFormat="1" ht="18.75" customHeight="1" x14ac:dyDescent="0.25">
      <c r="A49" s="176"/>
      <c r="B49" s="147" t="s">
        <v>3</v>
      </c>
      <c r="C49" s="152"/>
      <c r="D49" s="152">
        <f>+(D48/C48-1)*100</f>
        <v>-50.745112798280331</v>
      </c>
      <c r="E49" s="152">
        <f t="shared" ref="E49:H49" si="5">+(E48/D48-1)*100</f>
        <v>-50.655361918476501</v>
      </c>
      <c r="F49" s="152">
        <f>+(F48/E48-1)*100</f>
        <v>-20.055984038593255</v>
      </c>
      <c r="G49" s="152">
        <f t="shared" si="5"/>
        <v>68.583774119049394</v>
      </c>
      <c r="H49" s="161">
        <f t="shared" si="5"/>
        <v>-63.860532944451812</v>
      </c>
      <c r="I49" s="162"/>
      <c r="J49" s="162"/>
      <c r="K49" s="162"/>
      <c r="L49" s="78"/>
    </row>
    <row r="50" spans="1:26" s="43" customFormat="1" x14ac:dyDescent="0.25">
      <c r="A50" s="177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0"/>
      <c r="P50" s="40"/>
      <c r="Q50" s="41"/>
      <c r="R50" s="41"/>
      <c r="S50" s="41"/>
      <c r="T50" s="41"/>
      <c r="U50" s="42"/>
      <c r="V50" s="42"/>
      <c r="W50" s="50"/>
      <c r="X50" s="50"/>
      <c r="Y50" s="50"/>
      <c r="Z50" s="50"/>
    </row>
    <row r="51" spans="1:26" s="43" customFormat="1" x14ac:dyDescent="0.25">
      <c r="A51" s="177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1"/>
      <c r="R51" s="41"/>
      <c r="S51" s="41"/>
      <c r="T51" s="41"/>
      <c r="U51" s="42"/>
      <c r="V51" s="42"/>
      <c r="W51" s="50"/>
      <c r="X51" s="50"/>
      <c r="Y51" s="50"/>
      <c r="Z51" s="50"/>
    </row>
    <row r="52" spans="1:26" s="43" customFormat="1" x14ac:dyDescent="0.25">
      <c r="A52" s="178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0"/>
      <c r="P52" s="40"/>
      <c r="Q52" s="41"/>
      <c r="R52" s="41"/>
      <c r="S52" s="41"/>
      <c r="T52" s="41"/>
      <c r="U52" s="42"/>
      <c r="V52" s="42"/>
      <c r="W52" s="50"/>
      <c r="X52" s="50"/>
      <c r="Y52" s="50"/>
      <c r="Z52" s="50"/>
    </row>
    <row r="53" spans="1:26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6" s="40" customFormat="1" x14ac:dyDescent="0.25">
      <c r="A54" s="59"/>
      <c r="B54" s="49"/>
      <c r="C54" s="49"/>
      <c r="D54" s="49"/>
      <c r="E54" s="49"/>
      <c r="F54" s="49"/>
      <c r="G54" s="49"/>
    </row>
    <row r="55" spans="1:26" s="40" customFormat="1" x14ac:dyDescent="0.25">
      <c r="B55" s="49"/>
      <c r="C55" s="49"/>
      <c r="D55" s="49"/>
      <c r="E55" s="49"/>
      <c r="F55" s="49"/>
      <c r="G55" s="49"/>
    </row>
    <row r="56" spans="1:26" s="40" customFormat="1" x14ac:dyDescent="0.25"/>
    <row r="57" spans="1:26" s="40" customFormat="1" x14ac:dyDescent="0.25"/>
    <row r="58" spans="1:26" s="40" customFormat="1" x14ac:dyDescent="0.25">
      <c r="C58" s="49"/>
      <c r="D58" s="49"/>
      <c r="E58" s="49"/>
      <c r="F58" s="49"/>
      <c r="G58" s="49"/>
      <c r="H58" s="49"/>
    </row>
    <row r="59" spans="1:26" s="41" customFormat="1" x14ac:dyDescent="0.25">
      <c r="C59" s="56"/>
      <c r="D59" s="56"/>
      <c r="E59" s="56"/>
      <c r="F59" s="56"/>
      <c r="G59" s="56"/>
      <c r="H59" s="56"/>
    </row>
    <row r="60" spans="1:26" s="69" customFormat="1" x14ac:dyDescent="0.25">
      <c r="B60" s="94"/>
      <c r="C60" s="98"/>
      <c r="D60" s="97"/>
    </row>
    <row r="61" spans="1:26" s="69" customFormat="1" x14ac:dyDescent="0.25">
      <c r="B61" s="94"/>
      <c r="C61" s="98"/>
      <c r="D61" s="97"/>
    </row>
    <row r="62" spans="1:26" s="69" customFormat="1" x14ac:dyDescent="0.25">
      <c r="B62" s="94"/>
      <c r="C62" s="98"/>
      <c r="D62" s="97"/>
    </row>
    <row r="63" spans="1:26" s="69" customFormat="1" x14ac:dyDescent="0.25">
      <c r="B63" s="94"/>
      <c r="C63" s="98"/>
      <c r="D63" s="97"/>
    </row>
    <row r="64" spans="1:26" s="69" customFormat="1" x14ac:dyDescent="0.25">
      <c r="B64" s="94"/>
      <c r="C64" s="98"/>
      <c r="D64" s="97"/>
    </row>
    <row r="65" spans="2:5" s="69" customFormat="1" x14ac:dyDescent="0.25">
      <c r="B65" s="94"/>
      <c r="C65" s="98"/>
      <c r="D65" s="97"/>
    </row>
    <row r="66" spans="2:5" s="69" customFormat="1" x14ac:dyDescent="0.25">
      <c r="B66" s="94"/>
      <c r="C66" s="98"/>
      <c r="D66" s="97"/>
    </row>
    <row r="67" spans="2:5" s="69" customFormat="1" x14ac:dyDescent="0.25">
      <c r="B67" s="94"/>
      <c r="C67" s="98"/>
      <c r="D67" s="97"/>
      <c r="E67" s="91"/>
    </row>
    <row r="68" spans="2:5" s="69" customFormat="1" x14ac:dyDescent="0.25">
      <c r="B68" s="94"/>
      <c r="C68" s="98"/>
      <c r="D68" s="97"/>
      <c r="E68" s="91"/>
    </row>
    <row r="69" spans="2:5" s="69" customFormat="1" x14ac:dyDescent="0.25">
      <c r="B69" s="94"/>
      <c r="C69" s="98"/>
      <c r="D69" s="97"/>
      <c r="E69" s="91"/>
    </row>
    <row r="70" spans="2:5" s="69" customFormat="1" x14ac:dyDescent="0.25">
      <c r="B70" s="94"/>
      <c r="C70" s="98"/>
      <c r="D70" s="97"/>
      <c r="E70" s="91"/>
    </row>
    <row r="71" spans="2:5" s="69" customFormat="1" x14ac:dyDescent="0.25">
      <c r="B71" s="94"/>
      <c r="C71" s="98"/>
      <c r="D71" s="97"/>
      <c r="E71" s="91"/>
    </row>
    <row r="72" spans="2:5" s="69" customFormat="1" x14ac:dyDescent="0.25">
      <c r="B72" s="94"/>
      <c r="C72" s="98"/>
      <c r="D72" s="97"/>
      <c r="E72" s="91"/>
    </row>
    <row r="73" spans="2:5" s="69" customFormat="1" x14ac:dyDescent="0.25">
      <c r="B73" s="94"/>
      <c r="C73" s="98"/>
      <c r="D73" s="97"/>
      <c r="E73" s="91"/>
    </row>
    <row r="74" spans="2:5" s="69" customFormat="1" x14ac:dyDescent="0.25">
      <c r="B74" s="94"/>
      <c r="C74" s="98"/>
      <c r="D74" s="97"/>
      <c r="E74" s="91"/>
    </row>
    <row r="75" spans="2:5" s="69" customFormat="1" x14ac:dyDescent="0.25">
      <c r="B75" s="94"/>
      <c r="C75" s="98"/>
      <c r="D75" s="97"/>
      <c r="E75" s="91"/>
    </row>
    <row r="76" spans="2:5" s="69" customFormat="1" x14ac:dyDescent="0.25">
      <c r="B76" s="94"/>
      <c r="C76" s="98"/>
      <c r="D76" s="97"/>
      <c r="E76" s="91"/>
    </row>
    <row r="77" spans="2:5" s="69" customFormat="1" x14ac:dyDescent="0.25">
      <c r="B77" s="94"/>
      <c r="C77" s="98"/>
      <c r="D77" s="97"/>
      <c r="E77" s="91"/>
    </row>
    <row r="78" spans="2:5" s="69" customFormat="1" x14ac:dyDescent="0.25">
      <c r="B78" s="94"/>
      <c r="C78" s="98"/>
      <c r="D78" s="97"/>
      <c r="E78" s="91"/>
    </row>
    <row r="79" spans="2:5" s="69" customFormat="1" x14ac:dyDescent="0.25">
      <c r="B79" s="94"/>
      <c r="C79" s="98"/>
      <c r="D79" s="97"/>
      <c r="E79" s="91"/>
    </row>
    <row r="80" spans="2:5" s="69" customFormat="1" x14ac:dyDescent="0.25">
      <c r="B80" s="94"/>
      <c r="C80" s="98"/>
      <c r="D80" s="97"/>
      <c r="E80" s="91"/>
    </row>
    <row r="81" spans="2:5" s="69" customFormat="1" x14ac:dyDescent="0.25">
      <c r="B81" s="94"/>
      <c r="C81" s="98"/>
      <c r="D81" s="97"/>
      <c r="E81" s="91"/>
    </row>
    <row r="82" spans="2:5" s="69" customFormat="1" x14ac:dyDescent="0.25">
      <c r="B82" s="94"/>
      <c r="C82" s="98"/>
      <c r="D82" s="97"/>
      <c r="E82" s="91"/>
    </row>
    <row r="83" spans="2:5" s="69" customFormat="1" x14ac:dyDescent="0.25">
      <c r="B83" s="94"/>
      <c r="C83" s="98"/>
      <c r="D83" s="97"/>
      <c r="E83" s="91"/>
    </row>
    <row r="84" spans="2:5" s="69" customFormat="1" x14ac:dyDescent="0.25">
      <c r="B84" s="94"/>
      <c r="C84" s="98"/>
      <c r="D84" s="97"/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7" s="69" customFormat="1" x14ac:dyDescent="0.25">
      <c r="B129" s="79"/>
      <c r="D129" s="93"/>
      <c r="E129" s="91"/>
    </row>
    <row r="130" spans="2:37" s="69" customFormat="1" x14ac:dyDescent="0.25">
      <c r="B130" s="79"/>
      <c r="D130" s="93"/>
      <c r="E130" s="91"/>
    </row>
    <row r="131" spans="2:37" s="69" customFormat="1" x14ac:dyDescent="0.25">
      <c r="B131" s="79"/>
      <c r="D131" s="93"/>
      <c r="E131" s="91"/>
    </row>
    <row r="132" spans="2:37" s="69" customFormat="1" x14ac:dyDescent="0.25">
      <c r="B132" s="79"/>
      <c r="D132" s="93"/>
      <c r="E132" s="91"/>
    </row>
    <row r="133" spans="2:37" s="69" customFormat="1" x14ac:dyDescent="0.25">
      <c r="B133" s="79"/>
      <c r="D133" s="93"/>
      <c r="E133" s="91"/>
    </row>
    <row r="134" spans="2:37" s="69" customFormat="1" x14ac:dyDescent="0.25">
      <c r="B134" s="79"/>
      <c r="D134" s="93"/>
      <c r="E134" s="91"/>
    </row>
    <row r="135" spans="2:37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</row>
    <row r="136" spans="2:37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</row>
    <row r="137" spans="2:37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</row>
    <row r="138" spans="2:37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</row>
    <row r="139" spans="2:37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</row>
    <row r="140" spans="2:37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</row>
    <row r="141" spans="2:37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</row>
    <row r="142" spans="2:37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</row>
    <row r="143" spans="2:37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</row>
    <row r="144" spans="2:37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</row>
    <row r="145" spans="4:37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</row>
    <row r="146" spans="4:37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</row>
    <row r="147" spans="4:37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</row>
    <row r="148" spans="4:37" s="69" customFormat="1" x14ac:dyDescent="0.25"/>
    <row r="149" spans="4:37" s="69" customFormat="1" x14ac:dyDescent="0.25"/>
    <row r="150" spans="4:37" s="69" customFormat="1" x14ac:dyDescent="0.25"/>
    <row r="151" spans="4:37" s="69" customFormat="1" x14ac:dyDescent="0.25"/>
    <row r="152" spans="4:37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</row>
    <row r="153" spans="4:37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</row>
    <row r="154" spans="4:37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</row>
    <row r="155" spans="4:37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</row>
    <row r="156" spans="4:37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</row>
    <row r="157" spans="4:37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</row>
    <row r="158" spans="4:37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</row>
    <row r="159" spans="4:37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</row>
    <row r="160" spans="4:37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</row>
    <row r="161" spans="13:37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</row>
    <row r="162" spans="13:37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</row>
    <row r="163" spans="13:37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ignoredErrors>
    <ignoredError sqref="C18:G18 C33:G33 C48:G48" formulaRange="1"/>
  </ignoredError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3"/>
  <sheetViews>
    <sheetView zoomScaleSheetLayoutView="100" workbookViewId="0"/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10" width="11.85546875" style="70" customWidth="1"/>
    <col min="11" max="11" width="12.140625" style="70" customWidth="1"/>
    <col min="12" max="12" width="1.85546875" style="70" customWidth="1"/>
    <col min="13" max="13" width="11.42578125" style="69"/>
    <col min="14" max="14" width="11.42578125" style="69" hidden="1" customWidth="1"/>
    <col min="15" max="37" width="11.42578125" style="69"/>
    <col min="38" max="16384" width="11.42578125" style="70"/>
  </cols>
  <sheetData>
    <row r="1" spans="1:19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19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19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19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19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19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19" s="69" customFormat="1" x14ac:dyDescent="0.25">
      <c r="A7" s="76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19" s="69" customFormat="1" x14ac:dyDescent="0.25">
      <c r="A8" s="76"/>
      <c r="B8" s="131"/>
      <c r="C8" s="217" t="s">
        <v>131</v>
      </c>
      <c r="D8" s="217"/>
      <c r="E8" s="217"/>
      <c r="F8" s="217"/>
      <c r="G8" s="217"/>
      <c r="H8" s="217"/>
      <c r="I8" s="217"/>
      <c r="J8" s="217"/>
      <c r="K8" s="217"/>
      <c r="L8" s="78"/>
    </row>
    <row r="9" spans="1:19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19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19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</row>
    <row r="12" spans="1:19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19" s="69" customFormat="1" x14ac:dyDescent="0.25">
      <c r="A13" s="76"/>
      <c r="B13" s="174" t="s">
        <v>8</v>
      </c>
      <c r="C13" s="172">
        <v>54739</v>
      </c>
      <c r="D13" s="172">
        <v>50388</v>
      </c>
      <c r="E13" s="172">
        <v>57941</v>
      </c>
      <c r="F13" s="172">
        <v>178557</v>
      </c>
      <c r="G13" s="172">
        <v>186423</v>
      </c>
      <c r="H13" s="172">
        <v>196258</v>
      </c>
      <c r="I13" s="154">
        <f>+(H13/G13-1)*100</f>
        <v>5.2756365899057522</v>
      </c>
      <c r="J13" s="154">
        <f>+H13/G13*100</f>
        <v>105.27563658990576</v>
      </c>
      <c r="K13" s="154">
        <f>+(G13/F13-1)*100</f>
        <v>4.405315949528732</v>
      </c>
      <c r="L13" s="78"/>
      <c r="M13" s="99"/>
      <c r="O13" s="79"/>
      <c r="P13" s="79"/>
      <c r="Q13" s="79"/>
      <c r="R13" s="79"/>
      <c r="S13" s="79"/>
    </row>
    <row r="14" spans="1:19" s="69" customFormat="1" x14ac:dyDescent="0.25">
      <c r="A14" s="76"/>
      <c r="B14" s="174" t="s">
        <v>9</v>
      </c>
      <c r="C14" s="172">
        <v>41247</v>
      </c>
      <c r="D14" s="172">
        <v>50989</v>
      </c>
      <c r="E14" s="172">
        <v>68710</v>
      </c>
      <c r="F14" s="172">
        <v>179802</v>
      </c>
      <c r="G14" s="172">
        <v>220106</v>
      </c>
      <c r="H14" s="172">
        <v>468218</v>
      </c>
      <c r="I14" s="154">
        <f>+(H14/G14-1)*100</f>
        <v>112.72386940837595</v>
      </c>
      <c r="J14" s="154">
        <f>+H14/G14*100</f>
        <v>212.72386940837595</v>
      </c>
      <c r="K14" s="154">
        <f>+(G14/F14-1)*100</f>
        <v>22.415768456413176</v>
      </c>
      <c r="L14" s="78"/>
      <c r="M14" s="99"/>
      <c r="O14" s="79"/>
      <c r="P14" s="79"/>
      <c r="Q14" s="79"/>
      <c r="R14" s="79"/>
      <c r="S14" s="79"/>
    </row>
    <row r="15" spans="1:19" s="69" customFormat="1" x14ac:dyDescent="0.25">
      <c r="A15" s="76"/>
      <c r="B15" s="174" t="s">
        <v>10</v>
      </c>
      <c r="C15" s="172">
        <v>42035</v>
      </c>
      <c r="D15" s="172">
        <v>48725</v>
      </c>
      <c r="E15" s="172">
        <v>155998</v>
      </c>
      <c r="F15" s="172">
        <v>222135</v>
      </c>
      <c r="G15" s="172">
        <v>223656</v>
      </c>
      <c r="H15" s="151">
        <v>488487</v>
      </c>
      <c r="I15" s="161">
        <f>+(H15/G15-1)*100</f>
        <v>118.40996888078119</v>
      </c>
      <c r="J15" s="161">
        <f>+H15/G15*100</f>
        <v>218.40996888078118</v>
      </c>
      <c r="K15" s="161">
        <f>+(G15/F15-1)*100</f>
        <v>0.68471875211020272</v>
      </c>
      <c r="L15" s="78"/>
      <c r="M15" s="99"/>
      <c r="O15" s="79"/>
      <c r="P15" s="79"/>
      <c r="Q15" s="79"/>
      <c r="R15" s="79"/>
      <c r="S15" s="79"/>
    </row>
    <row r="16" spans="1:19" s="69" customFormat="1" x14ac:dyDescent="0.25">
      <c r="A16" s="76"/>
      <c r="B16" s="174" t="s">
        <v>11</v>
      </c>
      <c r="C16" s="172">
        <v>58170</v>
      </c>
      <c r="D16" s="172">
        <v>59955</v>
      </c>
      <c r="E16" s="172">
        <v>160102</v>
      </c>
      <c r="F16" s="172">
        <v>202954</v>
      </c>
      <c r="G16" s="172">
        <v>139180</v>
      </c>
      <c r="H16" s="172"/>
      <c r="I16" s="172"/>
      <c r="J16" s="172"/>
      <c r="K16" s="172"/>
      <c r="L16" s="78"/>
      <c r="M16" s="99"/>
      <c r="O16" s="79"/>
      <c r="P16" s="79"/>
      <c r="Q16" s="79"/>
      <c r="R16" s="79"/>
      <c r="S16" s="79"/>
    </row>
    <row r="17" spans="1:37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7" s="69" customFormat="1" x14ac:dyDescent="0.25">
      <c r="A18" s="76"/>
      <c r="B18" s="147" t="s">
        <v>4</v>
      </c>
      <c r="C18" s="150">
        <f>+SUM(C13:C15)</f>
        <v>138021</v>
      </c>
      <c r="D18" s="150">
        <f t="shared" ref="D18:G18" si="0">+SUM(D13:D15)</f>
        <v>150102</v>
      </c>
      <c r="E18" s="150">
        <f t="shared" si="0"/>
        <v>282649</v>
      </c>
      <c r="F18" s="150">
        <f t="shared" si="0"/>
        <v>580494</v>
      </c>
      <c r="G18" s="150">
        <f t="shared" si="0"/>
        <v>630185</v>
      </c>
      <c r="H18" s="151">
        <f>+SUM(H13:H15)</f>
        <v>1152963</v>
      </c>
      <c r="I18" s="184">
        <f>+(H18/G18-1)*100</f>
        <v>82.956274744717831</v>
      </c>
      <c r="J18" s="161">
        <f>+H18/G18*100</f>
        <v>182.95627474471783</v>
      </c>
      <c r="K18" s="161">
        <f>+(G18/F18-1)*100</f>
        <v>8.5601229297805013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</row>
    <row r="19" spans="1:37" s="69" customFormat="1" ht="18.75" customHeight="1" x14ac:dyDescent="0.25">
      <c r="A19" s="76"/>
      <c r="B19" s="147" t="s">
        <v>3</v>
      </c>
      <c r="C19" s="152"/>
      <c r="D19" s="152">
        <f>+(D18/C18-1)*100</f>
        <v>8.7530158454148363</v>
      </c>
      <c r="E19" s="152">
        <f t="shared" ref="E19:H19" si="1">+(E18/D18-1)*100</f>
        <v>88.304619525389398</v>
      </c>
      <c r="F19" s="152">
        <f>+(F18/E18-1)*100</f>
        <v>105.37627941368979</v>
      </c>
      <c r="G19" s="152">
        <f t="shared" si="1"/>
        <v>8.5601229297805013</v>
      </c>
      <c r="H19" s="161">
        <f t="shared" si="1"/>
        <v>82.956274744717831</v>
      </c>
      <c r="I19" s="162"/>
      <c r="J19" s="162"/>
      <c r="K19" s="162"/>
      <c r="L19" s="78"/>
    </row>
    <row r="20" spans="1:37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7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7" s="69" customFormat="1" x14ac:dyDescent="0.25">
      <c r="A22" s="76"/>
      <c r="B22" s="131"/>
      <c r="C22" s="216" t="s">
        <v>31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7" s="69" customFormat="1" x14ac:dyDescent="0.25">
      <c r="A23" s="76"/>
      <c r="B23" s="131"/>
      <c r="C23" s="217" t="s">
        <v>130</v>
      </c>
      <c r="D23" s="217"/>
      <c r="E23" s="217"/>
      <c r="F23" s="217"/>
      <c r="G23" s="217"/>
      <c r="H23" s="217"/>
      <c r="I23" s="217"/>
      <c r="J23" s="217"/>
      <c r="K23" s="217"/>
      <c r="L23" s="78"/>
    </row>
    <row r="24" spans="1:37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7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7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</row>
    <row r="27" spans="1:37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7" s="69" customFormat="1" x14ac:dyDescent="0.25">
      <c r="A28" s="76"/>
      <c r="B28" s="174" t="s">
        <v>8</v>
      </c>
      <c r="C28" s="172">
        <v>24549</v>
      </c>
      <c r="D28" s="172">
        <v>21197</v>
      </c>
      <c r="E28" s="172">
        <v>15516</v>
      </c>
      <c r="F28" s="172">
        <v>37104</v>
      </c>
      <c r="G28" s="172">
        <v>44866</v>
      </c>
      <c r="H28" s="172">
        <v>86613</v>
      </c>
      <c r="I28" s="154">
        <f>+(H28/G28-1)*100</f>
        <v>93.04818793741363</v>
      </c>
      <c r="J28" s="154">
        <f>+H28/G28*100</f>
        <v>193.04818793741362</v>
      </c>
      <c r="K28" s="154">
        <f>+(G28/F28-1)*100</f>
        <v>20.919577404053481</v>
      </c>
      <c r="L28" s="78"/>
      <c r="M28" s="99"/>
      <c r="O28" s="79"/>
      <c r="P28" s="79"/>
      <c r="Q28" s="79"/>
      <c r="R28" s="79"/>
      <c r="S28" s="79"/>
    </row>
    <row r="29" spans="1:37" s="69" customFormat="1" x14ac:dyDescent="0.25">
      <c r="A29" s="76"/>
      <c r="B29" s="174" t="s">
        <v>9</v>
      </c>
      <c r="C29" s="172">
        <v>25569</v>
      </c>
      <c r="D29" s="172">
        <v>21495</v>
      </c>
      <c r="E29" s="172">
        <v>16302</v>
      </c>
      <c r="F29" s="172">
        <v>39437</v>
      </c>
      <c r="G29" s="172">
        <v>51208</v>
      </c>
      <c r="H29" s="172">
        <v>89974</v>
      </c>
      <c r="I29" s="154">
        <f>+(H29/G29-1)*100</f>
        <v>75.703015153882205</v>
      </c>
      <c r="J29" s="154">
        <f>+H29/G29*100</f>
        <v>175.70301515388221</v>
      </c>
      <c r="K29" s="154">
        <f>+(G29/F29-1)*100</f>
        <v>29.847605040951386</v>
      </c>
      <c r="L29" s="78"/>
      <c r="M29" s="99"/>
      <c r="O29" s="79"/>
      <c r="P29" s="79"/>
      <c r="Q29" s="79"/>
      <c r="R29" s="79"/>
      <c r="S29" s="79"/>
    </row>
    <row r="30" spans="1:37" s="69" customFormat="1" x14ac:dyDescent="0.25">
      <c r="A30" s="76"/>
      <c r="B30" s="174" t="s">
        <v>10</v>
      </c>
      <c r="C30" s="172">
        <v>19181</v>
      </c>
      <c r="D30" s="172">
        <v>21908</v>
      </c>
      <c r="E30" s="172">
        <v>25921</v>
      </c>
      <c r="F30" s="172">
        <v>67719</v>
      </c>
      <c r="G30" s="172">
        <v>51051</v>
      </c>
      <c r="H30" s="151">
        <v>89226</v>
      </c>
      <c r="I30" s="161">
        <f>+(H30/G30-1)*100</f>
        <v>74.778163013457117</v>
      </c>
      <c r="J30" s="161">
        <f>+H30/G30*100</f>
        <v>174.77816301345712</v>
      </c>
      <c r="K30" s="161">
        <f>+(G30/F30-1)*100</f>
        <v>-24.613476276968061</v>
      </c>
      <c r="L30" s="78"/>
      <c r="M30" s="99"/>
      <c r="O30" s="79"/>
      <c r="P30" s="79"/>
      <c r="Q30" s="79"/>
      <c r="R30" s="79"/>
      <c r="S30" s="79"/>
    </row>
    <row r="31" spans="1:37" s="69" customFormat="1" x14ac:dyDescent="0.25">
      <c r="A31" s="76"/>
      <c r="B31" s="174" t="s">
        <v>11</v>
      </c>
      <c r="C31" s="172">
        <v>19367</v>
      </c>
      <c r="D31" s="172">
        <v>16990</v>
      </c>
      <c r="E31" s="172">
        <v>31389</v>
      </c>
      <c r="F31" s="172">
        <v>64327</v>
      </c>
      <c r="G31" s="172">
        <v>52711</v>
      </c>
      <c r="H31" s="172"/>
      <c r="I31" s="172"/>
      <c r="J31" s="172"/>
      <c r="K31" s="172"/>
      <c r="L31" s="78"/>
      <c r="M31" s="99"/>
      <c r="O31" s="79"/>
      <c r="P31" s="79"/>
      <c r="Q31" s="79"/>
      <c r="R31" s="79"/>
      <c r="S31" s="79"/>
    </row>
    <row r="32" spans="1:37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7" s="69" customFormat="1" x14ac:dyDescent="0.25">
      <c r="A33" s="76"/>
      <c r="B33" s="147" t="s">
        <v>4</v>
      </c>
      <c r="C33" s="150">
        <f>+SUM(C28:C30)</f>
        <v>69299</v>
      </c>
      <c r="D33" s="150">
        <f t="shared" ref="D33:G33" si="2">+SUM(D28:D30)</f>
        <v>64600</v>
      </c>
      <c r="E33" s="150">
        <f t="shared" si="2"/>
        <v>57739</v>
      </c>
      <c r="F33" s="150">
        <f t="shared" si="2"/>
        <v>144260</v>
      </c>
      <c r="G33" s="150">
        <f t="shared" si="2"/>
        <v>147125</v>
      </c>
      <c r="H33" s="151">
        <f>+SUM(H28:H30)</f>
        <v>265813</v>
      </c>
      <c r="I33" s="184">
        <f>+(H33/G33-1)*100</f>
        <v>80.671537807986411</v>
      </c>
      <c r="J33" s="161">
        <f>+H33/G33*100</f>
        <v>180.67153780798643</v>
      </c>
      <c r="K33" s="161">
        <f>+(G33/F33-1)*100</f>
        <v>1.9859975045057432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</row>
    <row r="34" spans="1:37" s="69" customFormat="1" ht="18.75" customHeight="1" x14ac:dyDescent="0.25">
      <c r="A34" s="76"/>
      <c r="B34" s="147" t="s">
        <v>3</v>
      </c>
      <c r="C34" s="152"/>
      <c r="D34" s="152">
        <f>+(D33/C33-1)*100</f>
        <v>-6.78076162715191</v>
      </c>
      <c r="E34" s="152">
        <f t="shared" ref="E34:H34" si="3">+(E33/D33-1)*100</f>
        <v>-10.620743034055725</v>
      </c>
      <c r="F34" s="152">
        <f>+(F33/E33-1)*100</f>
        <v>149.84845598295777</v>
      </c>
      <c r="G34" s="152">
        <f t="shared" si="3"/>
        <v>1.9859975045057432</v>
      </c>
      <c r="H34" s="161">
        <f t="shared" si="3"/>
        <v>80.671537807986411</v>
      </c>
      <c r="I34" s="162"/>
      <c r="J34" s="162"/>
      <c r="K34" s="162"/>
      <c r="L34" s="78"/>
    </row>
    <row r="35" spans="1:37" s="43" customFormat="1" x14ac:dyDescent="0.25">
      <c r="A35" s="44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63"/>
      <c r="M35" s="58"/>
      <c r="N35" s="40"/>
      <c r="O35" s="40"/>
      <c r="P35" s="40"/>
      <c r="Q35" s="41"/>
      <c r="R35" s="41"/>
      <c r="S35" s="41"/>
      <c r="T35" s="41"/>
      <c r="U35" s="42"/>
      <c r="V35" s="42"/>
      <c r="W35" s="50"/>
      <c r="X35" s="50"/>
      <c r="Y35" s="50"/>
      <c r="Z35" s="50"/>
    </row>
    <row r="36" spans="1:37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0"/>
      <c r="P36" s="40"/>
      <c r="Q36" s="41"/>
      <c r="R36" s="41"/>
      <c r="S36" s="41"/>
      <c r="T36" s="41"/>
      <c r="U36" s="42"/>
      <c r="V36" s="42"/>
      <c r="W36" s="50"/>
      <c r="X36" s="50"/>
      <c r="Y36" s="50"/>
      <c r="Z36" s="50"/>
    </row>
    <row r="37" spans="1:37" s="69" customFormat="1" x14ac:dyDescent="0.25">
      <c r="A37" s="76"/>
      <c r="B37" s="131"/>
      <c r="C37" s="216" t="s">
        <v>31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7" s="69" customFormat="1" x14ac:dyDescent="0.25">
      <c r="A38" s="76"/>
      <c r="B38" s="131"/>
      <c r="C38" s="217" t="s">
        <v>129</v>
      </c>
      <c r="D38" s="217"/>
      <c r="E38" s="217"/>
      <c r="F38" s="217"/>
      <c r="G38" s="217"/>
      <c r="H38" s="217"/>
      <c r="I38" s="217"/>
      <c r="J38" s="217"/>
      <c r="K38" s="217"/>
      <c r="L38" s="78"/>
    </row>
    <row r="39" spans="1:37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7" s="69" customFormat="1" ht="15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7" s="69" customForma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</row>
    <row r="42" spans="1:37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7" s="69" customFormat="1" x14ac:dyDescent="0.25">
      <c r="A43" s="76"/>
      <c r="B43" s="174" t="s">
        <v>8</v>
      </c>
      <c r="C43" s="172">
        <v>30190</v>
      </c>
      <c r="D43" s="172">
        <v>29191</v>
      </c>
      <c r="E43" s="172">
        <v>42425</v>
      </c>
      <c r="F43" s="172">
        <v>141453</v>
      </c>
      <c r="G43" s="172">
        <v>141557</v>
      </c>
      <c r="H43" s="172">
        <v>109645</v>
      </c>
      <c r="I43" s="154">
        <f>+(H43/G43-1)*100</f>
        <v>-22.543569021666187</v>
      </c>
      <c r="J43" s="154">
        <f>+H43/G43*100</f>
        <v>77.456430978333813</v>
      </c>
      <c r="K43" s="154">
        <f>+(G43/F43-1)*100</f>
        <v>7.3522654167823553E-2</v>
      </c>
      <c r="L43" s="78"/>
      <c r="M43" s="99"/>
      <c r="O43" s="79"/>
      <c r="P43" s="79"/>
      <c r="Q43" s="79"/>
      <c r="R43" s="79"/>
      <c r="S43" s="79"/>
    </row>
    <row r="44" spans="1:37" s="69" customFormat="1" x14ac:dyDescent="0.25">
      <c r="A44" s="76"/>
      <c r="B44" s="174" t="s">
        <v>9</v>
      </c>
      <c r="C44" s="172">
        <v>15678</v>
      </c>
      <c r="D44" s="172">
        <v>29494</v>
      </c>
      <c r="E44" s="172">
        <v>52408</v>
      </c>
      <c r="F44" s="172">
        <v>140365</v>
      </c>
      <c r="G44" s="172">
        <v>168898</v>
      </c>
      <c r="H44" s="172">
        <v>378244</v>
      </c>
      <c r="I44" s="154">
        <f>+(H44/G44-1)*100</f>
        <v>123.94818174282705</v>
      </c>
      <c r="J44" s="154">
        <f>+H44/G44*100</f>
        <v>223.94818174282705</v>
      </c>
      <c r="K44" s="154">
        <f>+(G44/F44-1)*100</f>
        <v>20.327717023474513</v>
      </c>
      <c r="L44" s="78"/>
      <c r="M44" s="99"/>
      <c r="O44" s="79"/>
      <c r="P44" s="79"/>
      <c r="Q44" s="79"/>
      <c r="R44" s="79"/>
      <c r="S44" s="79"/>
    </row>
    <row r="45" spans="1:37" s="69" customFormat="1" x14ac:dyDescent="0.25">
      <c r="A45" s="76"/>
      <c r="B45" s="174" t="s">
        <v>10</v>
      </c>
      <c r="C45" s="172">
        <v>22854</v>
      </c>
      <c r="D45" s="172">
        <v>26817</v>
      </c>
      <c r="E45" s="172">
        <v>130077</v>
      </c>
      <c r="F45" s="172">
        <v>154416</v>
      </c>
      <c r="G45" s="172">
        <v>172605</v>
      </c>
      <c r="H45" s="151">
        <v>399261</v>
      </c>
      <c r="I45" s="161">
        <f>+(H45/G45-1)*100</f>
        <v>131.31485182932127</v>
      </c>
      <c r="J45" s="161">
        <f>+H45/G45*100</f>
        <v>231.31485182932127</v>
      </c>
      <c r="K45" s="161">
        <f>+(G45/F45-1)*100</f>
        <v>11.779219769972027</v>
      </c>
      <c r="L45" s="78"/>
      <c r="M45" s="99"/>
      <c r="O45" s="79"/>
      <c r="P45" s="79"/>
      <c r="Q45" s="79"/>
      <c r="R45" s="79"/>
      <c r="S45" s="79"/>
    </row>
    <row r="46" spans="1:37" s="69" customFormat="1" x14ac:dyDescent="0.25">
      <c r="A46" s="76"/>
      <c r="B46" s="174" t="s">
        <v>11</v>
      </c>
      <c r="C46" s="172">
        <v>38803</v>
      </c>
      <c r="D46" s="172">
        <v>42965</v>
      </c>
      <c r="E46" s="172">
        <v>128713</v>
      </c>
      <c r="F46" s="172">
        <v>138627</v>
      </c>
      <c r="G46" s="172">
        <v>86469</v>
      </c>
      <c r="H46" s="172"/>
      <c r="I46" s="172"/>
      <c r="J46" s="172"/>
      <c r="K46" s="172"/>
      <c r="L46" s="78"/>
      <c r="M46" s="99"/>
      <c r="O46" s="79"/>
      <c r="P46" s="79"/>
      <c r="Q46" s="79"/>
      <c r="R46" s="79"/>
      <c r="S46" s="79"/>
    </row>
    <row r="47" spans="1:37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7" s="69" customFormat="1" x14ac:dyDescent="0.25">
      <c r="A48" s="76"/>
      <c r="B48" s="147" t="s">
        <v>4</v>
      </c>
      <c r="C48" s="150">
        <f>+SUM(C43:C45)</f>
        <v>68722</v>
      </c>
      <c r="D48" s="150">
        <f t="shared" ref="D48:G48" si="4">+SUM(D43:D45)</f>
        <v>85502</v>
      </c>
      <c r="E48" s="150">
        <f t="shared" si="4"/>
        <v>224910</v>
      </c>
      <c r="F48" s="150">
        <f t="shared" si="4"/>
        <v>436234</v>
      </c>
      <c r="G48" s="150">
        <f t="shared" si="4"/>
        <v>483060</v>
      </c>
      <c r="H48" s="151">
        <f>+SUM(H43:H45)</f>
        <v>887150</v>
      </c>
      <c r="I48" s="184">
        <f>+(H48/G48-1)*100</f>
        <v>83.652134310437631</v>
      </c>
      <c r="J48" s="161">
        <f>+H48/G48*100</f>
        <v>183.65213431043765</v>
      </c>
      <c r="K48" s="161">
        <f>+(G48/F48-1)*100</f>
        <v>10.734147269584682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</row>
    <row r="49" spans="1:26" s="69" customFormat="1" ht="18.75" customHeight="1" x14ac:dyDescent="0.25">
      <c r="A49" s="76"/>
      <c r="B49" s="147" t="s">
        <v>3</v>
      </c>
      <c r="C49" s="152"/>
      <c r="D49" s="152">
        <f>+(D48/C48-1)*100</f>
        <v>24.4172171939117</v>
      </c>
      <c r="E49" s="152">
        <f t="shared" ref="E49:H49" si="5">+(E48/D48-1)*100</f>
        <v>163.04647844494866</v>
      </c>
      <c r="F49" s="152">
        <f>+(F48/E48-1)*100</f>
        <v>93.959361522386729</v>
      </c>
      <c r="G49" s="152">
        <f t="shared" si="5"/>
        <v>10.734147269584682</v>
      </c>
      <c r="H49" s="161">
        <f t="shared" si="5"/>
        <v>83.652134310437631</v>
      </c>
      <c r="I49" s="162"/>
      <c r="J49" s="162"/>
      <c r="K49" s="162"/>
      <c r="L49" s="78"/>
    </row>
    <row r="50" spans="1:26" s="43" customFormat="1" x14ac:dyDescent="0.25">
      <c r="A50" s="44"/>
      <c r="B50" s="171"/>
      <c r="C50" s="188"/>
      <c r="D50" s="188"/>
      <c r="E50" s="188"/>
      <c r="F50" s="189"/>
      <c r="G50" s="189"/>
      <c r="H50" s="189"/>
      <c r="I50" s="190"/>
      <c r="J50" s="190"/>
      <c r="K50" s="171"/>
      <c r="L50" s="63"/>
      <c r="M50" s="58"/>
      <c r="N50" s="40"/>
      <c r="O50" s="40"/>
      <c r="P50" s="40"/>
      <c r="Q50" s="41"/>
      <c r="R50" s="41"/>
      <c r="S50" s="41"/>
      <c r="T50" s="41"/>
      <c r="U50" s="42"/>
      <c r="V50" s="42"/>
      <c r="W50" s="50"/>
      <c r="X50" s="50"/>
      <c r="Y50" s="50"/>
      <c r="Z50" s="50"/>
    </row>
    <row r="51" spans="1:26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1"/>
      <c r="R51" s="41"/>
      <c r="S51" s="41"/>
      <c r="T51" s="41"/>
      <c r="U51" s="42"/>
      <c r="V51" s="42"/>
      <c r="W51" s="50"/>
      <c r="X51" s="50"/>
      <c r="Y51" s="50"/>
      <c r="Z51" s="50"/>
    </row>
    <row r="52" spans="1:26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0"/>
      <c r="P52" s="40"/>
      <c r="Q52" s="41"/>
      <c r="R52" s="41"/>
      <c r="S52" s="41"/>
      <c r="T52" s="41"/>
      <c r="U52" s="42"/>
      <c r="V52" s="42"/>
      <c r="W52" s="50"/>
      <c r="X52" s="50"/>
      <c r="Y52" s="50"/>
      <c r="Z52" s="50"/>
    </row>
    <row r="53" spans="1:26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6" s="40" customFormat="1" x14ac:dyDescent="0.25">
      <c r="A54" s="59"/>
      <c r="B54" s="49"/>
      <c r="C54" s="49"/>
      <c r="D54" s="49"/>
      <c r="E54" s="49"/>
      <c r="F54" s="49"/>
      <c r="G54" s="49"/>
    </row>
    <row r="55" spans="1:26" s="40" customFormat="1" x14ac:dyDescent="0.25">
      <c r="B55" s="49"/>
      <c r="C55" s="49"/>
      <c r="D55" s="49"/>
      <c r="E55" s="49"/>
      <c r="F55" s="49"/>
      <c r="G55" s="49"/>
    </row>
    <row r="56" spans="1:26" s="40" customFormat="1" x14ac:dyDescent="0.25"/>
    <row r="57" spans="1:26" s="40" customFormat="1" x14ac:dyDescent="0.25"/>
    <row r="58" spans="1:26" s="40" customFormat="1" x14ac:dyDescent="0.25">
      <c r="C58" s="49"/>
      <c r="D58" s="49"/>
      <c r="E58" s="49"/>
      <c r="F58" s="49"/>
      <c r="G58" s="49"/>
      <c r="H58" s="49"/>
    </row>
    <row r="59" spans="1:26" s="41" customFormat="1" x14ac:dyDescent="0.25">
      <c r="C59" s="56"/>
      <c r="D59" s="56"/>
      <c r="E59" s="56"/>
      <c r="F59" s="56"/>
      <c r="G59" s="56"/>
      <c r="H59" s="56"/>
    </row>
    <row r="60" spans="1:26" s="69" customFormat="1" x14ac:dyDescent="0.25">
      <c r="B60" s="94"/>
      <c r="C60" s="98"/>
      <c r="D60" s="97"/>
    </row>
    <row r="61" spans="1:26" s="69" customFormat="1" x14ac:dyDescent="0.25">
      <c r="B61" s="94"/>
      <c r="C61" s="98"/>
      <c r="D61" s="97"/>
    </row>
    <row r="62" spans="1:26" s="69" customFormat="1" x14ac:dyDescent="0.25">
      <c r="B62" s="94"/>
      <c r="C62" s="98"/>
      <c r="D62" s="97"/>
    </row>
    <row r="63" spans="1:26" s="69" customFormat="1" x14ac:dyDescent="0.25">
      <c r="B63" s="94"/>
      <c r="C63" s="98"/>
      <c r="D63" s="97"/>
    </row>
    <row r="64" spans="1:26" s="69" customFormat="1" x14ac:dyDescent="0.25">
      <c r="B64" s="94"/>
      <c r="C64" s="98"/>
      <c r="D64" s="97"/>
    </row>
    <row r="65" spans="2:5" s="69" customFormat="1" x14ac:dyDescent="0.25">
      <c r="B65" s="94"/>
      <c r="C65" s="98"/>
      <c r="D65" s="97"/>
    </row>
    <row r="66" spans="2:5" s="69" customFormat="1" x14ac:dyDescent="0.25">
      <c r="B66" s="94"/>
      <c r="C66" s="98"/>
      <c r="D66" s="97"/>
    </row>
    <row r="67" spans="2:5" s="69" customFormat="1" x14ac:dyDescent="0.25">
      <c r="B67" s="94"/>
      <c r="C67" s="98"/>
      <c r="D67" s="97"/>
      <c r="E67" s="91"/>
    </row>
    <row r="68" spans="2:5" s="69" customFormat="1" x14ac:dyDescent="0.25">
      <c r="B68" s="94"/>
      <c r="C68" s="98"/>
      <c r="D68" s="97"/>
      <c r="E68" s="91"/>
    </row>
    <row r="69" spans="2:5" s="69" customFormat="1" x14ac:dyDescent="0.25">
      <c r="B69" s="94"/>
      <c r="C69" s="98"/>
      <c r="D69" s="97"/>
      <c r="E69" s="91"/>
    </row>
    <row r="70" spans="2:5" s="69" customFormat="1" x14ac:dyDescent="0.25">
      <c r="B70" s="94"/>
      <c r="C70" s="98"/>
      <c r="D70" s="97"/>
      <c r="E70" s="91"/>
    </row>
    <row r="71" spans="2:5" s="69" customFormat="1" x14ac:dyDescent="0.25">
      <c r="B71" s="94"/>
      <c r="C71" s="98"/>
      <c r="D71" s="97"/>
      <c r="E71" s="91"/>
    </row>
    <row r="72" spans="2:5" s="69" customFormat="1" x14ac:dyDescent="0.25">
      <c r="B72" s="94"/>
      <c r="C72" s="98"/>
      <c r="D72" s="97"/>
      <c r="E72" s="91"/>
    </row>
    <row r="73" spans="2:5" s="69" customFormat="1" x14ac:dyDescent="0.25">
      <c r="B73" s="94"/>
      <c r="C73" s="98"/>
      <c r="D73" s="97"/>
      <c r="E73" s="91"/>
    </row>
    <row r="74" spans="2:5" s="69" customFormat="1" x14ac:dyDescent="0.25">
      <c r="B74" s="94"/>
      <c r="C74" s="98"/>
      <c r="D74" s="97"/>
      <c r="E74" s="91"/>
    </row>
    <row r="75" spans="2:5" s="69" customFormat="1" x14ac:dyDescent="0.25">
      <c r="B75" s="94"/>
      <c r="C75" s="98"/>
      <c r="D75" s="97"/>
      <c r="E75" s="91"/>
    </row>
    <row r="76" spans="2:5" s="69" customFormat="1" x14ac:dyDescent="0.25">
      <c r="B76" s="94"/>
      <c r="C76" s="98"/>
      <c r="D76" s="97"/>
      <c r="E76" s="91"/>
    </row>
    <row r="77" spans="2:5" s="69" customFormat="1" x14ac:dyDescent="0.25">
      <c r="B77" s="94"/>
      <c r="C77" s="98"/>
      <c r="D77" s="97"/>
      <c r="E77" s="91"/>
    </row>
    <row r="78" spans="2:5" s="69" customFormat="1" x14ac:dyDescent="0.25">
      <c r="B78" s="94"/>
      <c r="C78" s="98"/>
      <c r="D78" s="97"/>
      <c r="E78" s="91"/>
    </row>
    <row r="79" spans="2:5" s="69" customFormat="1" x14ac:dyDescent="0.25">
      <c r="B79" s="94"/>
      <c r="C79" s="98"/>
      <c r="D79" s="97"/>
      <c r="E79" s="91"/>
    </row>
    <row r="80" spans="2:5" s="69" customFormat="1" x14ac:dyDescent="0.25">
      <c r="B80" s="94"/>
      <c r="C80" s="98"/>
      <c r="D80" s="97"/>
      <c r="E80" s="91"/>
    </row>
    <row r="81" spans="2:5" s="69" customFormat="1" x14ac:dyDescent="0.25">
      <c r="B81" s="94"/>
      <c r="C81" s="98"/>
      <c r="D81" s="97"/>
      <c r="E81" s="91"/>
    </row>
    <row r="82" spans="2:5" s="69" customFormat="1" x14ac:dyDescent="0.25">
      <c r="B82" s="94"/>
      <c r="C82" s="98"/>
      <c r="D82" s="97"/>
      <c r="E82" s="91"/>
    </row>
    <row r="83" spans="2:5" s="69" customFormat="1" x14ac:dyDescent="0.25">
      <c r="B83" s="94"/>
      <c r="C83" s="98"/>
      <c r="D83" s="97"/>
      <c r="E83" s="91"/>
    </row>
    <row r="84" spans="2:5" s="69" customFormat="1" x14ac:dyDescent="0.25">
      <c r="B84" s="94"/>
      <c r="C84" s="98"/>
      <c r="D84" s="97"/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7" s="69" customFormat="1" x14ac:dyDescent="0.25">
      <c r="B129" s="79"/>
      <c r="D129" s="93"/>
      <c r="E129" s="91"/>
    </row>
    <row r="130" spans="2:37" s="69" customFormat="1" x14ac:dyDescent="0.25">
      <c r="B130" s="79"/>
      <c r="D130" s="93"/>
      <c r="E130" s="91"/>
    </row>
    <row r="131" spans="2:37" s="69" customFormat="1" x14ac:dyDescent="0.25">
      <c r="B131" s="79"/>
      <c r="D131" s="93"/>
      <c r="E131" s="91"/>
    </row>
    <row r="132" spans="2:37" s="69" customFormat="1" x14ac:dyDescent="0.25">
      <c r="B132" s="79"/>
      <c r="D132" s="93"/>
      <c r="E132" s="91"/>
    </row>
    <row r="133" spans="2:37" s="69" customFormat="1" x14ac:dyDescent="0.25">
      <c r="B133" s="79"/>
      <c r="D133" s="93"/>
      <c r="E133" s="91"/>
    </row>
    <row r="134" spans="2:37" s="69" customFormat="1" x14ac:dyDescent="0.25">
      <c r="B134" s="79"/>
      <c r="D134" s="93"/>
      <c r="E134" s="91"/>
    </row>
    <row r="135" spans="2:37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</row>
    <row r="136" spans="2:37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</row>
    <row r="137" spans="2:37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</row>
    <row r="138" spans="2:37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</row>
    <row r="139" spans="2:37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</row>
    <row r="140" spans="2:37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</row>
    <row r="141" spans="2:37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</row>
    <row r="142" spans="2:37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</row>
    <row r="143" spans="2:37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</row>
    <row r="144" spans="2:37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</row>
    <row r="145" spans="4:37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</row>
    <row r="146" spans="4:37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</row>
    <row r="147" spans="4:37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</row>
    <row r="148" spans="4:37" s="69" customFormat="1" x14ac:dyDescent="0.25"/>
    <row r="149" spans="4:37" s="69" customFormat="1" x14ac:dyDescent="0.25"/>
    <row r="150" spans="4:37" s="69" customFormat="1" x14ac:dyDescent="0.25"/>
    <row r="151" spans="4:37" s="69" customFormat="1" x14ac:dyDescent="0.25"/>
    <row r="152" spans="4:37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</row>
    <row r="153" spans="4:37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</row>
    <row r="154" spans="4:37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</row>
    <row r="155" spans="4:37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</row>
    <row r="156" spans="4:37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</row>
    <row r="157" spans="4:37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</row>
    <row r="158" spans="4:37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</row>
    <row r="159" spans="4:37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</row>
    <row r="160" spans="4:37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</row>
    <row r="161" spans="13:37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</row>
    <row r="162" spans="13:37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</row>
    <row r="163" spans="13:37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31</oddFooter>
  </headerFooter>
  <ignoredErrors>
    <ignoredError sqref="C18:G18 C33:G33 C48:G48" formulaRange="1"/>
  </ignoredErrors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9" width="12.28515625" style="70" customWidth="1"/>
    <col min="10" max="10" width="11" style="70" customWidth="1"/>
    <col min="11" max="11" width="12.28515625" style="70" customWidth="1"/>
    <col min="12" max="12" width="1.85546875" style="70" customWidth="1"/>
    <col min="13" max="13" width="11.42578125" style="69"/>
    <col min="14" max="14" width="11.42578125" style="69" hidden="1" customWidth="1"/>
    <col min="15" max="37" width="11.42578125" style="69"/>
    <col min="38" max="16384" width="11.42578125" style="70"/>
  </cols>
  <sheetData>
    <row r="1" spans="1:19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19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19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19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19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19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19" s="69" customFormat="1" x14ac:dyDescent="0.25">
      <c r="A7" s="76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19" s="69" customFormat="1" x14ac:dyDescent="0.25">
      <c r="A8" s="76"/>
      <c r="B8" s="131"/>
      <c r="C8" s="217" t="s">
        <v>134</v>
      </c>
      <c r="D8" s="217"/>
      <c r="E8" s="217"/>
      <c r="F8" s="217"/>
      <c r="G8" s="217"/>
      <c r="H8" s="217"/>
      <c r="I8" s="217"/>
      <c r="J8" s="217"/>
      <c r="K8" s="217"/>
      <c r="L8" s="78"/>
    </row>
    <row r="9" spans="1:19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19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19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</row>
    <row r="12" spans="1:19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19" s="69" customFormat="1" x14ac:dyDescent="0.25">
      <c r="A13" s="76"/>
      <c r="B13" s="174" t="s">
        <v>8</v>
      </c>
      <c r="C13" s="172">
        <v>506</v>
      </c>
      <c r="D13" s="172">
        <v>0</v>
      </c>
      <c r="E13" s="172">
        <v>19700</v>
      </c>
      <c r="F13" s="172">
        <v>6201</v>
      </c>
      <c r="G13" s="172">
        <v>58143</v>
      </c>
      <c r="H13" s="172">
        <v>78293</v>
      </c>
      <c r="I13" s="154">
        <f>+(H13/G13-1)*100</f>
        <v>34.655934506303424</v>
      </c>
      <c r="J13" s="154">
        <f>+H13/G13*100</f>
        <v>134.65593450630342</v>
      </c>
      <c r="K13" s="154">
        <f>+(G13/F13-1)*100</f>
        <v>837.63909046927904</v>
      </c>
      <c r="L13" s="78"/>
      <c r="M13" s="99"/>
      <c r="O13" s="79"/>
      <c r="P13" s="79"/>
      <c r="Q13" s="79"/>
      <c r="R13" s="79"/>
      <c r="S13" s="79"/>
    </row>
    <row r="14" spans="1:19" s="69" customFormat="1" x14ac:dyDescent="0.25">
      <c r="A14" s="76"/>
      <c r="B14" s="174" t="s">
        <v>9</v>
      </c>
      <c r="C14" s="172">
        <v>0</v>
      </c>
      <c r="D14" s="172">
        <v>19700</v>
      </c>
      <c r="E14" s="172">
        <v>19700</v>
      </c>
      <c r="F14" s="172">
        <v>2787</v>
      </c>
      <c r="G14" s="172">
        <v>77423</v>
      </c>
      <c r="H14" s="172">
        <v>81129</v>
      </c>
      <c r="I14" s="154">
        <f>+(H14/G14-1)*100</f>
        <v>4.7866912932849504</v>
      </c>
      <c r="J14" s="154">
        <f>+H14/G14*100</f>
        <v>104.78669129328495</v>
      </c>
      <c r="K14" s="154">
        <f>+(G14/F14-1)*100</f>
        <v>2678.0050233225688</v>
      </c>
      <c r="L14" s="78"/>
      <c r="M14" s="99"/>
      <c r="O14" s="79"/>
      <c r="P14" s="79"/>
      <c r="Q14" s="79"/>
      <c r="R14" s="79"/>
      <c r="S14" s="79"/>
    </row>
    <row r="15" spans="1:19" s="69" customFormat="1" x14ac:dyDescent="0.25">
      <c r="A15" s="76"/>
      <c r="B15" s="174" t="s">
        <v>10</v>
      </c>
      <c r="C15" s="172">
        <v>680</v>
      </c>
      <c r="D15" s="172">
        <v>19700</v>
      </c>
      <c r="E15" s="172">
        <v>19700</v>
      </c>
      <c r="F15" s="172">
        <v>5519</v>
      </c>
      <c r="G15" s="172">
        <v>80948</v>
      </c>
      <c r="H15" s="151">
        <v>95430</v>
      </c>
      <c r="I15" s="161">
        <f>+(H15/G15-1)*100</f>
        <v>17.890497603399712</v>
      </c>
      <c r="J15" s="161">
        <f>+H15/G15*100</f>
        <v>117.89049760339971</v>
      </c>
      <c r="K15" s="161">
        <f>+(G15/F15-1)*100</f>
        <v>1366.7149845986592</v>
      </c>
      <c r="L15" s="78"/>
      <c r="M15" s="99"/>
      <c r="O15" s="79"/>
      <c r="P15" s="79"/>
      <c r="Q15" s="79"/>
      <c r="R15" s="79"/>
      <c r="S15" s="79"/>
    </row>
    <row r="16" spans="1:19" s="69" customFormat="1" x14ac:dyDescent="0.25">
      <c r="A16" s="76"/>
      <c r="B16" s="174" t="s">
        <v>11</v>
      </c>
      <c r="C16" s="172">
        <v>0</v>
      </c>
      <c r="D16" s="172">
        <v>19700</v>
      </c>
      <c r="E16" s="172">
        <v>20839</v>
      </c>
      <c r="F16" s="172">
        <v>5519</v>
      </c>
      <c r="G16" s="172">
        <v>82226</v>
      </c>
      <c r="H16" s="172"/>
      <c r="I16" s="172"/>
      <c r="J16" s="172"/>
      <c r="K16" s="172"/>
      <c r="L16" s="78"/>
      <c r="M16" s="99"/>
      <c r="O16" s="79"/>
      <c r="P16" s="79"/>
      <c r="Q16" s="79"/>
      <c r="R16" s="79"/>
      <c r="S16" s="79"/>
    </row>
    <row r="17" spans="1:37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7" s="69" customFormat="1" x14ac:dyDescent="0.25">
      <c r="A18" s="76"/>
      <c r="B18" s="147" t="s">
        <v>4</v>
      </c>
      <c r="C18" s="150">
        <f>+SUM(C13:C15)</f>
        <v>1186</v>
      </c>
      <c r="D18" s="150">
        <f t="shared" ref="D18:G18" si="0">+SUM(D13:D15)</f>
        <v>39400</v>
      </c>
      <c r="E18" s="150">
        <f t="shared" si="0"/>
        <v>59100</v>
      </c>
      <c r="F18" s="150">
        <f t="shared" si="0"/>
        <v>14507</v>
      </c>
      <c r="G18" s="150">
        <f t="shared" si="0"/>
        <v>216514</v>
      </c>
      <c r="H18" s="151">
        <f>+SUM(H13:H15)</f>
        <v>254852</v>
      </c>
      <c r="I18" s="184">
        <f>+(H18/G18-1)*100</f>
        <v>17.706938119474948</v>
      </c>
      <c r="J18" s="161">
        <f>+H18/G18*100</f>
        <v>117.70693811947494</v>
      </c>
      <c r="K18" s="161">
        <f>+(G18/F18-1)*100</f>
        <v>1392.4794926587165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</row>
    <row r="19" spans="1:37" s="69" customFormat="1" ht="18.75" customHeight="1" x14ac:dyDescent="0.25">
      <c r="A19" s="76"/>
      <c r="B19" s="147" t="s">
        <v>3</v>
      </c>
      <c r="C19" s="152"/>
      <c r="D19" s="152"/>
      <c r="E19" s="152"/>
      <c r="F19" s="152"/>
      <c r="G19" s="152">
        <f t="shared" ref="G19:H19" si="1">+(G18/F18-1)*100</f>
        <v>1392.4794926587165</v>
      </c>
      <c r="H19" s="161">
        <f t="shared" si="1"/>
        <v>17.706938119474948</v>
      </c>
      <c r="I19" s="162"/>
      <c r="J19" s="162"/>
      <c r="K19" s="162"/>
      <c r="L19" s="78"/>
    </row>
    <row r="20" spans="1:37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7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7" s="69" customFormat="1" x14ac:dyDescent="0.25">
      <c r="A22" s="76"/>
      <c r="B22" s="131"/>
      <c r="C22" s="216" t="s">
        <v>74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7" s="69" customFormat="1" x14ac:dyDescent="0.25">
      <c r="A23" s="76"/>
      <c r="B23" s="131"/>
      <c r="C23" s="217" t="s">
        <v>133</v>
      </c>
      <c r="D23" s="217"/>
      <c r="E23" s="217"/>
      <c r="F23" s="217"/>
      <c r="G23" s="217"/>
      <c r="H23" s="217"/>
      <c r="I23" s="217"/>
      <c r="J23" s="217"/>
      <c r="K23" s="217"/>
      <c r="L23" s="78"/>
    </row>
    <row r="24" spans="1:37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7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7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</row>
    <row r="27" spans="1:37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7" s="69" customFormat="1" x14ac:dyDescent="0.25">
      <c r="A28" s="76"/>
      <c r="B28" s="174" t="s">
        <v>8</v>
      </c>
      <c r="C28" s="172">
        <v>0</v>
      </c>
      <c r="D28" s="172">
        <v>0</v>
      </c>
      <c r="E28" s="172">
        <v>0</v>
      </c>
      <c r="F28" s="172">
        <v>304</v>
      </c>
      <c r="G28" s="172">
        <v>3961</v>
      </c>
      <c r="H28" s="172">
        <v>0</v>
      </c>
      <c r="I28" s="154"/>
      <c r="J28" s="154">
        <f>+H28/G28*100</f>
        <v>0</v>
      </c>
      <c r="K28" s="154">
        <f>+(G28/F28-1)*100</f>
        <v>1202.9605263157896</v>
      </c>
      <c r="L28" s="78"/>
      <c r="M28" s="99"/>
      <c r="O28" s="79"/>
      <c r="P28" s="79"/>
      <c r="Q28" s="79"/>
      <c r="R28" s="79"/>
      <c r="S28" s="79"/>
    </row>
    <row r="29" spans="1:37" s="69" customFormat="1" x14ac:dyDescent="0.25">
      <c r="A29" s="76"/>
      <c r="B29" s="174" t="s">
        <v>9</v>
      </c>
      <c r="C29" s="172">
        <v>0</v>
      </c>
      <c r="D29" s="172">
        <v>0</v>
      </c>
      <c r="E29" s="172">
        <v>0</v>
      </c>
      <c r="F29" s="172">
        <v>90</v>
      </c>
      <c r="G29" s="172">
        <v>3961</v>
      </c>
      <c r="H29" s="172">
        <v>2836</v>
      </c>
      <c r="I29" s="154">
        <f>+(H29-G29)/G29*100</f>
        <v>-28.401918707397122</v>
      </c>
      <c r="J29" s="154">
        <f>+H29/G29*100</f>
        <v>71.59808129260287</v>
      </c>
      <c r="K29" s="154">
        <f>+(G29/F29-1)*100</f>
        <v>4301.1111111111113</v>
      </c>
      <c r="L29" s="78"/>
      <c r="M29" s="99"/>
      <c r="O29" s="79"/>
      <c r="P29" s="79"/>
      <c r="Q29" s="79"/>
      <c r="R29" s="79"/>
      <c r="S29" s="79"/>
    </row>
    <row r="30" spans="1:37" s="69" customFormat="1" x14ac:dyDescent="0.25">
      <c r="A30" s="76"/>
      <c r="B30" s="174" t="s">
        <v>10</v>
      </c>
      <c r="C30" s="172">
        <v>0</v>
      </c>
      <c r="D30" s="172">
        <v>0</v>
      </c>
      <c r="E30" s="172">
        <v>0</v>
      </c>
      <c r="F30" s="172">
        <v>3961</v>
      </c>
      <c r="G30" s="172">
        <v>4301</v>
      </c>
      <c r="H30" s="151">
        <v>19362</v>
      </c>
      <c r="I30" s="161">
        <f>+(H30/G30-1)*100</f>
        <v>350.17437805161586</v>
      </c>
      <c r="J30" s="161">
        <f>+H30/G30*100</f>
        <v>450.17437805161586</v>
      </c>
      <c r="K30" s="161">
        <f>+(G30/F30-1)*100</f>
        <v>8.5836909871244593</v>
      </c>
      <c r="L30" s="78"/>
      <c r="M30" s="99"/>
      <c r="O30" s="79"/>
      <c r="P30" s="79"/>
      <c r="Q30" s="79"/>
      <c r="R30" s="79"/>
      <c r="S30" s="79"/>
    </row>
    <row r="31" spans="1:37" s="69" customFormat="1" x14ac:dyDescent="0.25">
      <c r="A31" s="76"/>
      <c r="B31" s="174" t="s">
        <v>11</v>
      </c>
      <c r="C31" s="172">
        <v>0</v>
      </c>
      <c r="D31" s="172">
        <v>0</v>
      </c>
      <c r="E31" s="172">
        <v>0</v>
      </c>
      <c r="F31" s="172">
        <v>3961</v>
      </c>
      <c r="G31" s="172">
        <v>4021</v>
      </c>
      <c r="H31" s="172"/>
      <c r="I31" s="172"/>
      <c r="J31" s="172"/>
      <c r="K31" s="172"/>
      <c r="L31" s="78"/>
      <c r="M31" s="99"/>
      <c r="O31" s="79"/>
      <c r="P31" s="79"/>
      <c r="Q31" s="79"/>
      <c r="R31" s="79"/>
      <c r="S31" s="79"/>
    </row>
    <row r="32" spans="1:37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7" s="69" customFormat="1" x14ac:dyDescent="0.25">
      <c r="A33" s="76"/>
      <c r="B33" s="147" t="s">
        <v>4</v>
      </c>
      <c r="C33" s="150">
        <f>+SUM(C28:C30)</f>
        <v>0</v>
      </c>
      <c r="D33" s="150">
        <f t="shared" ref="D33:G33" si="2">+SUM(D28:D30)</f>
        <v>0</v>
      </c>
      <c r="E33" s="150">
        <f t="shared" si="2"/>
        <v>0</v>
      </c>
      <c r="F33" s="150">
        <f t="shared" si="2"/>
        <v>4355</v>
      </c>
      <c r="G33" s="150">
        <f t="shared" si="2"/>
        <v>12223</v>
      </c>
      <c r="H33" s="151">
        <f>+SUM(H28:H30)</f>
        <v>22198</v>
      </c>
      <c r="I33" s="184">
        <f>+(H33/G33-1)*100</f>
        <v>81.608443099075515</v>
      </c>
      <c r="J33" s="161">
        <f>+H33/G33*100</f>
        <v>181.60844309907552</v>
      </c>
      <c r="K33" s="161">
        <f>+(G33/F33-1)*100</f>
        <v>180.66590126291621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</row>
    <row r="34" spans="1:37" s="69" customFormat="1" ht="18.75" customHeight="1" x14ac:dyDescent="0.25">
      <c r="A34" s="76"/>
      <c r="B34" s="147" t="s">
        <v>3</v>
      </c>
      <c r="C34" s="152"/>
      <c r="D34" s="152"/>
      <c r="E34" s="152"/>
      <c r="F34" s="152"/>
      <c r="G34" s="152">
        <f t="shared" ref="G34:H34" si="3">+(G33/F33-1)*100</f>
        <v>180.66590126291621</v>
      </c>
      <c r="H34" s="161">
        <f t="shared" si="3"/>
        <v>81.608443099075515</v>
      </c>
      <c r="I34" s="162"/>
      <c r="J34" s="162"/>
      <c r="K34" s="162"/>
      <c r="L34" s="78"/>
    </row>
    <row r="35" spans="1:37" s="43" customFormat="1" x14ac:dyDescent="0.25">
      <c r="A35" s="44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63"/>
      <c r="M35" s="58"/>
      <c r="N35" s="40"/>
      <c r="O35" s="40"/>
      <c r="P35" s="40"/>
      <c r="Q35" s="41"/>
      <c r="R35" s="41"/>
      <c r="S35" s="41"/>
      <c r="T35" s="41"/>
      <c r="U35" s="42"/>
      <c r="V35" s="42"/>
      <c r="W35" s="50"/>
      <c r="X35" s="50"/>
      <c r="Y35" s="50"/>
      <c r="Z35" s="50"/>
    </row>
    <row r="36" spans="1:37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0"/>
      <c r="P36" s="40"/>
      <c r="Q36" s="41"/>
      <c r="R36" s="41"/>
      <c r="S36" s="41"/>
      <c r="T36" s="41"/>
      <c r="U36" s="42"/>
      <c r="V36" s="42"/>
      <c r="W36" s="50"/>
      <c r="X36" s="50"/>
      <c r="Y36" s="50"/>
      <c r="Z36" s="50"/>
    </row>
    <row r="37" spans="1:37" s="69" customFormat="1" x14ac:dyDescent="0.25">
      <c r="A37" s="76"/>
      <c r="B37" s="131"/>
      <c r="C37" s="216" t="s">
        <v>74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7" s="69" customFormat="1" x14ac:dyDescent="0.25">
      <c r="A38" s="76"/>
      <c r="B38" s="131"/>
      <c r="C38" s="217" t="s">
        <v>132</v>
      </c>
      <c r="D38" s="217"/>
      <c r="E38" s="217"/>
      <c r="F38" s="217"/>
      <c r="G38" s="217"/>
      <c r="H38" s="217"/>
      <c r="I38" s="217"/>
      <c r="J38" s="217"/>
      <c r="K38" s="217"/>
      <c r="L38" s="78"/>
    </row>
    <row r="39" spans="1:37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7" s="69" customFormat="1" ht="15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7" s="69" customForma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</row>
    <row r="42" spans="1:37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7" s="69" customFormat="1" x14ac:dyDescent="0.25">
      <c r="A43" s="76"/>
      <c r="B43" s="174" t="s">
        <v>8</v>
      </c>
      <c r="C43" s="172">
        <v>506</v>
      </c>
      <c r="D43" s="172">
        <v>0</v>
      </c>
      <c r="E43" s="172">
        <v>19700</v>
      </c>
      <c r="F43" s="172">
        <v>5897</v>
      </c>
      <c r="G43" s="172">
        <v>54182</v>
      </c>
      <c r="H43" s="172">
        <v>78293</v>
      </c>
      <c r="I43" s="154">
        <f>+(H43/G43-1)*100</f>
        <v>44.500018456313903</v>
      </c>
      <c r="J43" s="154">
        <f>+H43/G43*100</f>
        <v>144.50001845631391</v>
      </c>
      <c r="K43" s="154">
        <f>+(G43-F43)/F43*100</f>
        <v>818.80617263015085</v>
      </c>
      <c r="L43" s="78"/>
      <c r="M43" s="99"/>
      <c r="O43" s="79"/>
      <c r="P43" s="79"/>
      <c r="Q43" s="79"/>
      <c r="R43" s="79"/>
      <c r="S43" s="79"/>
    </row>
    <row r="44" spans="1:37" s="69" customFormat="1" x14ac:dyDescent="0.25">
      <c r="A44" s="76"/>
      <c r="B44" s="174" t="s">
        <v>9</v>
      </c>
      <c r="C44" s="172">
        <v>0</v>
      </c>
      <c r="D44" s="172">
        <v>19700</v>
      </c>
      <c r="E44" s="172">
        <v>19700</v>
      </c>
      <c r="F44" s="172">
        <v>2697</v>
      </c>
      <c r="G44" s="172">
        <v>73462</v>
      </c>
      <c r="H44" s="172">
        <v>78293</v>
      </c>
      <c r="I44" s="154">
        <f>+(H44/G44-1)*100</f>
        <v>6.5761890501211617</v>
      </c>
      <c r="J44" s="154">
        <f>+H44/G44*100</f>
        <v>106.57618905012116</v>
      </c>
      <c r="K44" s="154">
        <f>+(G44-F44)/F44*100</f>
        <v>2623.8413051538746</v>
      </c>
      <c r="L44" s="78"/>
      <c r="M44" s="99"/>
      <c r="O44" s="79"/>
      <c r="P44" s="79"/>
      <c r="Q44" s="79"/>
      <c r="R44" s="79"/>
      <c r="S44" s="79"/>
    </row>
    <row r="45" spans="1:37" s="69" customFormat="1" x14ac:dyDescent="0.25">
      <c r="A45" s="76"/>
      <c r="B45" s="174" t="s">
        <v>10</v>
      </c>
      <c r="C45" s="172">
        <v>680</v>
      </c>
      <c r="D45" s="172">
        <v>19700</v>
      </c>
      <c r="E45" s="172">
        <v>19700</v>
      </c>
      <c r="F45" s="172">
        <v>1558</v>
      </c>
      <c r="G45" s="172">
        <v>76647</v>
      </c>
      <c r="H45" s="151">
        <v>76068</v>
      </c>
      <c r="I45" s="161">
        <f>+(H45/G45-1)*100</f>
        <v>-0.75541117069161112</v>
      </c>
      <c r="J45" s="161">
        <f>+H45/G45*100</f>
        <v>99.244588829308384</v>
      </c>
      <c r="K45" s="161">
        <f>+(G45-F45)/F45*100</f>
        <v>4819.5763799743263</v>
      </c>
      <c r="L45" s="78"/>
      <c r="M45" s="99"/>
      <c r="O45" s="79"/>
      <c r="P45" s="79"/>
      <c r="Q45" s="79"/>
      <c r="R45" s="79"/>
      <c r="S45" s="79"/>
    </row>
    <row r="46" spans="1:37" s="69" customFormat="1" x14ac:dyDescent="0.25">
      <c r="A46" s="76"/>
      <c r="B46" s="174" t="s">
        <v>11</v>
      </c>
      <c r="C46" s="172">
        <v>0</v>
      </c>
      <c r="D46" s="172">
        <v>19700</v>
      </c>
      <c r="E46" s="172">
        <v>20839</v>
      </c>
      <c r="F46" s="172">
        <v>1558</v>
      </c>
      <c r="G46" s="172">
        <v>78205</v>
      </c>
      <c r="H46" s="172"/>
      <c r="I46" s="172"/>
      <c r="J46" s="172"/>
      <c r="K46" s="172"/>
      <c r="L46" s="78"/>
      <c r="M46" s="99"/>
      <c r="O46" s="79"/>
      <c r="P46" s="79"/>
      <c r="Q46" s="79"/>
      <c r="R46" s="79"/>
      <c r="S46" s="79"/>
    </row>
    <row r="47" spans="1:37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7" s="69" customFormat="1" x14ac:dyDescent="0.25">
      <c r="A48" s="76"/>
      <c r="B48" s="147" t="s">
        <v>4</v>
      </c>
      <c r="C48" s="150">
        <f>+SUM(C43:C45)</f>
        <v>1186</v>
      </c>
      <c r="D48" s="150">
        <f t="shared" ref="D48:G48" si="4">+SUM(D43:D45)</f>
        <v>39400</v>
      </c>
      <c r="E48" s="150">
        <f t="shared" si="4"/>
        <v>59100</v>
      </c>
      <c r="F48" s="150">
        <f t="shared" si="4"/>
        <v>10152</v>
      </c>
      <c r="G48" s="150">
        <f t="shared" si="4"/>
        <v>204291</v>
      </c>
      <c r="H48" s="151">
        <f>+SUM(H43:H45)</f>
        <v>232654</v>
      </c>
      <c r="I48" s="184">
        <f>+(H48/G48-1)*100</f>
        <v>13.883626787278924</v>
      </c>
      <c r="J48" s="161">
        <f>+H48/G48*100</f>
        <v>113.88362678727893</v>
      </c>
      <c r="K48" s="161">
        <f>+(G48-F48)/F48*100</f>
        <v>1912.322695035461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</row>
    <row r="49" spans="1:26" s="69" customFormat="1" ht="18.75" customHeight="1" x14ac:dyDescent="0.25">
      <c r="A49" s="76"/>
      <c r="B49" s="147" t="s">
        <v>3</v>
      </c>
      <c r="C49" s="152"/>
      <c r="D49" s="152">
        <f>+(D48-C48)/C48*100</f>
        <v>3222.0910623946038</v>
      </c>
      <c r="E49" s="152">
        <f t="shared" ref="E49:G49" si="5">+(E48-D48)/D48*100</f>
        <v>50</v>
      </c>
      <c r="F49" s="152">
        <f t="shared" si="5"/>
        <v>-82.82233502538071</v>
      </c>
      <c r="G49" s="152">
        <f t="shared" si="5"/>
        <v>1912.322695035461</v>
      </c>
      <c r="H49" s="161">
        <f t="shared" ref="H49" si="6">+(H48/G48-1)*100</f>
        <v>13.883626787278924</v>
      </c>
      <c r="I49" s="162"/>
      <c r="J49" s="162"/>
      <c r="K49" s="162"/>
      <c r="L49" s="78"/>
    </row>
    <row r="50" spans="1:26" s="43" customFormat="1" x14ac:dyDescent="0.25">
      <c r="A50" s="44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0"/>
      <c r="P50" s="40"/>
      <c r="Q50" s="41"/>
      <c r="R50" s="41"/>
      <c r="S50" s="41"/>
      <c r="T50" s="41"/>
      <c r="U50" s="42"/>
      <c r="V50" s="42"/>
      <c r="W50" s="50"/>
      <c r="X50" s="50"/>
      <c r="Y50" s="50"/>
      <c r="Z50" s="50"/>
    </row>
    <row r="51" spans="1:26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1"/>
      <c r="R51" s="41"/>
      <c r="S51" s="41"/>
      <c r="T51" s="41"/>
      <c r="U51" s="42"/>
      <c r="V51" s="42"/>
      <c r="W51" s="50"/>
      <c r="X51" s="50"/>
      <c r="Y51" s="50"/>
      <c r="Z51" s="50"/>
    </row>
    <row r="52" spans="1:26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0"/>
      <c r="P52" s="40"/>
      <c r="Q52" s="41"/>
      <c r="R52" s="41"/>
      <c r="S52" s="41"/>
      <c r="T52" s="41"/>
      <c r="U52" s="42"/>
      <c r="V52" s="42"/>
      <c r="W52" s="50"/>
      <c r="X52" s="50"/>
      <c r="Y52" s="50"/>
      <c r="Z52" s="50"/>
    </row>
    <row r="53" spans="1:26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6" s="40" customFormat="1" x14ac:dyDescent="0.25">
      <c r="A54" s="59"/>
      <c r="B54" s="49"/>
      <c r="C54" s="49"/>
      <c r="D54" s="49"/>
      <c r="E54" s="49"/>
      <c r="F54" s="49"/>
      <c r="G54" s="49"/>
    </row>
    <row r="55" spans="1:26" s="40" customFormat="1" x14ac:dyDescent="0.25">
      <c r="B55" s="49"/>
      <c r="C55" s="49"/>
      <c r="D55" s="49"/>
      <c r="E55" s="49"/>
      <c r="F55" s="49"/>
      <c r="G55" s="49"/>
    </row>
    <row r="56" spans="1:26" s="40" customFormat="1" x14ac:dyDescent="0.25"/>
    <row r="57" spans="1:26" s="40" customFormat="1" x14ac:dyDescent="0.25"/>
    <row r="58" spans="1:26" s="40" customFormat="1" x14ac:dyDescent="0.25">
      <c r="C58" s="49"/>
      <c r="D58" s="49"/>
      <c r="E58" s="49"/>
      <c r="F58" s="49"/>
      <c r="G58" s="49"/>
      <c r="H58" s="49"/>
    </row>
    <row r="59" spans="1:26" s="41" customFormat="1" x14ac:dyDescent="0.25">
      <c r="C59" s="56"/>
      <c r="D59" s="56"/>
      <c r="E59" s="56"/>
      <c r="F59" s="56"/>
      <c r="G59" s="56"/>
      <c r="H59" s="56"/>
    </row>
    <row r="60" spans="1:26" s="69" customFormat="1" x14ac:dyDescent="0.25">
      <c r="B60" s="94"/>
      <c r="C60" s="98"/>
      <c r="D60" s="97"/>
    </row>
    <row r="61" spans="1:26" s="69" customFormat="1" x14ac:dyDescent="0.25">
      <c r="B61" s="94"/>
      <c r="C61" s="98"/>
      <c r="D61" s="97"/>
    </row>
    <row r="62" spans="1:26" s="69" customFormat="1" x14ac:dyDescent="0.25">
      <c r="B62" s="94"/>
      <c r="C62" s="98"/>
      <c r="D62" s="97"/>
    </row>
    <row r="63" spans="1:26" s="69" customFormat="1" x14ac:dyDescent="0.25">
      <c r="B63" s="94"/>
      <c r="C63" s="98"/>
      <c r="D63" s="97"/>
    </row>
    <row r="64" spans="1:26" s="69" customFormat="1" x14ac:dyDescent="0.25">
      <c r="B64" s="94"/>
      <c r="C64" s="98"/>
      <c r="D64" s="97"/>
    </row>
    <row r="65" spans="2:5" s="69" customFormat="1" x14ac:dyDescent="0.25">
      <c r="B65" s="94"/>
      <c r="C65" s="98"/>
      <c r="D65" s="97"/>
    </row>
    <row r="66" spans="2:5" s="69" customFormat="1" x14ac:dyDescent="0.25">
      <c r="B66" s="94"/>
      <c r="C66" s="98"/>
      <c r="D66" s="97"/>
    </row>
    <row r="67" spans="2:5" s="69" customFormat="1" x14ac:dyDescent="0.25">
      <c r="B67" s="94"/>
      <c r="C67" s="98"/>
      <c r="D67" s="97"/>
      <c r="E67" s="91"/>
    </row>
    <row r="68" spans="2:5" s="69" customFormat="1" x14ac:dyDescent="0.25">
      <c r="B68" s="94"/>
      <c r="C68" s="98"/>
      <c r="D68" s="97"/>
      <c r="E68" s="91"/>
    </row>
    <row r="69" spans="2:5" s="69" customFormat="1" x14ac:dyDescent="0.25">
      <c r="B69" s="94"/>
      <c r="C69" s="98"/>
      <c r="D69" s="97"/>
      <c r="E69" s="91"/>
    </row>
    <row r="70" spans="2:5" s="69" customFormat="1" x14ac:dyDescent="0.25">
      <c r="B70" s="94"/>
      <c r="C70" s="98"/>
      <c r="D70" s="97"/>
      <c r="E70" s="91"/>
    </row>
    <row r="71" spans="2:5" s="69" customFormat="1" x14ac:dyDescent="0.25">
      <c r="B71" s="94"/>
      <c r="C71" s="98"/>
      <c r="D71" s="97"/>
      <c r="E71" s="91"/>
    </row>
    <row r="72" spans="2:5" s="69" customFormat="1" x14ac:dyDescent="0.25">
      <c r="B72" s="94"/>
      <c r="C72" s="98"/>
      <c r="D72" s="97"/>
      <c r="E72" s="91"/>
    </row>
    <row r="73" spans="2:5" s="69" customFormat="1" x14ac:dyDescent="0.25">
      <c r="B73" s="94"/>
      <c r="C73" s="98"/>
      <c r="D73" s="97"/>
      <c r="E73" s="91"/>
    </row>
    <row r="74" spans="2:5" s="69" customFormat="1" x14ac:dyDescent="0.25">
      <c r="B74" s="94"/>
      <c r="C74" s="98"/>
      <c r="D74" s="97"/>
      <c r="E74" s="91"/>
    </row>
    <row r="75" spans="2:5" s="69" customFormat="1" x14ac:dyDescent="0.25">
      <c r="B75" s="94"/>
      <c r="C75" s="98"/>
      <c r="D75" s="97"/>
      <c r="E75" s="91"/>
    </row>
    <row r="76" spans="2:5" s="69" customFormat="1" x14ac:dyDescent="0.25">
      <c r="B76" s="94"/>
      <c r="C76" s="98"/>
      <c r="D76" s="97"/>
      <c r="E76" s="91"/>
    </row>
    <row r="77" spans="2:5" s="69" customFormat="1" x14ac:dyDescent="0.25">
      <c r="B77" s="94"/>
      <c r="C77" s="98"/>
      <c r="D77" s="97"/>
      <c r="E77" s="91"/>
    </row>
    <row r="78" spans="2:5" s="69" customFormat="1" x14ac:dyDescent="0.25">
      <c r="B78" s="94"/>
      <c r="C78" s="98"/>
      <c r="D78" s="97"/>
      <c r="E78" s="91"/>
    </row>
    <row r="79" spans="2:5" s="69" customFormat="1" x14ac:dyDescent="0.25">
      <c r="B79" s="94"/>
      <c r="C79" s="98"/>
      <c r="D79" s="97"/>
      <c r="E79" s="91"/>
    </row>
    <row r="80" spans="2:5" s="69" customFormat="1" x14ac:dyDescent="0.25">
      <c r="B80" s="94"/>
      <c r="C80" s="98"/>
      <c r="D80" s="97"/>
      <c r="E80" s="91"/>
    </row>
    <row r="81" spans="2:5" s="69" customFormat="1" x14ac:dyDescent="0.25">
      <c r="B81" s="94"/>
      <c r="C81" s="98"/>
      <c r="D81" s="97"/>
      <c r="E81" s="91"/>
    </row>
    <row r="82" spans="2:5" s="69" customFormat="1" x14ac:dyDescent="0.25">
      <c r="B82" s="94"/>
      <c r="C82" s="98"/>
      <c r="D82" s="97"/>
      <c r="E82" s="91"/>
    </row>
    <row r="83" spans="2:5" s="69" customFormat="1" x14ac:dyDescent="0.25">
      <c r="B83" s="94"/>
      <c r="C83" s="98"/>
      <c r="D83" s="97"/>
      <c r="E83" s="91"/>
    </row>
    <row r="84" spans="2:5" s="69" customFormat="1" x14ac:dyDescent="0.25">
      <c r="B84" s="94"/>
      <c r="C84" s="98"/>
      <c r="D84" s="97"/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7" s="69" customFormat="1" x14ac:dyDescent="0.25">
      <c r="B129" s="79"/>
      <c r="D129" s="93"/>
      <c r="E129" s="91"/>
    </row>
    <row r="130" spans="2:37" s="69" customFormat="1" x14ac:dyDescent="0.25">
      <c r="B130" s="79"/>
      <c r="D130" s="93"/>
      <c r="E130" s="91"/>
    </row>
    <row r="131" spans="2:37" s="69" customFormat="1" x14ac:dyDescent="0.25">
      <c r="B131" s="79"/>
      <c r="D131" s="93"/>
      <c r="E131" s="91"/>
    </row>
    <row r="132" spans="2:37" s="69" customFormat="1" x14ac:dyDescent="0.25">
      <c r="B132" s="79"/>
      <c r="D132" s="93"/>
      <c r="E132" s="91"/>
    </row>
    <row r="133" spans="2:37" s="69" customFormat="1" x14ac:dyDescent="0.25">
      <c r="B133" s="79"/>
      <c r="D133" s="93"/>
      <c r="E133" s="91"/>
    </row>
    <row r="134" spans="2:37" s="69" customFormat="1" x14ac:dyDescent="0.25">
      <c r="B134" s="79"/>
      <c r="D134" s="93"/>
      <c r="E134" s="91"/>
    </row>
    <row r="135" spans="2:37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</row>
    <row r="136" spans="2:37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</row>
    <row r="137" spans="2:37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</row>
    <row r="138" spans="2:37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</row>
    <row r="139" spans="2:37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</row>
    <row r="140" spans="2:37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</row>
    <row r="141" spans="2:37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</row>
    <row r="142" spans="2:37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</row>
    <row r="143" spans="2:37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</row>
    <row r="144" spans="2:37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</row>
    <row r="145" spans="4:37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</row>
    <row r="146" spans="4:37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</row>
    <row r="147" spans="4:37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</row>
    <row r="148" spans="4:37" s="69" customFormat="1" x14ac:dyDescent="0.25"/>
    <row r="149" spans="4:37" s="69" customFormat="1" x14ac:dyDescent="0.25"/>
    <row r="150" spans="4:37" s="69" customFormat="1" x14ac:dyDescent="0.25"/>
    <row r="151" spans="4:37" s="69" customFormat="1" x14ac:dyDescent="0.25"/>
    <row r="152" spans="4:37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</row>
    <row r="153" spans="4:37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</row>
    <row r="154" spans="4:37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</row>
    <row r="155" spans="4:37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</row>
    <row r="156" spans="4:37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</row>
    <row r="157" spans="4:37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</row>
    <row r="158" spans="4:37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</row>
    <row r="159" spans="4:37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</row>
    <row r="160" spans="4:37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</row>
    <row r="161" spans="13:37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</row>
    <row r="162" spans="13:37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</row>
    <row r="163" spans="13:37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32</oddFooter>
  </headerFooter>
  <ignoredErrors>
    <ignoredError sqref="C18:G18 C33:G33 C48:G48" formulaRange="1"/>
  </ignoredErrors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9" width="11.5703125" style="70" customWidth="1"/>
    <col min="10" max="10" width="11.7109375" style="70" customWidth="1"/>
    <col min="11" max="11" width="11.42578125" style="70" customWidth="1"/>
    <col min="12" max="12" width="1.85546875" style="70" customWidth="1"/>
    <col min="13" max="13" width="11.42578125" style="69"/>
    <col min="14" max="14" width="11.42578125" style="69" hidden="1" customWidth="1"/>
    <col min="15" max="38" width="11.42578125" style="69"/>
    <col min="39" max="16384" width="11.42578125" style="70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20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20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20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20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20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20" s="69" customFormat="1" x14ac:dyDescent="0.25">
      <c r="A7" s="76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20" s="69" customFormat="1" x14ac:dyDescent="0.25">
      <c r="A8" s="76"/>
      <c r="B8" s="131"/>
      <c r="C8" s="217" t="s">
        <v>137</v>
      </c>
      <c r="D8" s="217"/>
      <c r="E8" s="217"/>
      <c r="F8" s="217"/>
      <c r="G8" s="217"/>
      <c r="H8" s="217"/>
      <c r="I8" s="217"/>
      <c r="J8" s="217"/>
      <c r="K8" s="217"/>
      <c r="L8" s="78"/>
      <c r="O8" s="95"/>
    </row>
    <row r="9" spans="1:20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20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20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  <c r="O11" s="92"/>
    </row>
    <row r="12" spans="1:20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20" s="69" customFormat="1" x14ac:dyDescent="0.25">
      <c r="A13" s="76"/>
      <c r="B13" s="174" t="s">
        <v>8</v>
      </c>
      <c r="C13" s="172">
        <v>124419</v>
      </c>
      <c r="D13" s="172">
        <v>176108</v>
      </c>
      <c r="E13" s="172">
        <v>68615</v>
      </c>
      <c r="F13" s="172">
        <v>75814</v>
      </c>
      <c r="G13" s="172">
        <v>66298</v>
      </c>
      <c r="H13" s="172">
        <v>44098</v>
      </c>
      <c r="I13" s="154">
        <f>+(H13/G13-1)*100</f>
        <v>-33.485173006727194</v>
      </c>
      <c r="J13" s="154">
        <f>+H13/G13*100</f>
        <v>66.514826993272806</v>
      </c>
      <c r="K13" s="154">
        <f>+(G13/F13-1)*100</f>
        <v>-12.551771440631022</v>
      </c>
      <c r="L13" s="78"/>
      <c r="M13" s="99"/>
      <c r="O13" s="79"/>
      <c r="P13" s="79"/>
      <c r="Q13" s="79"/>
      <c r="R13" s="79"/>
      <c r="S13" s="79"/>
      <c r="T13" s="79"/>
    </row>
    <row r="14" spans="1:20" s="69" customFormat="1" x14ac:dyDescent="0.25">
      <c r="A14" s="76"/>
      <c r="B14" s="174" t="s">
        <v>9</v>
      </c>
      <c r="C14" s="172">
        <v>259532</v>
      </c>
      <c r="D14" s="172">
        <v>76556</v>
      </c>
      <c r="E14" s="172">
        <v>68917</v>
      </c>
      <c r="F14" s="172">
        <v>76251</v>
      </c>
      <c r="G14" s="172">
        <v>60829</v>
      </c>
      <c r="H14" s="172">
        <v>47626</v>
      </c>
      <c r="I14" s="154">
        <f>+(H14/G14-1)*100</f>
        <v>-21.705107761100795</v>
      </c>
      <c r="J14" s="154">
        <f>+H14/G14*100</f>
        <v>78.294892238899209</v>
      </c>
      <c r="K14" s="154">
        <f>+(G14/F14-1)*100</f>
        <v>-20.225308520543994</v>
      </c>
      <c r="L14" s="78"/>
      <c r="M14" s="99"/>
      <c r="O14" s="79"/>
      <c r="P14" s="79"/>
      <c r="Q14" s="79"/>
      <c r="R14" s="79"/>
      <c r="S14" s="79"/>
      <c r="T14" s="79"/>
    </row>
    <row r="15" spans="1:20" s="69" customFormat="1" x14ac:dyDescent="0.25">
      <c r="A15" s="76"/>
      <c r="B15" s="174" t="s">
        <v>10</v>
      </c>
      <c r="C15" s="172">
        <v>280553</v>
      </c>
      <c r="D15" s="172">
        <v>76825</v>
      </c>
      <c r="E15" s="172">
        <v>56226</v>
      </c>
      <c r="F15" s="172">
        <v>81809</v>
      </c>
      <c r="G15" s="172">
        <v>60673</v>
      </c>
      <c r="H15" s="151">
        <v>58371</v>
      </c>
      <c r="I15" s="161">
        <f>+(H15/G15-1)*100</f>
        <v>-3.7941094061608949</v>
      </c>
      <c r="J15" s="161">
        <f>+H15/G15*100</f>
        <v>96.205890593839101</v>
      </c>
      <c r="K15" s="161">
        <f>+(G15/F15-1)*100</f>
        <v>-25.835788238457869</v>
      </c>
      <c r="L15" s="78"/>
      <c r="M15" s="99"/>
      <c r="O15" s="79"/>
      <c r="P15" s="79"/>
      <c r="Q15" s="79"/>
      <c r="R15" s="79"/>
      <c r="S15" s="79"/>
      <c r="T15" s="79"/>
    </row>
    <row r="16" spans="1:20" s="69" customFormat="1" x14ac:dyDescent="0.25">
      <c r="A16" s="76"/>
      <c r="B16" s="174" t="s">
        <v>11</v>
      </c>
      <c r="C16" s="172">
        <v>287419</v>
      </c>
      <c r="D16" s="172">
        <v>63552</v>
      </c>
      <c r="E16" s="172">
        <v>59191</v>
      </c>
      <c r="F16" s="172">
        <v>78169</v>
      </c>
      <c r="G16" s="172">
        <v>39290</v>
      </c>
      <c r="H16" s="172"/>
      <c r="I16" s="172"/>
      <c r="J16" s="172"/>
      <c r="K16" s="172"/>
      <c r="L16" s="78"/>
      <c r="M16" s="99"/>
      <c r="O16" s="79"/>
      <c r="P16" s="79"/>
      <c r="Q16" s="79"/>
      <c r="R16" s="79"/>
      <c r="S16" s="79"/>
      <c r="T16" s="79"/>
    </row>
    <row r="17" spans="1:38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8" s="69" customFormat="1" x14ac:dyDescent="0.25">
      <c r="A18" s="76"/>
      <c r="B18" s="147" t="s">
        <v>4</v>
      </c>
      <c r="C18" s="150">
        <f>+SUM(C13:C15)</f>
        <v>664504</v>
      </c>
      <c r="D18" s="150">
        <f t="shared" ref="D18:G18" si="0">+SUM(D13:D15)</f>
        <v>329489</v>
      </c>
      <c r="E18" s="150">
        <f t="shared" si="0"/>
        <v>193758</v>
      </c>
      <c r="F18" s="150">
        <f t="shared" si="0"/>
        <v>233874</v>
      </c>
      <c r="G18" s="150">
        <f t="shared" si="0"/>
        <v>187800</v>
      </c>
      <c r="H18" s="151">
        <f>+SUM(H13:H15)</f>
        <v>150095</v>
      </c>
      <c r="I18" s="184">
        <f>+(H18/G18-1)*100</f>
        <v>-20.07720979765708</v>
      </c>
      <c r="J18" s="161">
        <f>+H18/G18*100</f>
        <v>79.922790202342924</v>
      </c>
      <c r="K18" s="161">
        <f>+(G18/F18-1)*100</f>
        <v>-19.700351471305066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</row>
    <row r="19" spans="1:38" s="69" customFormat="1" ht="18.75" customHeight="1" x14ac:dyDescent="0.25">
      <c r="A19" s="76"/>
      <c r="B19" s="147" t="s">
        <v>3</v>
      </c>
      <c r="C19" s="152"/>
      <c r="D19" s="152">
        <f>+(D18/C18-1)*100</f>
        <v>-50.415798851474179</v>
      </c>
      <c r="E19" s="152">
        <f t="shared" ref="E19:H19" si="1">+(E18/D18-1)*100</f>
        <v>-41.194394957039535</v>
      </c>
      <c r="F19" s="152">
        <f>+(F18/E18-1)*100</f>
        <v>20.704177375901889</v>
      </c>
      <c r="G19" s="152">
        <f t="shared" si="1"/>
        <v>-19.700351471305066</v>
      </c>
      <c r="H19" s="161">
        <f t="shared" si="1"/>
        <v>-20.07720979765708</v>
      </c>
      <c r="I19" s="162"/>
      <c r="J19" s="162"/>
      <c r="K19" s="162"/>
      <c r="L19" s="78"/>
    </row>
    <row r="20" spans="1:38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8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8" s="69" customFormat="1" x14ac:dyDescent="0.25">
      <c r="A22" s="76"/>
      <c r="B22" s="131"/>
      <c r="C22" s="216" t="s">
        <v>31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8" s="69" customFormat="1" x14ac:dyDescent="0.25">
      <c r="A23" s="76"/>
      <c r="B23" s="131"/>
      <c r="C23" s="217" t="s">
        <v>136</v>
      </c>
      <c r="D23" s="217"/>
      <c r="E23" s="217"/>
      <c r="F23" s="217"/>
      <c r="G23" s="217"/>
      <c r="H23" s="217"/>
      <c r="I23" s="217"/>
      <c r="J23" s="217"/>
      <c r="K23" s="217"/>
      <c r="L23" s="78"/>
      <c r="O23" s="95"/>
    </row>
    <row r="24" spans="1:38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8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8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  <c r="O26" s="92"/>
    </row>
    <row r="27" spans="1:38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8" s="69" customFormat="1" x14ac:dyDescent="0.25">
      <c r="A28" s="76"/>
      <c r="B28" s="174" t="s">
        <v>8</v>
      </c>
      <c r="C28" s="172">
        <v>36309</v>
      </c>
      <c r="D28" s="172">
        <v>64043</v>
      </c>
      <c r="E28" s="172">
        <v>62162</v>
      </c>
      <c r="F28" s="172">
        <v>55263</v>
      </c>
      <c r="G28" s="172">
        <v>47892</v>
      </c>
      <c r="H28" s="172">
        <v>33534</v>
      </c>
      <c r="I28" s="154">
        <f>+(H28/G28-1)*100</f>
        <v>-29.979954898521676</v>
      </c>
      <c r="J28" s="154">
        <f>+H28/G28*100</f>
        <v>70.020045101478317</v>
      </c>
      <c r="K28" s="154">
        <f>+(G28/F28-1)*100</f>
        <v>-13.338038108680305</v>
      </c>
      <c r="L28" s="78"/>
      <c r="M28" s="99"/>
      <c r="O28" s="79"/>
      <c r="P28" s="79"/>
      <c r="Q28" s="79"/>
      <c r="R28" s="79"/>
      <c r="S28" s="79"/>
      <c r="T28" s="79"/>
    </row>
    <row r="29" spans="1:38" s="69" customFormat="1" x14ac:dyDescent="0.25">
      <c r="A29" s="76"/>
      <c r="B29" s="174" t="s">
        <v>9</v>
      </c>
      <c r="C29" s="172">
        <v>60404</v>
      </c>
      <c r="D29" s="172">
        <v>58911</v>
      </c>
      <c r="E29" s="172">
        <v>62132</v>
      </c>
      <c r="F29" s="172">
        <v>54155</v>
      </c>
      <c r="G29" s="172">
        <v>43056</v>
      </c>
      <c r="H29" s="172">
        <v>29930</v>
      </c>
      <c r="I29" s="154">
        <f>+(H29/G29-1)*100</f>
        <v>-30.485878855444071</v>
      </c>
      <c r="J29" s="154">
        <f>+H29/G29*100</f>
        <v>69.514121144555929</v>
      </c>
      <c r="K29" s="154">
        <f>+(G29/F29-1)*100</f>
        <v>-20.494875819407255</v>
      </c>
      <c r="L29" s="78"/>
      <c r="M29" s="99"/>
      <c r="O29" s="79"/>
      <c r="P29" s="79"/>
      <c r="Q29" s="79"/>
      <c r="R29" s="79"/>
      <c r="S29" s="79"/>
      <c r="T29" s="79"/>
    </row>
    <row r="30" spans="1:38" s="69" customFormat="1" x14ac:dyDescent="0.25">
      <c r="A30" s="76"/>
      <c r="B30" s="174" t="s">
        <v>10</v>
      </c>
      <c r="C30" s="172">
        <v>62345</v>
      </c>
      <c r="D30" s="172">
        <v>56009</v>
      </c>
      <c r="E30" s="172">
        <v>49770</v>
      </c>
      <c r="F30" s="172">
        <v>66504</v>
      </c>
      <c r="G30" s="172">
        <v>48644</v>
      </c>
      <c r="H30" s="151">
        <v>22928</v>
      </c>
      <c r="I30" s="161">
        <f>+(H30/G30-1)*100</f>
        <v>-52.86571827974673</v>
      </c>
      <c r="J30" s="161">
        <f>+H30/G30*100</f>
        <v>47.13428172025327</v>
      </c>
      <c r="K30" s="161">
        <f>+(G30/F30-1)*100</f>
        <v>-26.855527487068443</v>
      </c>
      <c r="L30" s="78"/>
      <c r="M30" s="99"/>
      <c r="O30" s="79"/>
      <c r="P30" s="79"/>
      <c r="Q30" s="79"/>
      <c r="R30" s="79"/>
      <c r="S30" s="79"/>
      <c r="T30" s="79"/>
    </row>
    <row r="31" spans="1:38" s="69" customFormat="1" x14ac:dyDescent="0.25">
      <c r="A31" s="76"/>
      <c r="B31" s="174" t="s">
        <v>11</v>
      </c>
      <c r="C31" s="172">
        <v>43318</v>
      </c>
      <c r="D31" s="172">
        <v>56826</v>
      </c>
      <c r="E31" s="172">
        <v>51192</v>
      </c>
      <c r="F31" s="172">
        <v>60637</v>
      </c>
      <c r="G31" s="172">
        <v>30884</v>
      </c>
      <c r="H31" s="172"/>
      <c r="I31" s="172"/>
      <c r="J31" s="172"/>
      <c r="K31" s="172"/>
      <c r="L31" s="78"/>
      <c r="M31" s="99"/>
      <c r="O31" s="79"/>
      <c r="P31" s="79"/>
      <c r="Q31" s="79"/>
      <c r="R31" s="79"/>
      <c r="S31" s="79"/>
      <c r="T31" s="79"/>
    </row>
    <row r="32" spans="1:38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8" s="69" customFormat="1" x14ac:dyDescent="0.25">
      <c r="A33" s="76"/>
      <c r="B33" s="147" t="s">
        <v>4</v>
      </c>
      <c r="C33" s="150">
        <f>+SUM(C28:C30)</f>
        <v>159058</v>
      </c>
      <c r="D33" s="150">
        <f t="shared" ref="D33:G33" si="2">+SUM(D28:D30)</f>
        <v>178963</v>
      </c>
      <c r="E33" s="150">
        <f t="shared" si="2"/>
        <v>174064</v>
      </c>
      <c r="F33" s="150">
        <f t="shared" si="2"/>
        <v>175922</v>
      </c>
      <c r="G33" s="150">
        <f t="shared" si="2"/>
        <v>139592</v>
      </c>
      <c r="H33" s="151">
        <f>+SUM(H28:H30)</f>
        <v>86392</v>
      </c>
      <c r="I33" s="184">
        <f>+(H33/G33-1)*100</f>
        <v>-38.111066536764284</v>
      </c>
      <c r="J33" s="161">
        <f>+H33/G33*100</f>
        <v>61.888933463235716</v>
      </c>
      <c r="K33" s="161">
        <f>+(G33/F33-1)*100</f>
        <v>-20.651197689885294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</row>
    <row r="34" spans="1:38" s="69" customFormat="1" ht="18.75" customHeight="1" x14ac:dyDescent="0.25">
      <c r="A34" s="76"/>
      <c r="B34" s="147" t="s">
        <v>3</v>
      </c>
      <c r="C34" s="152"/>
      <c r="D34" s="152">
        <f>+(D33/C33-1)*100</f>
        <v>12.514302958669155</v>
      </c>
      <c r="E34" s="152">
        <f t="shared" ref="E34:H34" si="3">+(E33/D33-1)*100</f>
        <v>-2.7374373473846525</v>
      </c>
      <c r="F34" s="152">
        <f>+(F33/E33-1)*100</f>
        <v>1.0674234764224577</v>
      </c>
      <c r="G34" s="152">
        <f t="shared" si="3"/>
        <v>-20.651197689885294</v>
      </c>
      <c r="H34" s="161">
        <f t="shared" si="3"/>
        <v>-38.111066536764284</v>
      </c>
      <c r="I34" s="162"/>
      <c r="J34" s="162"/>
      <c r="K34" s="162"/>
      <c r="L34" s="78"/>
    </row>
    <row r="35" spans="1:38" s="43" customFormat="1" x14ac:dyDescent="0.25">
      <c r="A35" s="44"/>
      <c r="B35" s="118"/>
      <c r="C35" s="119"/>
      <c r="D35" s="119"/>
      <c r="E35" s="119"/>
      <c r="F35" s="120"/>
      <c r="G35" s="120"/>
      <c r="H35" s="120"/>
      <c r="I35" s="121"/>
      <c r="J35" s="121"/>
      <c r="K35" s="118"/>
      <c r="L35" s="63"/>
      <c r="M35" s="58"/>
      <c r="N35" s="40"/>
      <c r="O35" s="40"/>
      <c r="P35" s="40"/>
      <c r="Q35" s="40"/>
      <c r="R35" s="41"/>
      <c r="S35" s="41"/>
      <c r="T35" s="41"/>
      <c r="U35" s="41"/>
      <c r="V35" s="42"/>
      <c r="W35" s="42"/>
      <c r="X35" s="50"/>
      <c r="Y35" s="50"/>
      <c r="Z35" s="50"/>
      <c r="AA35" s="50"/>
    </row>
    <row r="36" spans="1:38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0"/>
      <c r="P36" s="40"/>
      <c r="Q36" s="40"/>
      <c r="R36" s="41"/>
      <c r="S36" s="41"/>
      <c r="T36" s="41"/>
      <c r="U36" s="41"/>
      <c r="V36" s="42"/>
      <c r="W36" s="42"/>
      <c r="X36" s="50"/>
      <c r="Y36" s="50"/>
      <c r="Z36" s="50"/>
      <c r="AA36" s="50"/>
    </row>
    <row r="37" spans="1:38" s="69" customFormat="1" x14ac:dyDescent="0.25">
      <c r="A37" s="76"/>
      <c r="B37" s="131"/>
      <c r="C37" s="216" t="s">
        <v>31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8" s="69" customFormat="1" x14ac:dyDescent="0.25">
      <c r="A38" s="76"/>
      <c r="B38" s="131"/>
      <c r="C38" s="217" t="s">
        <v>135</v>
      </c>
      <c r="D38" s="217"/>
      <c r="E38" s="217"/>
      <c r="F38" s="217"/>
      <c r="G38" s="217"/>
      <c r="H38" s="217"/>
      <c r="I38" s="217"/>
      <c r="J38" s="217"/>
      <c r="K38" s="217"/>
      <c r="L38" s="78"/>
      <c r="O38" s="95"/>
    </row>
    <row r="39" spans="1:38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8" s="69" customFormat="1" ht="15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8" s="69" customForma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  <c r="O41" s="92"/>
    </row>
    <row r="42" spans="1:38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8" s="69" customFormat="1" x14ac:dyDescent="0.25">
      <c r="A43" s="76"/>
      <c r="B43" s="174" t="s">
        <v>8</v>
      </c>
      <c r="C43" s="172">
        <v>88110</v>
      </c>
      <c r="D43" s="172">
        <v>112065</v>
      </c>
      <c r="E43" s="172">
        <v>6453</v>
      </c>
      <c r="F43" s="172">
        <v>20551</v>
      </c>
      <c r="G43" s="172">
        <v>18406</v>
      </c>
      <c r="H43" s="172">
        <v>10564</v>
      </c>
      <c r="I43" s="154">
        <f>+(H43/G43-1)*100</f>
        <v>-42.605672063457568</v>
      </c>
      <c r="J43" s="154">
        <f>+H43/G43*100</f>
        <v>57.394327936542432</v>
      </c>
      <c r="K43" s="154">
        <f>+(G43/F43-1)*100</f>
        <v>-10.437448299352825</v>
      </c>
      <c r="L43" s="78"/>
      <c r="M43" s="99"/>
      <c r="O43" s="79"/>
      <c r="P43" s="79"/>
      <c r="Q43" s="79"/>
      <c r="R43" s="79"/>
      <c r="S43" s="79"/>
      <c r="T43" s="79"/>
    </row>
    <row r="44" spans="1:38" s="69" customFormat="1" x14ac:dyDescent="0.25">
      <c r="A44" s="76"/>
      <c r="B44" s="174" t="s">
        <v>9</v>
      </c>
      <c r="C44" s="172">
        <v>199128</v>
      </c>
      <c r="D44" s="172">
        <v>17645</v>
      </c>
      <c r="E44" s="172">
        <v>6785</v>
      </c>
      <c r="F44" s="172">
        <v>22096</v>
      </c>
      <c r="G44" s="172">
        <v>17773</v>
      </c>
      <c r="H44" s="172">
        <v>17696</v>
      </c>
      <c r="I44" s="154">
        <f>+(H44/G44-1)*100</f>
        <v>-0.43324143363528966</v>
      </c>
      <c r="J44" s="154">
        <f>+H44/G44*100</f>
        <v>99.566758566364712</v>
      </c>
      <c r="K44" s="154">
        <f>+(G44/F44-1)*100</f>
        <v>-19.56462708182476</v>
      </c>
      <c r="L44" s="78"/>
      <c r="M44" s="99"/>
      <c r="O44" s="79"/>
      <c r="P44" s="79"/>
      <c r="Q44" s="79"/>
      <c r="R44" s="79"/>
      <c r="S44" s="79"/>
      <c r="T44" s="79"/>
    </row>
    <row r="45" spans="1:38" s="69" customFormat="1" x14ac:dyDescent="0.25">
      <c r="A45" s="76"/>
      <c r="B45" s="174" t="s">
        <v>10</v>
      </c>
      <c r="C45" s="172">
        <v>218208</v>
      </c>
      <c r="D45" s="172">
        <v>20816</v>
      </c>
      <c r="E45" s="172">
        <v>6456</v>
      </c>
      <c r="F45" s="172">
        <v>15305</v>
      </c>
      <c r="G45" s="172">
        <v>12029</v>
      </c>
      <c r="H45" s="151">
        <v>35443</v>
      </c>
      <c r="I45" s="161">
        <f>+(H45/G45-1)*100</f>
        <v>194.64627151051624</v>
      </c>
      <c r="J45" s="161">
        <f>+H45/G45*100</f>
        <v>294.64627151051627</v>
      </c>
      <c r="K45" s="161">
        <f>+(G45/F45-1)*100</f>
        <v>-21.404769683110093</v>
      </c>
      <c r="L45" s="78"/>
      <c r="M45" s="99"/>
      <c r="O45" s="79"/>
      <c r="P45" s="79"/>
      <c r="Q45" s="79"/>
      <c r="R45" s="79"/>
      <c r="S45" s="79"/>
      <c r="T45" s="79"/>
    </row>
    <row r="46" spans="1:38" s="69" customFormat="1" x14ac:dyDescent="0.25">
      <c r="A46" s="76"/>
      <c r="B46" s="174" t="s">
        <v>11</v>
      </c>
      <c r="C46" s="172">
        <v>244101</v>
      </c>
      <c r="D46" s="172">
        <v>6726</v>
      </c>
      <c r="E46" s="172">
        <v>7999</v>
      </c>
      <c r="F46" s="172">
        <v>17532</v>
      </c>
      <c r="G46" s="172">
        <v>8406</v>
      </c>
      <c r="H46" s="172"/>
      <c r="I46" s="172"/>
      <c r="J46" s="172"/>
      <c r="K46" s="172"/>
      <c r="L46" s="78"/>
      <c r="M46" s="99"/>
      <c r="O46" s="79"/>
      <c r="P46" s="79"/>
      <c r="Q46" s="79"/>
      <c r="R46" s="79"/>
      <c r="S46" s="79"/>
      <c r="T46" s="79"/>
    </row>
    <row r="47" spans="1:38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8" s="69" customFormat="1" x14ac:dyDescent="0.25">
      <c r="A48" s="76"/>
      <c r="B48" s="147" t="s">
        <v>4</v>
      </c>
      <c r="C48" s="150">
        <f>+SUM(C43:C45)</f>
        <v>505446</v>
      </c>
      <c r="D48" s="150">
        <f t="shared" ref="D48:G48" si="4">+SUM(D43:D45)</f>
        <v>150526</v>
      </c>
      <c r="E48" s="150">
        <f t="shared" si="4"/>
        <v>19694</v>
      </c>
      <c r="F48" s="150">
        <f t="shared" si="4"/>
        <v>57952</v>
      </c>
      <c r="G48" s="150">
        <f t="shared" si="4"/>
        <v>48208</v>
      </c>
      <c r="H48" s="151">
        <f>+SUM(H43:H45)</f>
        <v>63703</v>
      </c>
      <c r="I48" s="184">
        <f>+(H48/G48-1)*100</f>
        <v>32.141968138068378</v>
      </c>
      <c r="J48" s="161">
        <f>+H48/G48*100</f>
        <v>132.14196813806836</v>
      </c>
      <c r="K48" s="161">
        <f>+(G48/F48-1)*100</f>
        <v>-16.813914964108221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</row>
    <row r="49" spans="1:27" s="69" customFormat="1" ht="18.75" customHeight="1" x14ac:dyDescent="0.25">
      <c r="A49" s="76"/>
      <c r="B49" s="147" t="s">
        <v>3</v>
      </c>
      <c r="C49" s="152"/>
      <c r="D49" s="152">
        <f>+(D48/C48-1)*100</f>
        <v>-70.219172770187129</v>
      </c>
      <c r="E49" s="152">
        <f t="shared" ref="E49:H49" si="5">+(E48/D48-1)*100</f>
        <v>-86.916545978767786</v>
      </c>
      <c r="F49" s="152">
        <f>+(F48/E48-1)*100</f>
        <v>194.26221184116991</v>
      </c>
      <c r="G49" s="152">
        <f t="shared" si="5"/>
        <v>-16.813914964108221</v>
      </c>
      <c r="H49" s="161">
        <f t="shared" si="5"/>
        <v>32.141968138068378</v>
      </c>
      <c r="I49" s="162"/>
      <c r="J49" s="162"/>
      <c r="K49" s="162"/>
      <c r="L49" s="78"/>
    </row>
    <row r="50" spans="1:27" s="43" customFormat="1" x14ac:dyDescent="0.25">
      <c r="A50" s="44"/>
      <c r="B50" s="171"/>
      <c r="C50" s="188"/>
      <c r="D50" s="188"/>
      <c r="E50" s="188"/>
      <c r="F50" s="189"/>
      <c r="G50" s="189"/>
      <c r="H50" s="189"/>
      <c r="I50" s="190"/>
      <c r="J50" s="190"/>
      <c r="K50" s="171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7" s="40" customFormat="1" x14ac:dyDescent="0.25">
      <c r="A54" s="59"/>
      <c r="B54" s="49"/>
      <c r="C54" s="49"/>
      <c r="D54" s="49"/>
      <c r="E54" s="49"/>
      <c r="F54" s="49"/>
      <c r="G54" s="49"/>
    </row>
    <row r="55" spans="1:27" s="40" customFormat="1" x14ac:dyDescent="0.25">
      <c r="B55" s="49"/>
      <c r="C55" s="49"/>
      <c r="D55" s="49"/>
      <c r="E55" s="49"/>
      <c r="F55" s="49"/>
      <c r="G55" s="49"/>
    </row>
    <row r="56" spans="1:27" s="40" customFormat="1" x14ac:dyDescent="0.25"/>
    <row r="57" spans="1:27" s="40" customFormat="1" x14ac:dyDescent="0.25"/>
    <row r="58" spans="1:27" s="40" customFormat="1" x14ac:dyDescent="0.25">
      <c r="C58" s="49"/>
      <c r="D58" s="49"/>
      <c r="E58" s="49"/>
      <c r="F58" s="49"/>
      <c r="G58" s="49"/>
      <c r="H58" s="49"/>
    </row>
    <row r="59" spans="1:27" s="41" customFormat="1" x14ac:dyDescent="0.25">
      <c r="C59" s="56"/>
      <c r="D59" s="56"/>
      <c r="E59" s="56"/>
      <c r="F59" s="56"/>
      <c r="G59" s="56"/>
      <c r="H59" s="56"/>
    </row>
    <row r="60" spans="1:27" s="69" customFormat="1" x14ac:dyDescent="0.25">
      <c r="B60" s="94"/>
      <c r="C60" s="98"/>
      <c r="D60" s="97"/>
    </row>
    <row r="61" spans="1:27" s="69" customFormat="1" x14ac:dyDescent="0.25">
      <c r="B61" s="94"/>
      <c r="C61" s="98"/>
      <c r="D61" s="97"/>
    </row>
    <row r="62" spans="1:27" s="69" customFormat="1" x14ac:dyDescent="0.25">
      <c r="B62" s="94"/>
      <c r="C62" s="98"/>
      <c r="D62" s="97"/>
    </row>
    <row r="63" spans="1:27" s="69" customFormat="1" x14ac:dyDescent="0.25">
      <c r="B63" s="94"/>
      <c r="C63" s="98"/>
      <c r="D63" s="97"/>
    </row>
    <row r="64" spans="1:27" s="69" customFormat="1" x14ac:dyDescent="0.25">
      <c r="B64" s="94"/>
      <c r="C64" s="98"/>
      <c r="D64" s="97"/>
    </row>
    <row r="65" spans="2:5" s="69" customFormat="1" x14ac:dyDescent="0.25">
      <c r="B65" s="94"/>
      <c r="C65" s="98"/>
      <c r="D65" s="97"/>
    </row>
    <row r="66" spans="2:5" s="69" customFormat="1" x14ac:dyDescent="0.25">
      <c r="B66" s="94"/>
      <c r="C66" s="98"/>
      <c r="D66" s="97"/>
    </row>
    <row r="67" spans="2:5" s="69" customFormat="1" x14ac:dyDescent="0.25">
      <c r="B67" s="94"/>
      <c r="C67" s="98"/>
      <c r="D67" s="97"/>
      <c r="E67" s="91"/>
    </row>
    <row r="68" spans="2:5" s="69" customFormat="1" x14ac:dyDescent="0.25">
      <c r="B68" s="94"/>
      <c r="C68" s="98"/>
      <c r="D68" s="97"/>
      <c r="E68" s="91"/>
    </row>
    <row r="69" spans="2:5" s="69" customFormat="1" x14ac:dyDescent="0.25">
      <c r="B69" s="94"/>
      <c r="C69" s="98"/>
      <c r="D69" s="97"/>
      <c r="E69" s="91"/>
    </row>
    <row r="70" spans="2:5" s="69" customFormat="1" x14ac:dyDescent="0.25">
      <c r="B70" s="94"/>
      <c r="C70" s="98"/>
      <c r="D70" s="97"/>
      <c r="E70" s="91"/>
    </row>
    <row r="71" spans="2:5" s="69" customFormat="1" x14ac:dyDescent="0.25">
      <c r="B71" s="94"/>
      <c r="C71" s="98"/>
      <c r="D71" s="97"/>
      <c r="E71" s="91"/>
    </row>
    <row r="72" spans="2:5" s="69" customFormat="1" x14ac:dyDescent="0.25">
      <c r="B72" s="94"/>
      <c r="C72" s="98"/>
      <c r="D72" s="97"/>
      <c r="E72" s="91"/>
    </row>
    <row r="73" spans="2:5" s="69" customFormat="1" x14ac:dyDescent="0.25">
      <c r="B73" s="94"/>
      <c r="C73" s="98"/>
      <c r="D73" s="97"/>
      <c r="E73" s="91"/>
    </row>
    <row r="74" spans="2:5" s="69" customFormat="1" x14ac:dyDescent="0.25">
      <c r="B74" s="94"/>
      <c r="C74" s="98"/>
      <c r="D74" s="97"/>
      <c r="E74" s="91"/>
    </row>
    <row r="75" spans="2:5" s="69" customFormat="1" x14ac:dyDescent="0.25">
      <c r="B75" s="94"/>
      <c r="C75" s="98"/>
      <c r="D75" s="97"/>
      <c r="E75" s="91"/>
    </row>
    <row r="76" spans="2:5" s="69" customFormat="1" x14ac:dyDescent="0.25">
      <c r="B76" s="94"/>
      <c r="C76" s="98"/>
      <c r="D76" s="97"/>
      <c r="E76" s="91"/>
    </row>
    <row r="77" spans="2:5" s="69" customFormat="1" x14ac:dyDescent="0.25">
      <c r="B77" s="94"/>
      <c r="C77" s="98"/>
      <c r="D77" s="97"/>
      <c r="E77" s="91"/>
    </row>
    <row r="78" spans="2:5" s="69" customFormat="1" x14ac:dyDescent="0.25">
      <c r="B78" s="94"/>
      <c r="C78" s="98"/>
      <c r="D78" s="97"/>
      <c r="E78" s="91"/>
    </row>
    <row r="79" spans="2:5" s="69" customFormat="1" x14ac:dyDescent="0.25">
      <c r="B79" s="94"/>
      <c r="C79" s="98"/>
      <c r="D79" s="97"/>
      <c r="E79" s="91"/>
    </row>
    <row r="80" spans="2:5" s="69" customFormat="1" x14ac:dyDescent="0.25">
      <c r="B80" s="94"/>
      <c r="C80" s="98"/>
      <c r="D80" s="97"/>
      <c r="E80" s="91"/>
    </row>
    <row r="81" spans="2:5" s="69" customFormat="1" x14ac:dyDescent="0.25">
      <c r="B81" s="94"/>
      <c r="C81" s="98"/>
      <c r="D81" s="97"/>
      <c r="E81" s="91"/>
    </row>
    <row r="82" spans="2:5" s="69" customFormat="1" x14ac:dyDescent="0.25">
      <c r="B82" s="94"/>
      <c r="C82" s="98"/>
      <c r="D82" s="97"/>
      <c r="E82" s="91"/>
    </row>
    <row r="83" spans="2:5" s="69" customFormat="1" x14ac:dyDescent="0.25">
      <c r="B83" s="94"/>
      <c r="C83" s="98"/>
      <c r="D83" s="97"/>
      <c r="E83" s="91"/>
    </row>
    <row r="84" spans="2:5" s="69" customFormat="1" x14ac:dyDescent="0.25">
      <c r="B84" s="94"/>
      <c r="C84" s="98"/>
      <c r="D84" s="97"/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8" s="69" customFormat="1" x14ac:dyDescent="0.25">
      <c r="B129" s="79"/>
      <c r="D129" s="93"/>
      <c r="E129" s="91"/>
    </row>
    <row r="130" spans="2:38" s="69" customFormat="1" x14ac:dyDescent="0.25">
      <c r="B130" s="79"/>
      <c r="D130" s="93"/>
      <c r="E130" s="91"/>
    </row>
    <row r="131" spans="2:38" s="69" customFormat="1" x14ac:dyDescent="0.25">
      <c r="B131" s="79"/>
      <c r="D131" s="93"/>
      <c r="E131" s="91"/>
    </row>
    <row r="132" spans="2:38" s="69" customFormat="1" x14ac:dyDescent="0.25">
      <c r="B132" s="79"/>
      <c r="D132" s="93"/>
      <c r="E132" s="91"/>
    </row>
    <row r="133" spans="2:38" s="69" customFormat="1" x14ac:dyDescent="0.25">
      <c r="B133" s="79"/>
      <c r="D133" s="93"/>
      <c r="E133" s="91"/>
    </row>
    <row r="134" spans="2:38" s="69" customFormat="1" x14ac:dyDescent="0.25">
      <c r="B134" s="79"/>
      <c r="D134" s="93"/>
      <c r="E134" s="91"/>
    </row>
    <row r="135" spans="2:38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2:38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2:38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2:38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2:38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2:38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2:38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2:38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2:38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2:38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4:38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4:38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</row>
    <row r="147" spans="4:38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</row>
    <row r="148" spans="4:38" s="69" customFormat="1" x14ac:dyDescent="0.25"/>
    <row r="149" spans="4:38" s="69" customFormat="1" x14ac:dyDescent="0.25"/>
    <row r="150" spans="4:38" s="69" customFormat="1" x14ac:dyDescent="0.25"/>
    <row r="151" spans="4:38" s="69" customFormat="1" x14ac:dyDescent="0.25"/>
    <row r="152" spans="4:38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4:38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4:38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4:38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4:38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4:38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4:38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4:38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4:38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3:38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3:38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3:38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33</oddFooter>
  </headerFooter>
  <ignoredErrors>
    <ignoredError sqref="C48:G48 C33:G33 C18:G18" formulaRange="1"/>
  </ignoredErrors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SheetLayoutView="100" workbookViewId="0">
      <selection activeCell="C7" sqref="C7:K7"/>
    </sheetView>
  </sheetViews>
  <sheetFormatPr baseColWidth="10" defaultColWidth="11.42578125" defaultRowHeight="15.75" x14ac:dyDescent="0.25"/>
  <cols>
    <col min="1" max="1" width="1.85546875" style="70" customWidth="1"/>
    <col min="2" max="2" width="18.28515625" style="70" customWidth="1"/>
    <col min="3" max="8" width="10.42578125" style="70" customWidth="1"/>
    <col min="9" max="9" width="12" style="70" customWidth="1"/>
    <col min="10" max="10" width="11.5703125" style="70" customWidth="1"/>
    <col min="11" max="11" width="11.85546875" style="70" customWidth="1"/>
    <col min="12" max="12" width="1.85546875" style="70" customWidth="1"/>
    <col min="13" max="13" width="11.42578125" style="69"/>
    <col min="14" max="14" width="11.42578125" style="69" hidden="1" customWidth="1"/>
    <col min="15" max="38" width="11.42578125" style="69"/>
    <col min="39" max="16384" width="11.42578125" style="70"/>
  </cols>
  <sheetData>
    <row r="1" spans="1:20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</row>
    <row r="2" spans="1:20" x14ac:dyDescent="0.25">
      <c r="A2" s="76"/>
      <c r="B2" s="72"/>
      <c r="C2" s="72"/>
      <c r="D2" s="72"/>
      <c r="E2" s="72"/>
      <c r="F2" s="72"/>
      <c r="G2" s="72"/>
      <c r="H2" s="72"/>
      <c r="I2" s="72"/>
      <c r="J2" s="72"/>
      <c r="K2" s="72"/>
      <c r="L2" s="77"/>
    </row>
    <row r="3" spans="1:20" x14ac:dyDescent="0.25">
      <c r="A3" s="76"/>
      <c r="B3" s="72"/>
      <c r="C3" s="72"/>
      <c r="D3" s="72"/>
      <c r="E3" s="72"/>
      <c r="F3" s="72"/>
      <c r="G3" s="72"/>
      <c r="H3" s="72"/>
      <c r="I3" s="72"/>
      <c r="J3" s="72"/>
      <c r="K3" s="72"/>
      <c r="L3" s="77"/>
    </row>
    <row r="4" spans="1:20" x14ac:dyDescent="0.25">
      <c r="A4" s="76"/>
      <c r="B4" s="72"/>
      <c r="C4" s="72"/>
      <c r="D4" s="72"/>
      <c r="E4" s="72"/>
      <c r="F4" s="72"/>
      <c r="G4" s="72"/>
      <c r="H4" s="72"/>
      <c r="I4" s="72"/>
      <c r="J4" s="72"/>
      <c r="K4" s="72"/>
      <c r="L4" s="78"/>
    </row>
    <row r="5" spans="1:20" x14ac:dyDescent="0.25">
      <c r="A5" s="76"/>
      <c r="B5" s="72"/>
      <c r="C5" s="72"/>
      <c r="D5" s="72"/>
      <c r="E5" s="72"/>
      <c r="F5" s="72"/>
      <c r="G5" s="72"/>
      <c r="H5" s="72"/>
      <c r="I5" s="72"/>
      <c r="J5" s="72"/>
      <c r="K5" s="72"/>
      <c r="L5" s="78"/>
    </row>
    <row r="6" spans="1:20" x14ac:dyDescent="0.25">
      <c r="A6" s="76"/>
      <c r="B6" s="72"/>
      <c r="C6" s="72"/>
      <c r="D6" s="72"/>
      <c r="E6" s="72"/>
      <c r="F6" s="72"/>
      <c r="G6" s="72"/>
      <c r="H6" s="72"/>
      <c r="I6" s="72"/>
      <c r="J6" s="72"/>
      <c r="K6" s="72"/>
      <c r="L6" s="78"/>
    </row>
    <row r="7" spans="1:20" s="69" customFormat="1" x14ac:dyDescent="0.25">
      <c r="A7" s="76"/>
      <c r="B7" s="131"/>
      <c r="C7" s="216" t="s">
        <v>31</v>
      </c>
      <c r="D7" s="216"/>
      <c r="E7" s="216"/>
      <c r="F7" s="216"/>
      <c r="G7" s="216"/>
      <c r="H7" s="216"/>
      <c r="I7" s="216"/>
      <c r="J7" s="216"/>
      <c r="K7" s="216"/>
      <c r="L7" s="78"/>
    </row>
    <row r="8" spans="1:20" s="69" customFormat="1" x14ac:dyDescent="0.25">
      <c r="A8" s="76"/>
      <c r="B8" s="131"/>
      <c r="C8" s="217" t="s">
        <v>140</v>
      </c>
      <c r="D8" s="217"/>
      <c r="E8" s="217"/>
      <c r="F8" s="217"/>
      <c r="G8" s="217"/>
      <c r="H8" s="217"/>
      <c r="I8" s="217"/>
      <c r="J8" s="217"/>
      <c r="K8" s="217"/>
      <c r="L8" s="78"/>
      <c r="O8" s="95"/>
    </row>
    <row r="9" spans="1:20" s="69" customFormat="1" x14ac:dyDescent="0.25">
      <c r="A9" s="76"/>
      <c r="B9" s="131"/>
      <c r="C9" s="132"/>
      <c r="D9" s="132"/>
      <c r="E9" s="132"/>
      <c r="F9" s="132"/>
      <c r="G9" s="132"/>
      <c r="H9" s="132"/>
      <c r="I9" s="131"/>
      <c r="J9" s="131"/>
      <c r="K9" s="131"/>
      <c r="L9" s="78"/>
    </row>
    <row r="10" spans="1:20" s="69" customFormat="1" ht="15.75" customHeight="1" x14ac:dyDescent="0.25">
      <c r="A10" s="76"/>
      <c r="B10" s="146"/>
      <c r="C10" s="218" t="s">
        <v>1</v>
      </c>
      <c r="D10" s="218"/>
      <c r="E10" s="218"/>
      <c r="F10" s="218"/>
      <c r="G10" s="218"/>
      <c r="H10" s="218"/>
      <c r="I10" s="219" t="s">
        <v>40</v>
      </c>
      <c r="J10" s="219" t="s">
        <v>41</v>
      </c>
      <c r="K10" s="219" t="s">
        <v>34</v>
      </c>
      <c r="L10" s="78"/>
    </row>
    <row r="11" spans="1:20" s="69" customFormat="1" x14ac:dyDescent="0.25">
      <c r="A11" s="76"/>
      <c r="B11" s="147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219"/>
      <c r="J11" s="219"/>
      <c r="K11" s="219"/>
      <c r="L11" s="78"/>
      <c r="O11" s="92"/>
    </row>
    <row r="12" spans="1:20" s="69" customFormat="1" ht="12" customHeight="1" x14ac:dyDescent="0.25">
      <c r="A12" s="76"/>
      <c r="B12" s="146"/>
      <c r="C12" s="149"/>
      <c r="D12" s="149"/>
      <c r="E12" s="149"/>
      <c r="F12" s="149"/>
      <c r="G12" s="149"/>
      <c r="H12" s="149"/>
      <c r="I12" s="149"/>
      <c r="J12" s="149"/>
      <c r="K12" s="149"/>
      <c r="L12" s="78"/>
    </row>
    <row r="13" spans="1:20" s="69" customFormat="1" x14ac:dyDescent="0.25">
      <c r="A13" s="76"/>
      <c r="B13" s="174" t="s">
        <v>8</v>
      </c>
      <c r="C13" s="172">
        <v>39441</v>
      </c>
      <c r="D13" s="172">
        <v>69759</v>
      </c>
      <c r="E13" s="172">
        <v>91823</v>
      </c>
      <c r="F13" s="172">
        <v>104466</v>
      </c>
      <c r="G13" s="172">
        <v>181361</v>
      </c>
      <c r="H13" s="172">
        <v>130070</v>
      </c>
      <c r="I13" s="154">
        <f>+(H13/G13-1)*100</f>
        <v>-28.281162984324084</v>
      </c>
      <c r="J13" s="154">
        <f>+H13/G13*100</f>
        <v>71.718837015675916</v>
      </c>
      <c r="K13" s="154">
        <f>+(G13/F13-1)*100</f>
        <v>73.607680967970438</v>
      </c>
      <c r="L13" s="78"/>
      <c r="M13" s="99"/>
      <c r="O13" s="79"/>
      <c r="P13" s="79"/>
      <c r="Q13" s="79"/>
      <c r="R13" s="79"/>
      <c r="S13" s="79"/>
      <c r="T13" s="79"/>
    </row>
    <row r="14" spans="1:20" s="69" customFormat="1" x14ac:dyDescent="0.25">
      <c r="A14" s="76"/>
      <c r="B14" s="174" t="s">
        <v>9</v>
      </c>
      <c r="C14" s="172">
        <v>45558</v>
      </c>
      <c r="D14" s="172">
        <v>71313</v>
      </c>
      <c r="E14" s="172">
        <v>91706</v>
      </c>
      <c r="F14" s="172">
        <v>109410</v>
      </c>
      <c r="G14" s="172">
        <v>181635</v>
      </c>
      <c r="H14" s="172">
        <v>190164</v>
      </c>
      <c r="I14" s="154">
        <f>+(H14/G14-1)*100</f>
        <v>4.6956808985052501</v>
      </c>
      <c r="J14" s="154">
        <f>+H14/G14*100</f>
        <v>104.69568089850524</v>
      </c>
      <c r="K14" s="154">
        <f>+(G14/F14-1)*100</f>
        <v>66.013161502604873</v>
      </c>
      <c r="L14" s="78"/>
      <c r="M14" s="99"/>
      <c r="O14" s="79"/>
      <c r="P14" s="79"/>
      <c r="Q14" s="79"/>
      <c r="R14" s="79"/>
      <c r="S14" s="79"/>
      <c r="T14" s="79"/>
    </row>
    <row r="15" spans="1:20" s="69" customFormat="1" x14ac:dyDescent="0.25">
      <c r="A15" s="76"/>
      <c r="B15" s="174" t="s">
        <v>10</v>
      </c>
      <c r="C15" s="172">
        <v>71269</v>
      </c>
      <c r="D15" s="172">
        <v>56885</v>
      </c>
      <c r="E15" s="172">
        <v>85268</v>
      </c>
      <c r="F15" s="172">
        <v>150139</v>
      </c>
      <c r="G15" s="172">
        <v>160447</v>
      </c>
      <c r="H15" s="151">
        <v>284667</v>
      </c>
      <c r="I15" s="161">
        <f>+(H15/G15-1)*100</f>
        <v>77.421204509900463</v>
      </c>
      <c r="J15" s="161">
        <f>+H15/G15*100</f>
        <v>177.42120450990046</v>
      </c>
      <c r="K15" s="161">
        <f>+(G15/F15-1)*100</f>
        <v>6.8656378422661701</v>
      </c>
      <c r="L15" s="78"/>
      <c r="M15" s="99"/>
      <c r="O15" s="79"/>
      <c r="P15" s="79"/>
      <c r="Q15" s="79"/>
      <c r="R15" s="79"/>
      <c r="S15" s="79"/>
      <c r="T15" s="79"/>
    </row>
    <row r="16" spans="1:20" s="69" customFormat="1" x14ac:dyDescent="0.25">
      <c r="A16" s="76"/>
      <c r="B16" s="174" t="s">
        <v>11</v>
      </c>
      <c r="C16" s="172">
        <v>52142</v>
      </c>
      <c r="D16" s="172">
        <v>50213</v>
      </c>
      <c r="E16" s="172">
        <v>72639</v>
      </c>
      <c r="F16" s="172">
        <v>205581</v>
      </c>
      <c r="G16" s="172">
        <v>119741</v>
      </c>
      <c r="H16" s="172"/>
      <c r="I16" s="172"/>
      <c r="J16" s="172"/>
      <c r="K16" s="172"/>
      <c r="L16" s="78"/>
      <c r="M16" s="99"/>
      <c r="O16" s="79"/>
      <c r="P16" s="79"/>
      <c r="Q16" s="79"/>
      <c r="R16" s="79"/>
      <c r="S16" s="79"/>
      <c r="T16" s="79"/>
    </row>
    <row r="17" spans="1:38" s="69" customFormat="1" ht="12" customHeight="1" x14ac:dyDescent="0.25">
      <c r="A17" s="76"/>
      <c r="B17" s="174"/>
      <c r="C17" s="156"/>
      <c r="D17" s="156"/>
      <c r="E17" s="156"/>
      <c r="F17" s="156"/>
      <c r="G17" s="156"/>
      <c r="H17" s="157"/>
      <c r="I17" s="158"/>
      <c r="J17" s="158"/>
      <c r="K17" s="158"/>
      <c r="L17" s="78"/>
    </row>
    <row r="18" spans="1:38" s="69" customFormat="1" x14ac:dyDescent="0.25">
      <c r="A18" s="76"/>
      <c r="B18" s="147" t="s">
        <v>4</v>
      </c>
      <c r="C18" s="150">
        <f>+SUM(C13:C15)</f>
        <v>156268</v>
      </c>
      <c r="D18" s="150">
        <f t="shared" ref="D18:G18" si="0">+SUM(D13:D15)</f>
        <v>197957</v>
      </c>
      <c r="E18" s="150">
        <f t="shared" si="0"/>
        <v>268797</v>
      </c>
      <c r="F18" s="150">
        <f t="shared" si="0"/>
        <v>364015</v>
      </c>
      <c r="G18" s="150">
        <f t="shared" si="0"/>
        <v>523443</v>
      </c>
      <c r="H18" s="151">
        <f>+SUM(H13:H15)</f>
        <v>604901</v>
      </c>
      <c r="I18" s="184">
        <f>+(H18/G18-1)*100</f>
        <v>15.561961856400796</v>
      </c>
      <c r="J18" s="161">
        <f>+H18/G18*100</f>
        <v>115.5619618564008</v>
      </c>
      <c r="K18" s="161">
        <f>+(G18/F18-1)*100</f>
        <v>43.797096273505211</v>
      </c>
      <c r="L18" s="78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</row>
    <row r="19" spans="1:38" s="69" customFormat="1" ht="18.75" customHeight="1" x14ac:dyDescent="0.25">
      <c r="A19" s="76"/>
      <c r="B19" s="147" t="s">
        <v>3</v>
      </c>
      <c r="C19" s="152"/>
      <c r="D19" s="152">
        <f>+(D18/C18-1)*100</f>
        <v>26.677886707451304</v>
      </c>
      <c r="E19" s="152">
        <f t="shared" ref="E19:H19" si="1">+(E18/D18-1)*100</f>
        <v>35.78554938698808</v>
      </c>
      <c r="F19" s="152">
        <f>+(F18/E18-1)*100</f>
        <v>35.423758449685081</v>
      </c>
      <c r="G19" s="152">
        <f t="shared" si="1"/>
        <v>43.797096273505211</v>
      </c>
      <c r="H19" s="161">
        <f t="shared" si="1"/>
        <v>15.561961856400796</v>
      </c>
      <c r="I19" s="162"/>
      <c r="J19" s="162"/>
      <c r="K19" s="162"/>
      <c r="L19" s="78"/>
    </row>
    <row r="20" spans="1:38" s="69" customFormat="1" ht="12" customHeight="1" x14ac:dyDescent="0.25">
      <c r="A20" s="76"/>
      <c r="B20" s="133"/>
      <c r="C20" s="141"/>
      <c r="D20" s="141"/>
      <c r="E20" s="141"/>
      <c r="F20" s="141"/>
      <c r="G20" s="141"/>
      <c r="H20" s="137"/>
      <c r="I20" s="138"/>
      <c r="J20" s="138"/>
      <c r="K20" s="138"/>
      <c r="L20" s="78"/>
    </row>
    <row r="21" spans="1:38" s="69" customFormat="1" ht="14.25" customHeight="1" x14ac:dyDescent="0.25">
      <c r="A21" s="76"/>
      <c r="B21" s="140"/>
      <c r="C21" s="166"/>
      <c r="D21" s="166"/>
      <c r="E21" s="166"/>
      <c r="F21" s="167"/>
      <c r="G21" s="168"/>
      <c r="H21" s="166"/>
      <c r="I21" s="138"/>
      <c r="J21" s="138"/>
      <c r="K21" s="138"/>
      <c r="L21" s="78"/>
      <c r="M21" s="100"/>
    </row>
    <row r="22" spans="1:38" s="69" customFormat="1" x14ac:dyDescent="0.25">
      <c r="A22" s="76"/>
      <c r="B22" s="131"/>
      <c r="C22" s="216" t="s">
        <v>31</v>
      </c>
      <c r="D22" s="216"/>
      <c r="E22" s="216"/>
      <c r="F22" s="216"/>
      <c r="G22" s="216"/>
      <c r="H22" s="216"/>
      <c r="I22" s="216"/>
      <c r="J22" s="216"/>
      <c r="K22" s="216"/>
      <c r="L22" s="78"/>
    </row>
    <row r="23" spans="1:38" s="69" customFormat="1" x14ac:dyDescent="0.25">
      <c r="A23" s="76"/>
      <c r="B23" s="131"/>
      <c r="C23" s="217" t="s">
        <v>139</v>
      </c>
      <c r="D23" s="217"/>
      <c r="E23" s="217"/>
      <c r="F23" s="217"/>
      <c r="G23" s="217"/>
      <c r="H23" s="217"/>
      <c r="I23" s="217"/>
      <c r="J23" s="217"/>
      <c r="K23" s="217"/>
      <c r="L23" s="78"/>
      <c r="O23" s="95"/>
    </row>
    <row r="24" spans="1:38" s="69" customFormat="1" x14ac:dyDescent="0.25">
      <c r="A24" s="76"/>
      <c r="B24" s="131"/>
      <c r="C24" s="132"/>
      <c r="D24" s="132"/>
      <c r="E24" s="132"/>
      <c r="F24" s="132"/>
      <c r="G24" s="132"/>
      <c r="H24" s="132"/>
      <c r="I24" s="131"/>
      <c r="J24" s="131"/>
      <c r="K24" s="131"/>
      <c r="L24" s="78"/>
    </row>
    <row r="25" spans="1:38" s="69" customFormat="1" ht="15.75" customHeight="1" x14ac:dyDescent="0.25">
      <c r="A25" s="76"/>
      <c r="B25" s="146"/>
      <c r="C25" s="218" t="s">
        <v>1</v>
      </c>
      <c r="D25" s="218"/>
      <c r="E25" s="218"/>
      <c r="F25" s="218"/>
      <c r="G25" s="218"/>
      <c r="H25" s="218"/>
      <c r="I25" s="219" t="s">
        <v>40</v>
      </c>
      <c r="J25" s="219" t="s">
        <v>41</v>
      </c>
      <c r="K25" s="219" t="s">
        <v>34</v>
      </c>
      <c r="L25" s="78"/>
    </row>
    <row r="26" spans="1:38" s="69" customFormat="1" x14ac:dyDescent="0.25">
      <c r="A26" s="76"/>
      <c r="B26" s="147"/>
      <c r="C26" s="148">
        <v>2009</v>
      </c>
      <c r="D26" s="148">
        <v>2010</v>
      </c>
      <c r="E26" s="148">
        <v>2011</v>
      </c>
      <c r="F26" s="148">
        <v>2012</v>
      </c>
      <c r="G26" s="148">
        <v>2013</v>
      </c>
      <c r="H26" s="148">
        <v>2014</v>
      </c>
      <c r="I26" s="219"/>
      <c r="J26" s="219"/>
      <c r="K26" s="219"/>
      <c r="L26" s="78"/>
      <c r="O26" s="92"/>
    </row>
    <row r="27" spans="1:38" s="69" customFormat="1" ht="12" customHeight="1" x14ac:dyDescent="0.25">
      <c r="A27" s="76"/>
      <c r="B27" s="146"/>
      <c r="C27" s="149"/>
      <c r="D27" s="149"/>
      <c r="E27" s="149"/>
      <c r="F27" s="149"/>
      <c r="G27" s="149"/>
      <c r="H27" s="149"/>
      <c r="I27" s="149"/>
      <c r="J27" s="149"/>
      <c r="K27" s="149"/>
      <c r="L27" s="78"/>
    </row>
    <row r="28" spans="1:38" s="69" customFormat="1" x14ac:dyDescent="0.25">
      <c r="A28" s="76"/>
      <c r="B28" s="174" t="s">
        <v>8</v>
      </c>
      <c r="C28" s="172">
        <v>6817</v>
      </c>
      <c r="D28" s="172">
        <v>52358</v>
      </c>
      <c r="E28" s="172">
        <v>79987</v>
      </c>
      <c r="F28" s="172">
        <v>91576</v>
      </c>
      <c r="G28" s="172">
        <v>147432</v>
      </c>
      <c r="H28" s="172">
        <v>117525</v>
      </c>
      <c r="I28" s="154">
        <f>+(H28/G28-1)*100</f>
        <v>-20.285284063161324</v>
      </c>
      <c r="J28" s="154">
        <f>+H28/G28*100</f>
        <v>79.714715936838672</v>
      </c>
      <c r="K28" s="154">
        <f>+(G28/F28-1)*100</f>
        <v>60.994146938062379</v>
      </c>
      <c r="L28" s="78"/>
      <c r="M28" s="99"/>
      <c r="O28" s="79"/>
      <c r="P28" s="79"/>
      <c r="Q28" s="79"/>
      <c r="R28" s="79"/>
      <c r="S28" s="79"/>
      <c r="T28" s="79"/>
    </row>
    <row r="29" spans="1:38" s="69" customFormat="1" x14ac:dyDescent="0.25">
      <c r="A29" s="76"/>
      <c r="B29" s="174" t="s">
        <v>9</v>
      </c>
      <c r="C29" s="172">
        <v>40872</v>
      </c>
      <c r="D29" s="172">
        <v>53011</v>
      </c>
      <c r="E29" s="172">
        <v>69513</v>
      </c>
      <c r="F29" s="172">
        <v>100618</v>
      </c>
      <c r="G29" s="172">
        <v>150932</v>
      </c>
      <c r="H29" s="172">
        <v>173292</v>
      </c>
      <c r="I29" s="154">
        <f>+(H29/G29-1)*100</f>
        <v>14.81461850369703</v>
      </c>
      <c r="J29" s="154">
        <f>+H29/G29*100</f>
        <v>114.81461850369703</v>
      </c>
      <c r="K29" s="154">
        <f>+(G29/F29-1)*100</f>
        <v>50.004969289789102</v>
      </c>
      <c r="L29" s="78"/>
      <c r="M29" s="99"/>
      <c r="O29" s="79"/>
      <c r="P29" s="79"/>
      <c r="Q29" s="79"/>
      <c r="R29" s="79"/>
      <c r="S29" s="79"/>
      <c r="T29" s="79"/>
    </row>
    <row r="30" spans="1:38" s="69" customFormat="1" x14ac:dyDescent="0.25">
      <c r="A30" s="76"/>
      <c r="B30" s="174" t="s">
        <v>10</v>
      </c>
      <c r="C30" s="172">
        <v>56725</v>
      </c>
      <c r="D30" s="172">
        <v>37047</v>
      </c>
      <c r="E30" s="172">
        <v>63840</v>
      </c>
      <c r="F30" s="172">
        <v>138752</v>
      </c>
      <c r="G30" s="172">
        <v>128434</v>
      </c>
      <c r="H30" s="151">
        <v>237125</v>
      </c>
      <c r="I30" s="161">
        <f>+(H30/G30-1)*100</f>
        <v>84.627902268869605</v>
      </c>
      <c r="J30" s="161">
        <f>+H30/G30*100</f>
        <v>184.6279022688696</v>
      </c>
      <c r="K30" s="161">
        <f>+(G30/F30-1)*100</f>
        <v>-7.4362892066420656</v>
      </c>
      <c r="L30" s="78"/>
      <c r="M30" s="99"/>
      <c r="O30" s="79"/>
      <c r="P30" s="79"/>
      <c r="Q30" s="79"/>
      <c r="R30" s="79"/>
      <c r="S30" s="79"/>
      <c r="T30" s="79"/>
    </row>
    <row r="31" spans="1:38" s="69" customFormat="1" x14ac:dyDescent="0.25">
      <c r="A31" s="76"/>
      <c r="B31" s="174" t="s">
        <v>11</v>
      </c>
      <c r="C31" s="172">
        <v>41320</v>
      </c>
      <c r="D31" s="172">
        <v>40807</v>
      </c>
      <c r="E31" s="172">
        <v>57990</v>
      </c>
      <c r="F31" s="172">
        <v>162962</v>
      </c>
      <c r="G31" s="172">
        <v>106662</v>
      </c>
      <c r="H31" s="172"/>
      <c r="I31" s="172"/>
      <c r="J31" s="172"/>
      <c r="K31" s="172"/>
      <c r="L31" s="78"/>
      <c r="M31" s="99"/>
      <c r="O31" s="79"/>
      <c r="P31" s="79"/>
      <c r="Q31" s="79"/>
      <c r="R31" s="79"/>
      <c r="S31" s="79"/>
      <c r="T31" s="79"/>
    </row>
    <row r="32" spans="1:38" s="69" customFormat="1" ht="12" customHeight="1" x14ac:dyDescent="0.25">
      <c r="A32" s="76"/>
      <c r="B32" s="174"/>
      <c r="C32" s="156"/>
      <c r="D32" s="156"/>
      <c r="E32" s="156"/>
      <c r="F32" s="156"/>
      <c r="G32" s="156"/>
      <c r="H32" s="157"/>
      <c r="I32" s="158"/>
      <c r="J32" s="158"/>
      <c r="K32" s="158"/>
      <c r="L32" s="78"/>
    </row>
    <row r="33" spans="1:38" s="69" customFormat="1" x14ac:dyDescent="0.25">
      <c r="A33" s="76"/>
      <c r="B33" s="147" t="s">
        <v>4</v>
      </c>
      <c r="C33" s="150">
        <f>+SUM(C28:C30)</f>
        <v>104414</v>
      </c>
      <c r="D33" s="150">
        <f t="shared" ref="D33:G33" si="2">+SUM(D28:D30)</f>
        <v>142416</v>
      </c>
      <c r="E33" s="150">
        <f t="shared" si="2"/>
        <v>213340</v>
      </c>
      <c r="F33" s="150">
        <f t="shared" si="2"/>
        <v>330946</v>
      </c>
      <c r="G33" s="150">
        <f t="shared" si="2"/>
        <v>426798</v>
      </c>
      <c r="H33" s="151">
        <f>+SUM(H28:H30)</f>
        <v>527942</v>
      </c>
      <c r="I33" s="184">
        <f>+(H33/G33-1)*100</f>
        <v>23.698330357686782</v>
      </c>
      <c r="J33" s="161">
        <f>+H33/G33*100</f>
        <v>123.69833035768679</v>
      </c>
      <c r="K33" s="161">
        <f>+(G33/F33-1)*100</f>
        <v>28.963033244094195</v>
      </c>
      <c r="L33" s="78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</row>
    <row r="34" spans="1:38" s="69" customFormat="1" ht="18.75" customHeight="1" x14ac:dyDescent="0.25">
      <c r="A34" s="76"/>
      <c r="B34" s="147" t="s">
        <v>3</v>
      </c>
      <c r="C34" s="152"/>
      <c r="D34" s="152">
        <f>+(D33/C33-1)*100</f>
        <v>36.395502518819313</v>
      </c>
      <c r="E34" s="152">
        <f t="shared" ref="E34:H34" si="3">+(E33/D33-1)*100</f>
        <v>49.800584204022023</v>
      </c>
      <c r="F34" s="152">
        <f>+(F33/E33-1)*100</f>
        <v>55.126089809693447</v>
      </c>
      <c r="G34" s="152">
        <f t="shared" si="3"/>
        <v>28.963033244094195</v>
      </c>
      <c r="H34" s="161">
        <f t="shared" si="3"/>
        <v>23.698330357686782</v>
      </c>
      <c r="I34" s="162"/>
      <c r="J34" s="162"/>
      <c r="K34" s="162"/>
      <c r="L34" s="78"/>
    </row>
    <row r="35" spans="1:38" s="43" customFormat="1" x14ac:dyDescent="0.25">
      <c r="A35" s="44"/>
      <c r="B35" s="171"/>
      <c r="C35" s="188"/>
      <c r="D35" s="188"/>
      <c r="E35" s="188"/>
      <c r="F35" s="189"/>
      <c r="G35" s="189"/>
      <c r="H35" s="189"/>
      <c r="I35" s="190"/>
      <c r="J35" s="190"/>
      <c r="K35" s="171"/>
      <c r="L35" s="63"/>
      <c r="M35" s="58"/>
      <c r="N35" s="40"/>
      <c r="O35" s="40"/>
      <c r="P35" s="40"/>
      <c r="Q35" s="40"/>
      <c r="R35" s="41"/>
      <c r="S35" s="41"/>
      <c r="T35" s="41"/>
      <c r="U35" s="41"/>
      <c r="V35" s="42"/>
      <c r="W35" s="42"/>
      <c r="X35" s="50"/>
      <c r="Y35" s="50"/>
      <c r="Z35" s="50"/>
      <c r="AA35" s="50"/>
    </row>
    <row r="36" spans="1:38" s="43" customFormat="1" x14ac:dyDescent="0.25">
      <c r="A36" s="44"/>
      <c r="B36" s="118"/>
      <c r="C36" s="119"/>
      <c r="D36" s="119"/>
      <c r="E36" s="119"/>
      <c r="F36" s="120"/>
      <c r="G36" s="120"/>
      <c r="H36" s="120"/>
      <c r="I36" s="121"/>
      <c r="J36" s="121"/>
      <c r="K36" s="118"/>
      <c r="L36" s="63"/>
      <c r="M36" s="58"/>
      <c r="N36" s="40"/>
      <c r="O36" s="40"/>
      <c r="P36" s="40"/>
      <c r="Q36" s="40"/>
      <c r="R36" s="41"/>
      <c r="S36" s="41"/>
      <c r="T36" s="41"/>
      <c r="U36" s="41"/>
      <c r="V36" s="42"/>
      <c r="W36" s="42"/>
      <c r="X36" s="50"/>
      <c r="Y36" s="50"/>
      <c r="Z36" s="50"/>
      <c r="AA36" s="50"/>
    </row>
    <row r="37" spans="1:38" s="69" customFormat="1" x14ac:dyDescent="0.25">
      <c r="A37" s="76"/>
      <c r="B37" s="131"/>
      <c r="C37" s="216" t="s">
        <v>31</v>
      </c>
      <c r="D37" s="216"/>
      <c r="E37" s="216"/>
      <c r="F37" s="216"/>
      <c r="G37" s="216"/>
      <c r="H37" s="216"/>
      <c r="I37" s="216"/>
      <c r="J37" s="216"/>
      <c r="K37" s="216"/>
      <c r="L37" s="78"/>
    </row>
    <row r="38" spans="1:38" s="69" customFormat="1" x14ac:dyDescent="0.25">
      <c r="A38" s="76"/>
      <c r="B38" s="131"/>
      <c r="C38" s="217" t="s">
        <v>138</v>
      </c>
      <c r="D38" s="217"/>
      <c r="E38" s="217"/>
      <c r="F38" s="217"/>
      <c r="G38" s="217"/>
      <c r="H38" s="217"/>
      <c r="I38" s="217"/>
      <c r="J38" s="217"/>
      <c r="K38" s="217"/>
      <c r="L38" s="78"/>
      <c r="O38" s="95"/>
    </row>
    <row r="39" spans="1:38" s="69" customFormat="1" x14ac:dyDescent="0.25">
      <c r="A39" s="76"/>
      <c r="B39" s="131"/>
      <c r="C39" s="132"/>
      <c r="D39" s="132"/>
      <c r="E39" s="132"/>
      <c r="F39" s="132"/>
      <c r="G39" s="132"/>
      <c r="H39" s="132"/>
      <c r="I39" s="131"/>
      <c r="J39" s="131"/>
      <c r="K39" s="131"/>
      <c r="L39" s="78"/>
    </row>
    <row r="40" spans="1:38" s="69" customFormat="1" ht="15.75" customHeight="1" x14ac:dyDescent="0.25">
      <c r="A40" s="76"/>
      <c r="B40" s="146"/>
      <c r="C40" s="218" t="s">
        <v>1</v>
      </c>
      <c r="D40" s="218"/>
      <c r="E40" s="218"/>
      <c r="F40" s="218"/>
      <c r="G40" s="218"/>
      <c r="H40" s="218"/>
      <c r="I40" s="219" t="s">
        <v>40</v>
      </c>
      <c r="J40" s="219" t="s">
        <v>41</v>
      </c>
      <c r="K40" s="219" t="s">
        <v>34</v>
      </c>
      <c r="L40" s="78"/>
    </row>
    <row r="41" spans="1:38" s="69" customFormat="1" x14ac:dyDescent="0.25">
      <c r="A41" s="76"/>
      <c r="B41" s="147"/>
      <c r="C41" s="148">
        <v>2009</v>
      </c>
      <c r="D41" s="148">
        <v>2010</v>
      </c>
      <c r="E41" s="148">
        <v>2011</v>
      </c>
      <c r="F41" s="148">
        <v>2012</v>
      </c>
      <c r="G41" s="148">
        <v>2013</v>
      </c>
      <c r="H41" s="148">
        <v>2014</v>
      </c>
      <c r="I41" s="219"/>
      <c r="J41" s="219"/>
      <c r="K41" s="219"/>
      <c r="L41" s="78"/>
      <c r="O41" s="92"/>
    </row>
    <row r="42" spans="1:38" s="69" customFormat="1" ht="12" customHeight="1" x14ac:dyDescent="0.25">
      <c r="A42" s="76"/>
      <c r="B42" s="146"/>
      <c r="C42" s="149"/>
      <c r="D42" s="149"/>
      <c r="E42" s="149"/>
      <c r="F42" s="149"/>
      <c r="G42" s="149"/>
      <c r="H42" s="149"/>
      <c r="I42" s="149"/>
      <c r="J42" s="149"/>
      <c r="K42" s="149"/>
      <c r="L42" s="78"/>
    </row>
    <row r="43" spans="1:38" s="69" customFormat="1" x14ac:dyDescent="0.25">
      <c r="A43" s="76"/>
      <c r="B43" s="174" t="s">
        <v>8</v>
      </c>
      <c r="C43" s="172">
        <v>32624</v>
      </c>
      <c r="D43" s="172">
        <v>17401</v>
      </c>
      <c r="E43" s="172">
        <v>11836</v>
      </c>
      <c r="F43" s="172">
        <v>12890</v>
      </c>
      <c r="G43" s="172">
        <v>33929</v>
      </c>
      <c r="H43" s="172">
        <v>12545</v>
      </c>
      <c r="I43" s="154">
        <f>+(H43/G43-1)*100</f>
        <v>-63.025730201302721</v>
      </c>
      <c r="J43" s="154">
        <f>+H43/G43*100</f>
        <v>36.974269798697279</v>
      </c>
      <c r="K43" s="154">
        <f>+(G43/F43-1)*100</f>
        <v>163.21955003878975</v>
      </c>
      <c r="L43" s="78"/>
      <c r="M43" s="99"/>
      <c r="O43" s="79"/>
      <c r="P43" s="79"/>
      <c r="Q43" s="79"/>
      <c r="R43" s="79"/>
      <c r="S43" s="79"/>
      <c r="T43" s="79"/>
    </row>
    <row r="44" spans="1:38" s="69" customFormat="1" x14ac:dyDescent="0.25">
      <c r="A44" s="76"/>
      <c r="B44" s="174" t="s">
        <v>9</v>
      </c>
      <c r="C44" s="172">
        <v>4686</v>
      </c>
      <c r="D44" s="172">
        <v>18302</v>
      </c>
      <c r="E44" s="172">
        <v>22193</v>
      </c>
      <c r="F44" s="172">
        <v>8792</v>
      </c>
      <c r="G44" s="172">
        <v>30703</v>
      </c>
      <c r="H44" s="172">
        <v>16872</v>
      </c>
      <c r="I44" s="154">
        <f>+(H44/G44-1)*100</f>
        <v>-45.047715206983028</v>
      </c>
      <c r="J44" s="154">
        <f>+H44/G44*100</f>
        <v>54.952284793016972</v>
      </c>
      <c r="K44" s="154">
        <f>+(G44/F44-1)*100</f>
        <v>249.21519563239309</v>
      </c>
      <c r="L44" s="78"/>
      <c r="M44" s="99"/>
      <c r="O44" s="79"/>
      <c r="P44" s="79"/>
      <c r="Q44" s="79"/>
      <c r="R44" s="79"/>
      <c r="S44" s="79"/>
      <c r="T44" s="79"/>
    </row>
    <row r="45" spans="1:38" s="69" customFormat="1" x14ac:dyDescent="0.25">
      <c r="A45" s="76"/>
      <c r="B45" s="174" t="s">
        <v>10</v>
      </c>
      <c r="C45" s="172">
        <v>14544</v>
      </c>
      <c r="D45" s="172">
        <v>19838</v>
      </c>
      <c r="E45" s="172">
        <v>21428</v>
      </c>
      <c r="F45" s="172">
        <v>11387</v>
      </c>
      <c r="G45" s="172">
        <v>32013</v>
      </c>
      <c r="H45" s="151">
        <v>47542</v>
      </c>
      <c r="I45" s="161">
        <f>+(H45/G45-1)*100</f>
        <v>48.508418455002641</v>
      </c>
      <c r="J45" s="161">
        <f>+H45/G45*100</f>
        <v>148.50841845500264</v>
      </c>
      <c r="K45" s="161">
        <f>+(G45/F45-1)*100</f>
        <v>181.136383595328</v>
      </c>
      <c r="L45" s="78"/>
      <c r="M45" s="99"/>
      <c r="O45" s="79"/>
      <c r="P45" s="79"/>
      <c r="Q45" s="79"/>
      <c r="R45" s="79"/>
      <c r="S45" s="79"/>
      <c r="T45" s="79"/>
    </row>
    <row r="46" spans="1:38" s="69" customFormat="1" x14ac:dyDescent="0.25">
      <c r="A46" s="76"/>
      <c r="B46" s="174" t="s">
        <v>11</v>
      </c>
      <c r="C46" s="172">
        <v>10822</v>
      </c>
      <c r="D46" s="172">
        <v>9406</v>
      </c>
      <c r="E46" s="172">
        <v>14649</v>
      </c>
      <c r="F46" s="172">
        <v>42619</v>
      </c>
      <c r="G46" s="172">
        <v>13079</v>
      </c>
      <c r="H46" s="172"/>
      <c r="I46" s="172"/>
      <c r="J46" s="172"/>
      <c r="K46" s="172"/>
      <c r="L46" s="78"/>
      <c r="M46" s="99"/>
      <c r="O46" s="79"/>
      <c r="P46" s="79"/>
      <c r="Q46" s="79"/>
      <c r="R46" s="79"/>
      <c r="S46" s="79"/>
      <c r="T46" s="79"/>
    </row>
    <row r="47" spans="1:38" s="69" customFormat="1" ht="12" customHeight="1" x14ac:dyDescent="0.25">
      <c r="A47" s="76"/>
      <c r="B47" s="174"/>
      <c r="C47" s="156"/>
      <c r="D47" s="156"/>
      <c r="E47" s="156"/>
      <c r="F47" s="156"/>
      <c r="G47" s="156"/>
      <c r="H47" s="157"/>
      <c r="I47" s="158"/>
      <c r="J47" s="158"/>
      <c r="K47" s="158"/>
      <c r="L47" s="78"/>
    </row>
    <row r="48" spans="1:38" s="69" customFormat="1" x14ac:dyDescent="0.25">
      <c r="A48" s="76"/>
      <c r="B48" s="147" t="s">
        <v>4</v>
      </c>
      <c r="C48" s="150">
        <f>+SUM(C43:C45)</f>
        <v>51854</v>
      </c>
      <c r="D48" s="150">
        <f t="shared" ref="D48:G48" si="4">+SUM(D43:D45)</f>
        <v>55541</v>
      </c>
      <c r="E48" s="150">
        <f t="shared" si="4"/>
        <v>55457</v>
      </c>
      <c r="F48" s="150">
        <f t="shared" si="4"/>
        <v>33069</v>
      </c>
      <c r="G48" s="150">
        <f t="shared" si="4"/>
        <v>96645</v>
      </c>
      <c r="H48" s="151">
        <f>+SUM(H43:H45)</f>
        <v>76959</v>
      </c>
      <c r="I48" s="184">
        <f>+(H48/G48-1)*100</f>
        <v>-20.369393139841684</v>
      </c>
      <c r="J48" s="161">
        <f>+H48/G48*100</f>
        <v>79.630606860158309</v>
      </c>
      <c r="K48" s="161">
        <f>+(G48/F48-1)*100</f>
        <v>192.25256282318787</v>
      </c>
      <c r="L48" s="78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</row>
    <row r="49" spans="1:27" s="69" customFormat="1" ht="18.75" customHeight="1" x14ac:dyDescent="0.25">
      <c r="A49" s="76"/>
      <c r="B49" s="147" t="s">
        <v>3</v>
      </c>
      <c r="C49" s="152"/>
      <c r="D49" s="152">
        <f>+(D48/C48-1)*100</f>
        <v>7.1103482855710221</v>
      </c>
      <c r="E49" s="152">
        <f t="shared" ref="E49:H49" si="5">+(E48/D48-1)*100</f>
        <v>-0.15123962478169606</v>
      </c>
      <c r="F49" s="152">
        <f>+(F48/E48-1)*100</f>
        <v>-40.370016409109766</v>
      </c>
      <c r="G49" s="152">
        <f t="shared" si="5"/>
        <v>192.25256282318787</v>
      </c>
      <c r="H49" s="161">
        <f t="shared" si="5"/>
        <v>-20.369393139841684</v>
      </c>
      <c r="I49" s="162"/>
      <c r="J49" s="162"/>
      <c r="K49" s="162"/>
      <c r="L49" s="78"/>
    </row>
    <row r="50" spans="1:27" s="43" customFormat="1" x14ac:dyDescent="0.25">
      <c r="A50" s="44"/>
      <c r="B50" s="118"/>
      <c r="C50" s="119"/>
      <c r="D50" s="119"/>
      <c r="E50" s="119"/>
      <c r="F50" s="120"/>
      <c r="G50" s="120"/>
      <c r="H50" s="120"/>
      <c r="I50" s="121"/>
      <c r="J50" s="121"/>
      <c r="K50" s="118"/>
      <c r="L50" s="63"/>
      <c r="M50" s="58"/>
      <c r="N50" s="40"/>
      <c r="O50" s="40"/>
      <c r="P50" s="40"/>
      <c r="Q50" s="40"/>
      <c r="R50" s="41"/>
      <c r="S50" s="41"/>
      <c r="T50" s="41"/>
      <c r="U50" s="41"/>
      <c r="V50" s="42"/>
      <c r="W50" s="42"/>
      <c r="X50" s="50"/>
      <c r="Y50" s="50"/>
      <c r="Z50" s="50"/>
      <c r="AA50" s="50"/>
    </row>
    <row r="51" spans="1:27" s="43" customFormat="1" x14ac:dyDescent="0.25">
      <c r="A51" s="44"/>
      <c r="B51" s="113" t="s">
        <v>71</v>
      </c>
      <c r="C51" s="119"/>
      <c r="D51" s="119"/>
      <c r="E51" s="119"/>
      <c r="F51" s="120"/>
      <c r="G51" s="120"/>
      <c r="H51" s="120"/>
      <c r="I51" s="121"/>
      <c r="J51" s="121"/>
      <c r="K51" s="118"/>
      <c r="L51" s="63"/>
      <c r="M51" s="58"/>
      <c r="N51" s="40"/>
      <c r="O51" s="40"/>
      <c r="P51" s="40"/>
      <c r="Q51" s="40"/>
      <c r="R51" s="41"/>
      <c r="S51" s="41"/>
      <c r="T51" s="41"/>
      <c r="U51" s="41"/>
      <c r="V51" s="42"/>
      <c r="W51" s="42"/>
      <c r="X51" s="50"/>
      <c r="Y51" s="50"/>
      <c r="Z51" s="50"/>
      <c r="AA51" s="50"/>
    </row>
    <row r="52" spans="1:27" s="43" customFormat="1" x14ac:dyDescent="0.25">
      <c r="A52" s="54"/>
      <c r="B52" s="112" t="s">
        <v>32</v>
      </c>
      <c r="C52" s="143"/>
      <c r="D52" s="143"/>
      <c r="E52" s="143"/>
      <c r="F52" s="144"/>
      <c r="G52" s="144"/>
      <c r="H52" s="144"/>
      <c r="I52" s="145"/>
      <c r="J52" s="145"/>
      <c r="K52" s="123"/>
      <c r="L52" s="64"/>
      <c r="M52" s="58"/>
      <c r="N52" s="40"/>
      <c r="O52" s="40"/>
      <c r="P52" s="40"/>
      <c r="Q52" s="40"/>
      <c r="R52" s="41"/>
      <c r="S52" s="41"/>
      <c r="T52" s="41"/>
      <c r="U52" s="41"/>
      <c r="V52" s="42"/>
      <c r="W52" s="42"/>
      <c r="X52" s="50"/>
      <c r="Y52" s="50"/>
      <c r="Z52" s="50"/>
      <c r="AA52" s="50"/>
    </row>
    <row r="53" spans="1:27" s="40" customFormat="1" x14ac:dyDescent="0.25">
      <c r="A53" s="59"/>
      <c r="B53" s="58"/>
      <c r="C53" s="60"/>
      <c r="D53" s="60"/>
      <c r="E53" s="60"/>
      <c r="F53" s="61"/>
      <c r="G53" s="61"/>
      <c r="H53" s="61"/>
      <c r="I53" s="62"/>
      <c r="J53" s="62"/>
      <c r="K53" s="58"/>
      <c r="L53" s="58"/>
      <c r="M53" s="58"/>
    </row>
    <row r="54" spans="1:27" s="40" customFormat="1" x14ac:dyDescent="0.25">
      <c r="A54" s="59"/>
      <c r="B54" s="49"/>
      <c r="C54" s="49"/>
      <c r="D54" s="49"/>
      <c r="E54" s="49"/>
      <c r="F54" s="49"/>
      <c r="G54" s="49"/>
    </row>
    <row r="55" spans="1:27" s="40" customFormat="1" x14ac:dyDescent="0.25">
      <c r="B55" s="49"/>
      <c r="C55" s="49"/>
      <c r="D55" s="49"/>
      <c r="E55" s="49"/>
      <c r="F55" s="49"/>
      <c r="G55" s="49"/>
    </row>
    <row r="56" spans="1:27" s="40" customFormat="1" x14ac:dyDescent="0.25"/>
    <row r="57" spans="1:27" s="40" customFormat="1" x14ac:dyDescent="0.25"/>
    <row r="58" spans="1:27" s="40" customFormat="1" x14ac:dyDescent="0.25">
      <c r="C58" s="49"/>
      <c r="D58" s="49"/>
      <c r="E58" s="49"/>
      <c r="F58" s="49"/>
      <c r="G58" s="49"/>
      <c r="H58" s="49"/>
    </row>
    <row r="59" spans="1:27" s="41" customFormat="1" x14ac:dyDescent="0.25">
      <c r="C59" s="56"/>
      <c r="D59" s="56"/>
      <c r="E59" s="56"/>
      <c r="F59" s="56"/>
      <c r="G59" s="56"/>
      <c r="H59" s="56"/>
    </row>
    <row r="60" spans="1:27" s="69" customFormat="1" x14ac:dyDescent="0.25">
      <c r="B60" s="94"/>
      <c r="C60" s="98"/>
      <c r="D60" s="97"/>
    </row>
    <row r="61" spans="1:27" s="69" customFormat="1" x14ac:dyDescent="0.25">
      <c r="B61" s="94"/>
      <c r="C61" s="98"/>
      <c r="D61" s="97"/>
    </row>
    <row r="62" spans="1:27" s="69" customFormat="1" x14ac:dyDescent="0.25">
      <c r="B62" s="94"/>
      <c r="C62" s="98"/>
      <c r="D62" s="97"/>
    </row>
    <row r="63" spans="1:27" s="69" customFormat="1" x14ac:dyDescent="0.25">
      <c r="B63" s="94"/>
      <c r="C63" s="98"/>
      <c r="D63" s="97"/>
    </row>
    <row r="64" spans="1:27" s="69" customFormat="1" x14ac:dyDescent="0.25">
      <c r="B64" s="94"/>
      <c r="C64" s="98"/>
      <c r="D64" s="97"/>
    </row>
    <row r="65" spans="2:5" s="69" customFormat="1" x14ac:dyDescent="0.25">
      <c r="B65" s="94"/>
      <c r="C65" s="98"/>
      <c r="D65" s="97"/>
    </row>
    <row r="66" spans="2:5" s="69" customFormat="1" x14ac:dyDescent="0.25">
      <c r="B66" s="94"/>
      <c r="C66" s="98"/>
      <c r="D66" s="97"/>
    </row>
    <row r="67" spans="2:5" s="69" customFormat="1" x14ac:dyDescent="0.25">
      <c r="B67" s="94"/>
      <c r="C67" s="98"/>
      <c r="D67" s="97"/>
      <c r="E67" s="91"/>
    </row>
    <row r="68" spans="2:5" s="69" customFormat="1" x14ac:dyDescent="0.25">
      <c r="B68" s="94"/>
      <c r="C68" s="98"/>
      <c r="D68" s="97"/>
      <c r="E68" s="91"/>
    </row>
    <row r="69" spans="2:5" s="69" customFormat="1" x14ac:dyDescent="0.25">
      <c r="B69" s="94"/>
      <c r="C69" s="98"/>
      <c r="D69" s="97"/>
      <c r="E69" s="91"/>
    </row>
    <row r="70" spans="2:5" s="69" customFormat="1" x14ac:dyDescent="0.25">
      <c r="B70" s="94"/>
      <c r="C70" s="98"/>
      <c r="D70" s="97"/>
      <c r="E70" s="91"/>
    </row>
    <row r="71" spans="2:5" s="69" customFormat="1" x14ac:dyDescent="0.25">
      <c r="B71" s="94"/>
      <c r="C71" s="98"/>
      <c r="D71" s="97"/>
      <c r="E71" s="91"/>
    </row>
    <row r="72" spans="2:5" s="69" customFormat="1" x14ac:dyDescent="0.25">
      <c r="B72" s="94"/>
      <c r="C72" s="98"/>
      <c r="D72" s="97"/>
      <c r="E72" s="91"/>
    </row>
    <row r="73" spans="2:5" s="69" customFormat="1" x14ac:dyDescent="0.25">
      <c r="B73" s="94"/>
      <c r="C73" s="98"/>
      <c r="D73" s="97"/>
      <c r="E73" s="91"/>
    </row>
    <row r="74" spans="2:5" s="69" customFormat="1" x14ac:dyDescent="0.25">
      <c r="B74" s="94"/>
      <c r="C74" s="98"/>
      <c r="D74" s="97"/>
      <c r="E74" s="91"/>
    </row>
    <row r="75" spans="2:5" s="69" customFormat="1" x14ac:dyDescent="0.25">
      <c r="B75" s="94"/>
      <c r="C75" s="98"/>
      <c r="D75" s="97"/>
      <c r="E75" s="91"/>
    </row>
    <row r="76" spans="2:5" s="69" customFormat="1" x14ac:dyDescent="0.25">
      <c r="B76" s="94"/>
      <c r="C76" s="98"/>
      <c r="D76" s="97"/>
      <c r="E76" s="91"/>
    </row>
    <row r="77" spans="2:5" s="69" customFormat="1" x14ac:dyDescent="0.25">
      <c r="B77" s="94"/>
      <c r="C77" s="98"/>
      <c r="D77" s="97"/>
      <c r="E77" s="91"/>
    </row>
    <row r="78" spans="2:5" s="69" customFormat="1" x14ac:dyDescent="0.25">
      <c r="B78" s="94"/>
      <c r="C78" s="98"/>
      <c r="D78" s="97"/>
      <c r="E78" s="91"/>
    </row>
    <row r="79" spans="2:5" s="69" customFormat="1" x14ac:dyDescent="0.25">
      <c r="B79" s="94"/>
      <c r="C79" s="98"/>
      <c r="D79" s="97"/>
      <c r="E79" s="91"/>
    </row>
    <row r="80" spans="2:5" s="69" customFormat="1" x14ac:dyDescent="0.25">
      <c r="B80" s="94"/>
      <c r="C80" s="98"/>
      <c r="D80" s="97"/>
      <c r="E80" s="91"/>
    </row>
    <row r="81" spans="2:5" s="69" customFormat="1" x14ac:dyDescent="0.25">
      <c r="B81" s="94"/>
      <c r="C81" s="98"/>
      <c r="D81" s="97"/>
      <c r="E81" s="91"/>
    </row>
    <row r="82" spans="2:5" s="69" customFormat="1" x14ac:dyDescent="0.25">
      <c r="B82" s="94"/>
      <c r="C82" s="98"/>
      <c r="D82" s="97"/>
      <c r="E82" s="91"/>
    </row>
    <row r="83" spans="2:5" s="69" customFormat="1" x14ac:dyDescent="0.25">
      <c r="B83" s="94"/>
      <c r="C83" s="98"/>
      <c r="D83" s="97"/>
      <c r="E83" s="91"/>
    </row>
    <row r="84" spans="2:5" s="69" customFormat="1" x14ac:dyDescent="0.25">
      <c r="B84" s="94"/>
      <c r="C84" s="98"/>
      <c r="D84" s="97"/>
      <c r="E84" s="91"/>
    </row>
    <row r="85" spans="2:5" s="69" customFormat="1" x14ac:dyDescent="0.25">
      <c r="B85" s="97"/>
      <c r="C85" s="98"/>
      <c r="D85" s="97"/>
      <c r="E85" s="91"/>
    </row>
    <row r="86" spans="2:5" s="69" customFormat="1" x14ac:dyDescent="0.25">
      <c r="B86" s="97"/>
      <c r="C86" s="98"/>
      <c r="D86" s="97"/>
      <c r="E86" s="91"/>
    </row>
    <row r="87" spans="2:5" s="69" customFormat="1" x14ac:dyDescent="0.25">
      <c r="B87" s="97"/>
      <c r="C87" s="98"/>
      <c r="D87" s="97"/>
      <c r="E87" s="91"/>
    </row>
    <row r="88" spans="2:5" s="69" customFormat="1" x14ac:dyDescent="0.25">
      <c r="B88" s="79"/>
      <c r="D88" s="93"/>
      <c r="E88" s="91"/>
    </row>
    <row r="89" spans="2:5" s="69" customFormat="1" x14ac:dyDescent="0.25">
      <c r="B89" s="79"/>
      <c r="D89" s="93"/>
      <c r="E89" s="91"/>
    </row>
    <row r="90" spans="2:5" s="69" customFormat="1" x14ac:dyDescent="0.25">
      <c r="B90" s="79"/>
      <c r="D90" s="93"/>
      <c r="E90" s="91"/>
    </row>
    <row r="91" spans="2:5" s="69" customFormat="1" x14ac:dyDescent="0.25">
      <c r="B91" s="79"/>
      <c r="D91" s="93"/>
      <c r="E91" s="91"/>
    </row>
    <row r="92" spans="2:5" s="69" customFormat="1" x14ac:dyDescent="0.25">
      <c r="B92" s="79"/>
      <c r="D92" s="93"/>
      <c r="E92" s="91"/>
    </row>
    <row r="93" spans="2:5" s="69" customFormat="1" x14ac:dyDescent="0.25">
      <c r="B93" s="79"/>
      <c r="D93" s="93"/>
      <c r="E93" s="91"/>
    </row>
    <row r="94" spans="2:5" s="69" customFormat="1" x14ac:dyDescent="0.25">
      <c r="B94" s="79"/>
      <c r="D94" s="93"/>
      <c r="E94" s="91"/>
    </row>
    <row r="95" spans="2:5" s="69" customFormat="1" x14ac:dyDescent="0.25">
      <c r="B95" s="79"/>
      <c r="D95" s="93"/>
      <c r="E95" s="91"/>
    </row>
    <row r="96" spans="2:5" s="69" customFormat="1" x14ac:dyDescent="0.25">
      <c r="B96" s="79"/>
      <c r="D96" s="93"/>
      <c r="E96" s="91"/>
    </row>
    <row r="97" spans="2:5" s="69" customFormat="1" x14ac:dyDescent="0.25">
      <c r="B97" s="79"/>
      <c r="D97" s="93"/>
      <c r="E97" s="91"/>
    </row>
    <row r="98" spans="2:5" s="69" customFormat="1" x14ac:dyDescent="0.25">
      <c r="B98" s="79"/>
      <c r="D98" s="93"/>
      <c r="E98" s="91"/>
    </row>
    <row r="99" spans="2:5" s="69" customFormat="1" x14ac:dyDescent="0.25">
      <c r="B99" s="79"/>
      <c r="D99" s="93"/>
      <c r="E99" s="91"/>
    </row>
    <row r="100" spans="2:5" s="69" customFormat="1" x14ac:dyDescent="0.25">
      <c r="B100" s="79"/>
      <c r="D100" s="93"/>
      <c r="E100" s="91"/>
    </row>
    <row r="101" spans="2:5" s="69" customFormat="1" x14ac:dyDescent="0.25">
      <c r="B101" s="79"/>
      <c r="D101" s="93"/>
      <c r="E101" s="91"/>
    </row>
    <row r="102" spans="2:5" s="69" customFormat="1" x14ac:dyDescent="0.25">
      <c r="B102" s="79"/>
      <c r="D102" s="93"/>
      <c r="E102" s="91"/>
    </row>
    <row r="103" spans="2:5" s="69" customFormat="1" x14ac:dyDescent="0.25">
      <c r="B103" s="79"/>
      <c r="D103" s="93"/>
      <c r="E103" s="91"/>
    </row>
    <row r="104" spans="2:5" s="69" customFormat="1" x14ac:dyDescent="0.25">
      <c r="B104" s="79"/>
      <c r="D104" s="93"/>
      <c r="E104" s="91"/>
    </row>
    <row r="105" spans="2:5" s="69" customFormat="1" x14ac:dyDescent="0.25">
      <c r="B105" s="79"/>
      <c r="D105" s="93"/>
      <c r="E105" s="91"/>
    </row>
    <row r="106" spans="2:5" s="69" customFormat="1" x14ac:dyDescent="0.25">
      <c r="B106" s="79"/>
      <c r="D106" s="93"/>
      <c r="E106" s="91"/>
    </row>
    <row r="107" spans="2:5" s="69" customFormat="1" x14ac:dyDescent="0.25">
      <c r="B107" s="79"/>
      <c r="D107" s="93"/>
      <c r="E107" s="91"/>
    </row>
    <row r="108" spans="2:5" s="69" customFormat="1" x14ac:dyDescent="0.25">
      <c r="B108" s="79"/>
      <c r="D108" s="93"/>
      <c r="E108" s="91"/>
    </row>
    <row r="109" spans="2:5" s="69" customFormat="1" x14ac:dyDescent="0.25">
      <c r="B109" s="79"/>
      <c r="D109" s="93"/>
      <c r="E109" s="91"/>
    </row>
    <row r="110" spans="2:5" s="69" customFormat="1" x14ac:dyDescent="0.25">
      <c r="B110" s="79"/>
      <c r="D110" s="93"/>
      <c r="E110" s="91"/>
    </row>
    <row r="111" spans="2:5" s="69" customFormat="1" x14ac:dyDescent="0.25">
      <c r="B111" s="79"/>
      <c r="D111" s="93"/>
      <c r="E111" s="91"/>
    </row>
    <row r="112" spans="2:5" s="69" customFormat="1" x14ac:dyDescent="0.25">
      <c r="B112" s="79"/>
      <c r="D112" s="93"/>
      <c r="E112" s="91"/>
    </row>
    <row r="113" spans="2:5" s="69" customFormat="1" x14ac:dyDescent="0.25">
      <c r="B113" s="79"/>
      <c r="D113" s="93"/>
      <c r="E113" s="91"/>
    </row>
    <row r="114" spans="2:5" s="69" customFormat="1" x14ac:dyDescent="0.25">
      <c r="B114" s="79"/>
      <c r="D114" s="93"/>
      <c r="E114" s="91"/>
    </row>
    <row r="115" spans="2:5" s="69" customFormat="1" x14ac:dyDescent="0.25">
      <c r="B115" s="79"/>
      <c r="D115" s="93"/>
      <c r="E115" s="91"/>
    </row>
    <row r="116" spans="2:5" s="69" customFormat="1" x14ac:dyDescent="0.25">
      <c r="B116" s="79"/>
      <c r="D116" s="93"/>
      <c r="E116" s="91"/>
    </row>
    <row r="117" spans="2:5" s="69" customFormat="1" x14ac:dyDescent="0.25">
      <c r="B117" s="79"/>
      <c r="D117" s="93"/>
      <c r="E117" s="91"/>
    </row>
    <row r="118" spans="2:5" s="69" customFormat="1" x14ac:dyDescent="0.25">
      <c r="B118" s="79"/>
      <c r="D118" s="93"/>
      <c r="E118" s="91"/>
    </row>
    <row r="119" spans="2:5" s="69" customFormat="1" x14ac:dyDescent="0.25">
      <c r="B119" s="79"/>
      <c r="D119" s="93"/>
      <c r="E119" s="91"/>
    </row>
    <row r="120" spans="2:5" s="69" customFormat="1" x14ac:dyDescent="0.25">
      <c r="B120" s="79"/>
      <c r="D120" s="93"/>
      <c r="E120" s="91"/>
    </row>
    <row r="121" spans="2:5" s="69" customFormat="1" x14ac:dyDescent="0.25">
      <c r="B121" s="79"/>
      <c r="D121" s="93"/>
      <c r="E121" s="91"/>
    </row>
    <row r="122" spans="2:5" s="69" customFormat="1" x14ac:dyDescent="0.25">
      <c r="B122" s="79"/>
      <c r="D122" s="93"/>
      <c r="E122" s="91"/>
    </row>
    <row r="123" spans="2:5" s="69" customFormat="1" x14ac:dyDescent="0.25">
      <c r="B123" s="79"/>
      <c r="D123" s="93"/>
      <c r="E123" s="91"/>
    </row>
    <row r="124" spans="2:5" s="69" customFormat="1" x14ac:dyDescent="0.25">
      <c r="B124" s="79"/>
      <c r="D124" s="93"/>
      <c r="E124" s="91"/>
    </row>
    <row r="125" spans="2:5" s="69" customFormat="1" x14ac:dyDescent="0.25">
      <c r="B125" s="79"/>
      <c r="D125" s="93"/>
      <c r="E125" s="91"/>
    </row>
    <row r="126" spans="2:5" s="69" customFormat="1" x14ac:dyDescent="0.25">
      <c r="B126" s="79"/>
      <c r="D126" s="93"/>
      <c r="E126" s="91"/>
    </row>
    <row r="127" spans="2:5" s="69" customFormat="1" x14ac:dyDescent="0.25">
      <c r="B127" s="79"/>
      <c r="D127" s="93"/>
      <c r="E127" s="91"/>
    </row>
    <row r="128" spans="2:5" s="69" customFormat="1" x14ac:dyDescent="0.25">
      <c r="B128" s="79"/>
      <c r="D128" s="93"/>
      <c r="E128" s="91"/>
    </row>
    <row r="129" spans="2:38" s="69" customFormat="1" x14ac:dyDescent="0.25">
      <c r="B129" s="79"/>
      <c r="D129" s="93"/>
      <c r="E129" s="91"/>
    </row>
    <row r="130" spans="2:38" s="69" customFormat="1" x14ac:dyDescent="0.25">
      <c r="B130" s="79"/>
      <c r="D130" s="93"/>
      <c r="E130" s="91"/>
    </row>
    <row r="131" spans="2:38" s="69" customFormat="1" x14ac:dyDescent="0.25">
      <c r="B131" s="79"/>
      <c r="D131" s="93"/>
      <c r="E131" s="91"/>
    </row>
    <row r="132" spans="2:38" s="69" customFormat="1" x14ac:dyDescent="0.25">
      <c r="B132" s="79"/>
      <c r="D132" s="93"/>
      <c r="E132" s="91"/>
    </row>
    <row r="133" spans="2:38" s="69" customFormat="1" x14ac:dyDescent="0.25">
      <c r="B133" s="79"/>
      <c r="D133" s="93"/>
      <c r="E133" s="91"/>
    </row>
    <row r="134" spans="2:38" s="69" customFormat="1" x14ac:dyDescent="0.25">
      <c r="B134" s="79"/>
      <c r="D134" s="93"/>
      <c r="E134" s="91"/>
    </row>
    <row r="135" spans="2:38" s="86" customFormat="1" x14ac:dyDescent="0.25">
      <c r="B135" s="87"/>
      <c r="D135" s="88"/>
      <c r="E135" s="89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69"/>
      <c r="X135" s="69"/>
      <c r="Y135" s="69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</row>
    <row r="136" spans="2:38" s="86" customFormat="1" x14ac:dyDescent="0.25">
      <c r="B136" s="87"/>
      <c r="D136" s="88"/>
      <c r="E136" s="89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69"/>
      <c r="X136" s="69"/>
      <c r="Y136" s="69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</row>
    <row r="137" spans="2:38" s="86" customFormat="1" x14ac:dyDescent="0.25">
      <c r="D137" s="88"/>
      <c r="E137" s="89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69"/>
      <c r="X137" s="69"/>
      <c r="Y137" s="69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</row>
    <row r="138" spans="2:38" s="86" customFormat="1" x14ac:dyDescent="0.25">
      <c r="D138" s="88"/>
      <c r="E138" s="89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69"/>
      <c r="X138" s="69"/>
      <c r="Y138" s="69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</row>
    <row r="139" spans="2:38" s="86" customFormat="1" x14ac:dyDescent="0.25">
      <c r="D139" s="88"/>
      <c r="E139" s="89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69"/>
      <c r="X139" s="69"/>
      <c r="Y139" s="69"/>
      <c r="Z139" s="69"/>
      <c r="AA139" s="69"/>
      <c r="AB139" s="69"/>
      <c r="AC139" s="69"/>
      <c r="AD139" s="69"/>
      <c r="AE139" s="69"/>
      <c r="AF139" s="69"/>
      <c r="AG139" s="69"/>
      <c r="AH139" s="69"/>
      <c r="AI139" s="69"/>
      <c r="AJ139" s="69"/>
      <c r="AK139" s="69"/>
      <c r="AL139" s="69"/>
    </row>
    <row r="140" spans="2:38" s="86" customFormat="1" x14ac:dyDescent="0.25">
      <c r="D140" s="88"/>
      <c r="E140" s="89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69"/>
      <c r="X140" s="69"/>
      <c r="Y140" s="69"/>
      <c r="Z140" s="69"/>
      <c r="AA140" s="69"/>
      <c r="AB140" s="69"/>
      <c r="AC140" s="69"/>
      <c r="AD140" s="69"/>
      <c r="AE140" s="69"/>
      <c r="AF140" s="69"/>
      <c r="AG140" s="69"/>
      <c r="AH140" s="69"/>
      <c r="AI140" s="69"/>
      <c r="AJ140" s="69"/>
      <c r="AK140" s="69"/>
      <c r="AL140" s="69"/>
    </row>
    <row r="141" spans="2:38" s="86" customFormat="1" x14ac:dyDescent="0.25">
      <c r="D141" s="88"/>
      <c r="E141" s="89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69"/>
      <c r="X141" s="69"/>
      <c r="Y141" s="69"/>
      <c r="Z141" s="69"/>
      <c r="AA141" s="69"/>
      <c r="AB141" s="69"/>
      <c r="AC141" s="69"/>
      <c r="AD141" s="69"/>
      <c r="AE141" s="69"/>
      <c r="AF141" s="69"/>
      <c r="AG141" s="69"/>
      <c r="AH141" s="69"/>
      <c r="AI141" s="69"/>
      <c r="AJ141" s="69"/>
      <c r="AK141" s="69"/>
      <c r="AL141" s="69"/>
    </row>
    <row r="142" spans="2:38" s="86" customFormat="1" x14ac:dyDescent="0.25">
      <c r="D142" s="88"/>
      <c r="E142" s="89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69"/>
      <c r="X142" s="69"/>
      <c r="Y142" s="69"/>
      <c r="Z142" s="69"/>
      <c r="AA142" s="69"/>
      <c r="AB142" s="69"/>
      <c r="AC142" s="69"/>
      <c r="AD142" s="69"/>
      <c r="AE142" s="69"/>
      <c r="AF142" s="69"/>
      <c r="AG142" s="69"/>
      <c r="AH142" s="69"/>
      <c r="AI142" s="69"/>
      <c r="AJ142" s="69"/>
      <c r="AK142" s="69"/>
      <c r="AL142" s="69"/>
    </row>
    <row r="143" spans="2:38" s="86" customFormat="1" x14ac:dyDescent="0.25">
      <c r="D143" s="88"/>
      <c r="E143" s="89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69"/>
      <c r="X143" s="69"/>
      <c r="Y143" s="69"/>
      <c r="Z143" s="69"/>
      <c r="AA143" s="69"/>
      <c r="AB143" s="69"/>
      <c r="AC143" s="69"/>
      <c r="AD143" s="69"/>
      <c r="AE143" s="69"/>
      <c r="AF143" s="69"/>
      <c r="AG143" s="69"/>
      <c r="AH143" s="69"/>
      <c r="AI143" s="69"/>
      <c r="AJ143" s="69"/>
      <c r="AK143" s="69"/>
      <c r="AL143" s="69"/>
    </row>
    <row r="144" spans="2:38" s="86" customFormat="1" x14ac:dyDescent="0.25">
      <c r="D144" s="88"/>
      <c r="E144" s="89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69"/>
      <c r="X144" s="69"/>
      <c r="Y144" s="69"/>
      <c r="Z144" s="69"/>
      <c r="AA144" s="69"/>
      <c r="AB144" s="69"/>
      <c r="AC144" s="69"/>
      <c r="AD144" s="69"/>
      <c r="AE144" s="69"/>
      <c r="AF144" s="69"/>
      <c r="AG144" s="69"/>
      <c r="AH144" s="69"/>
      <c r="AI144" s="69"/>
      <c r="AJ144" s="69"/>
      <c r="AK144" s="69"/>
      <c r="AL144" s="69"/>
    </row>
    <row r="145" spans="4:38" s="86" customFormat="1" x14ac:dyDescent="0.25">
      <c r="D145" s="88"/>
      <c r="E145" s="89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69"/>
      <c r="X145" s="69"/>
      <c r="Y145" s="69"/>
      <c r="Z145" s="69"/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</row>
    <row r="146" spans="4:38" s="86" customFormat="1" x14ac:dyDescent="0.25"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</row>
    <row r="147" spans="4:38" s="86" customFormat="1" x14ac:dyDescent="0.25"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69"/>
      <c r="X147" s="69"/>
      <c r="Y147" s="69"/>
      <c r="Z147" s="69"/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</row>
    <row r="148" spans="4:38" s="69" customFormat="1" x14ac:dyDescent="0.25"/>
    <row r="149" spans="4:38" s="69" customFormat="1" x14ac:dyDescent="0.25"/>
    <row r="150" spans="4:38" s="69" customFormat="1" x14ac:dyDescent="0.25"/>
    <row r="151" spans="4:38" s="69" customFormat="1" x14ac:dyDescent="0.25"/>
    <row r="152" spans="4:38" s="71" customFormat="1" x14ac:dyDescent="0.25"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69"/>
      <c r="X152" s="69"/>
      <c r="Y152" s="69"/>
      <c r="Z152" s="69"/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</row>
    <row r="153" spans="4:38" s="71" customFormat="1" x14ac:dyDescent="0.25"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69"/>
      <c r="X153" s="69"/>
      <c r="Y153" s="69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</row>
    <row r="154" spans="4:38" s="71" customFormat="1" x14ac:dyDescent="0.25"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69"/>
      <c r="X154" s="69"/>
      <c r="Y154" s="69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</row>
    <row r="155" spans="4:38" s="71" customFormat="1" x14ac:dyDescent="0.25"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69"/>
      <c r="X155" s="69"/>
      <c r="Y155" s="69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</row>
    <row r="156" spans="4:38" s="71" customFormat="1" x14ac:dyDescent="0.25"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69"/>
      <c r="X156" s="69"/>
      <c r="Y156" s="69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</row>
    <row r="157" spans="4:38" s="71" customFormat="1" x14ac:dyDescent="0.25"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69"/>
      <c r="X157" s="69"/>
      <c r="Y157" s="69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</row>
    <row r="158" spans="4:38" s="71" customFormat="1" x14ac:dyDescent="0.25"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69"/>
      <c r="X158" s="69"/>
      <c r="Y158" s="69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</row>
    <row r="159" spans="4:38" s="71" customFormat="1" x14ac:dyDescent="0.25"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69"/>
      <c r="X159" s="69"/>
      <c r="Y159" s="69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</row>
    <row r="160" spans="4:38" s="71" customFormat="1" x14ac:dyDescent="0.25"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69"/>
      <c r="X160" s="69"/>
      <c r="Y160" s="69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</row>
    <row r="161" spans="13:38" s="71" customFormat="1" x14ac:dyDescent="0.25"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69"/>
      <c r="X161" s="69"/>
      <c r="Y161" s="69"/>
      <c r="Z161" s="69"/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</row>
    <row r="162" spans="13:38" s="71" customFormat="1" x14ac:dyDescent="0.25">
      <c r="M162" s="69"/>
      <c r="N162" s="69"/>
      <c r="O162" s="69"/>
      <c r="P162" s="69"/>
      <c r="Q162" s="69"/>
      <c r="R162" s="69"/>
      <c r="S162" s="69"/>
      <c r="T162" s="69"/>
      <c r="U162" s="69"/>
      <c r="V162" s="69"/>
      <c r="W162" s="69"/>
      <c r="X162" s="69"/>
      <c r="Y162" s="69"/>
      <c r="Z162" s="69"/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</row>
    <row r="163" spans="13:38" s="71" customFormat="1" x14ac:dyDescent="0.25">
      <c r="M163" s="69"/>
      <c r="N163" s="69"/>
      <c r="O163" s="69"/>
      <c r="P163" s="69"/>
      <c r="Q163" s="69"/>
      <c r="R163" s="69"/>
      <c r="S163" s="69"/>
      <c r="T163" s="69"/>
      <c r="U163" s="69"/>
      <c r="V163" s="69"/>
      <c r="W163" s="69"/>
      <c r="X163" s="69"/>
      <c r="Y163" s="69"/>
      <c r="Z163" s="69"/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34</oddFooter>
  </headerFooter>
  <ignoredErrors>
    <ignoredError sqref="C18:G18 C33:G33 C48:G48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54</vt:i4>
      </vt:variant>
      <vt:variant>
        <vt:lpstr>Rangos con nombre</vt:lpstr>
      </vt:variant>
      <vt:variant>
        <vt:i4>54</vt:i4>
      </vt:variant>
    </vt:vector>
  </HeadingPairs>
  <TitlesOfParts>
    <vt:vector size="108" baseType="lpstr">
      <vt:lpstr>Índice</vt:lpstr>
      <vt:lpstr>Area censada</vt:lpstr>
      <vt:lpstr>Area proceso edificaciones</vt:lpstr>
      <vt:lpstr>Area proceso vivienda</vt:lpstr>
      <vt:lpstr>Area proceso VIS</vt:lpstr>
      <vt:lpstr>Area proceso VIP</vt:lpstr>
      <vt:lpstr>Area proceso VIS 70-135smmlv</vt:lpstr>
      <vt:lpstr>Area proceso No VIS</vt:lpstr>
      <vt:lpstr>Area proceso otros destinos</vt:lpstr>
      <vt:lpstr>Area nueva edificaciones</vt:lpstr>
      <vt:lpstr>Area nueva vivienda</vt:lpstr>
      <vt:lpstr>Area nueva VIS</vt:lpstr>
      <vt:lpstr>Area nueva VIP</vt:lpstr>
      <vt:lpstr>Area nueva VIS 70-135smml</vt:lpstr>
      <vt:lpstr>Area nueva No VIS</vt:lpstr>
      <vt:lpstr>Area nueva otros destinos</vt:lpstr>
      <vt:lpstr>Histórico Usaquén</vt:lpstr>
      <vt:lpstr>Histórico Chapinero</vt:lpstr>
      <vt:lpstr>Histórico Santafé</vt:lpstr>
      <vt:lpstr>Histórico San Cristóbal</vt:lpstr>
      <vt:lpstr>Histórico Usme</vt:lpstr>
      <vt:lpstr>Histórico Tunjuelito</vt:lpstr>
      <vt:lpstr>Histórico Bosa</vt:lpstr>
      <vt:lpstr>Histórico Kennedy</vt:lpstr>
      <vt:lpstr>Histórico Fontibón</vt:lpstr>
      <vt:lpstr>Histórico Engativá</vt:lpstr>
      <vt:lpstr>Histórico Suba</vt:lpstr>
      <vt:lpstr>Histórico Barrios Unidos</vt:lpstr>
      <vt:lpstr>Histórico Teusaquillo</vt:lpstr>
      <vt:lpstr>Histórico Los Mártires</vt:lpstr>
      <vt:lpstr>Histórico Antonio Nariño</vt:lpstr>
      <vt:lpstr>Histórico Puente Aranda</vt:lpstr>
      <vt:lpstr>Histórico La Candelaria</vt:lpstr>
      <vt:lpstr>Histórico Rafael Uribe</vt:lpstr>
      <vt:lpstr>Histórico Ciudad Bolívar</vt:lpstr>
      <vt:lpstr>Histórico Total Usaquén</vt:lpstr>
      <vt:lpstr>Histórico Total Chapinero</vt:lpstr>
      <vt:lpstr>Histórico Total Santafé</vt:lpstr>
      <vt:lpstr>Histórico Total San Cristóbal</vt:lpstr>
      <vt:lpstr>Histórico Total Usme</vt:lpstr>
      <vt:lpstr>Histórico Total Tunjuelito</vt:lpstr>
      <vt:lpstr>Histórico Total Bosa</vt:lpstr>
      <vt:lpstr>Histórico Total Kennedy</vt:lpstr>
      <vt:lpstr>Histórico Total Fontibón</vt:lpstr>
      <vt:lpstr>Histórico Total Engativá</vt:lpstr>
      <vt:lpstr>Histórico Total Suba</vt:lpstr>
      <vt:lpstr>Histórico Total Barrios Unidos</vt:lpstr>
      <vt:lpstr>Histórico Total Teusaquillo</vt:lpstr>
      <vt:lpstr>Histórico Total Los Mártires</vt:lpstr>
      <vt:lpstr>Histórico Total Antonio Nariño</vt:lpstr>
      <vt:lpstr>Histórico Total Puente Aranda</vt:lpstr>
      <vt:lpstr>Histórico Total La Candelaria</vt:lpstr>
      <vt:lpstr>Histórico Total Rafael Uribe</vt:lpstr>
      <vt:lpstr>Histórico Total Ciudad Bolívar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70-135smml'!Área_de_impresión</vt:lpstr>
      <vt:lpstr>'Area nueva vivienda'!Área_de_impresión</vt:lpstr>
      <vt:lpstr>'Area proceso edificaciones'!Área_de_impresión</vt:lpstr>
      <vt:lpstr>'Area proceso No VIS'!Área_de_impresión</vt:lpstr>
      <vt:lpstr>'Area proceso otros destinos'!Área_de_impresión</vt:lpstr>
      <vt:lpstr>'Area proceso VIP'!Área_de_impresión</vt:lpstr>
      <vt:lpstr>'Area proceso VIS'!Área_de_impresión</vt:lpstr>
      <vt:lpstr>'Area proceso VIS 70-135smmlv'!Área_de_impresión</vt:lpstr>
      <vt:lpstr>'Area proceso vivienda'!Área_de_impresión</vt:lpstr>
      <vt:lpstr>'Histórico Antonio Nariño'!Área_de_impresión</vt:lpstr>
      <vt:lpstr>'Histórico Barrios Unidos'!Área_de_impresión</vt:lpstr>
      <vt:lpstr>'Histórico Bosa'!Área_de_impresión</vt:lpstr>
      <vt:lpstr>'Histórico Chapinero'!Área_de_impresión</vt:lpstr>
      <vt:lpstr>'Histórico Ciudad Bolívar'!Área_de_impresión</vt:lpstr>
      <vt:lpstr>'Histórico Engativá'!Área_de_impresión</vt:lpstr>
      <vt:lpstr>'Histórico Fontibón'!Área_de_impresión</vt:lpstr>
      <vt:lpstr>'Histórico Kennedy'!Área_de_impresión</vt:lpstr>
      <vt:lpstr>'Histórico La Candelaria'!Área_de_impresión</vt:lpstr>
      <vt:lpstr>'Histórico Los Mártires'!Área_de_impresión</vt:lpstr>
      <vt:lpstr>'Histórico Puente Aranda'!Área_de_impresión</vt:lpstr>
      <vt:lpstr>'Histórico Rafael Uribe'!Área_de_impresión</vt:lpstr>
      <vt:lpstr>'Histórico San Cristóbal'!Área_de_impresión</vt:lpstr>
      <vt:lpstr>'Histórico Santafé'!Área_de_impresión</vt:lpstr>
      <vt:lpstr>'Histórico Suba'!Área_de_impresión</vt:lpstr>
      <vt:lpstr>'Histórico Teusaquillo'!Área_de_impresión</vt:lpstr>
      <vt:lpstr>'Histórico Total Antonio Nariño'!Área_de_impresión</vt:lpstr>
      <vt:lpstr>'Histórico Total Barrios Unidos'!Área_de_impresión</vt:lpstr>
      <vt:lpstr>'Histórico Total Bosa'!Área_de_impresión</vt:lpstr>
      <vt:lpstr>'Histórico Total Chapinero'!Área_de_impresión</vt:lpstr>
      <vt:lpstr>'Histórico Total Ciudad Bolívar'!Área_de_impresión</vt:lpstr>
      <vt:lpstr>'Histórico Total Engativá'!Área_de_impresión</vt:lpstr>
      <vt:lpstr>'Histórico Total Fontibón'!Área_de_impresión</vt:lpstr>
      <vt:lpstr>'Histórico Total Kennedy'!Área_de_impresión</vt:lpstr>
      <vt:lpstr>'Histórico Total La Candelaria'!Área_de_impresión</vt:lpstr>
      <vt:lpstr>'Histórico Total Los Mártires'!Área_de_impresión</vt:lpstr>
      <vt:lpstr>'Histórico Total Puente Aranda'!Área_de_impresión</vt:lpstr>
      <vt:lpstr>'Histórico Total Rafael Uribe'!Área_de_impresión</vt:lpstr>
      <vt:lpstr>'Histórico Total San Cristóbal'!Área_de_impresión</vt:lpstr>
      <vt:lpstr>'Histórico Total Santafé'!Área_de_impresión</vt:lpstr>
      <vt:lpstr>'Histórico Total Suba'!Área_de_impresión</vt:lpstr>
      <vt:lpstr>'Histórico Total Teusaquillo'!Área_de_impresión</vt:lpstr>
      <vt:lpstr>'Histórico Total Tunjuelito'!Área_de_impresión</vt:lpstr>
      <vt:lpstr>'Histórico Total Usaquén'!Área_de_impresión</vt:lpstr>
      <vt:lpstr>'Histórico Total Usme'!Área_de_impresión</vt:lpstr>
      <vt:lpstr>'Histórico Tunjuelito'!Área_de_impresión</vt:lpstr>
      <vt:lpstr>'Histórico Usaquén'!Área_de_impresión</vt:lpstr>
      <vt:lpstr>'Histórico Usme'!Área_de_impresión</vt:lpstr>
      <vt:lpstr>Índice!Área_de_impresión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Berna Rocio Bustamente Palma</cp:lastModifiedBy>
  <cp:lastPrinted>2015-01-08T15:07:09Z</cp:lastPrinted>
  <dcterms:created xsi:type="dcterms:W3CDTF">2009-04-02T15:53:30Z</dcterms:created>
  <dcterms:modified xsi:type="dcterms:W3CDTF">2015-01-08T16:01:16Z</dcterms:modified>
</cp:coreProperties>
</file>