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4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6.xml" ContentType="application/vnd.openxmlformats-officedocument.drawing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drawings/drawing19.xml" ContentType="application/vnd.openxmlformats-officedocument.drawing+xml"/>
  <Override PartName="/xl/charts/chart24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drawings/drawing25.xml" ContentType="application/vnd.openxmlformats-officedocument.drawing+xml"/>
  <Override PartName="/xl/charts/chart30.xml" ContentType="application/vnd.openxmlformats-officedocument.drawingml.chart+xml"/>
  <Override PartName="/xl/drawings/drawing26.xml" ContentType="application/vnd.openxmlformats-officedocument.drawing+xml"/>
  <Override PartName="/xl/charts/chart31.xml" ContentType="application/vnd.openxmlformats-officedocument.drawingml.chart+xml"/>
  <Override PartName="/xl/drawings/drawing27.xml" ContentType="application/vnd.openxmlformats-officedocument.drawing+xml"/>
  <Override PartName="/xl/charts/chart32.xml" ContentType="application/vnd.openxmlformats-officedocument.drawingml.chart+xml"/>
  <Override PartName="/xl/drawings/drawing28.xml" ContentType="application/vnd.openxmlformats-officedocument.drawing+xml"/>
  <Override PartName="/xl/charts/chart33.xml" ContentType="application/vnd.openxmlformats-officedocument.drawingml.chart+xml"/>
  <Override PartName="/xl/drawings/drawing29.xml" ContentType="application/vnd.openxmlformats-officedocument.drawing+xml"/>
  <Override PartName="/xl/charts/chart34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33.xml" ContentType="application/vnd.openxmlformats-officedocument.drawing+xml"/>
  <Override PartName="/xl/charts/chart38.xml" ContentType="application/vnd.openxmlformats-officedocument.drawingml.chart+xml"/>
  <Override PartName="/xl/drawings/drawing34.xml" ContentType="application/vnd.openxmlformats-officedocument.drawing+xml"/>
  <Override PartName="/xl/charts/chart39.xml" ContentType="application/vnd.openxmlformats-officedocument.drawingml.chart+xml"/>
  <Override PartName="/xl/drawings/drawing35.xml" ContentType="application/vnd.openxmlformats-officedocument.drawing+xml"/>
  <Override PartName="/xl/charts/chart40.xml" ContentType="application/vnd.openxmlformats-officedocument.drawingml.chart+xml"/>
  <Override PartName="/xl/drawings/drawing36.xml" ContentType="application/vnd.openxmlformats-officedocument.drawing+xml"/>
  <Override PartName="/xl/charts/chart41.xml" ContentType="application/vnd.openxmlformats-officedocument.drawingml.chart+xml"/>
  <Override PartName="/xl/drawings/drawing37.xml" ContentType="application/vnd.openxmlformats-officedocument.drawing+xml"/>
  <Override PartName="/xl/charts/chart4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precios y costos" sheetId="139" r:id="rId14"/>
    <sheet name="Resumen empleo" sheetId="141" r:id="rId15"/>
    <sheet name="Resumen ventas vivienda" sheetId="180" r:id="rId16"/>
    <sheet name="Despachos cemento" sheetId="64" r:id="rId17"/>
    <sheet name="Insumos importados" sheetId="166" r:id="rId18"/>
    <sheet name="Producción concreto" sheetId="185" r:id="rId19"/>
    <sheet name="Producción concreto vivienda" sheetId="186" r:id="rId20"/>
    <sheet name="Producción concreto edificacion" sheetId="187" r:id="rId21"/>
    <sheet name="Producción concreto obras civil" sheetId="188" r:id="rId22"/>
    <sheet name="Histórico licencias total" sheetId="151" r:id="rId23"/>
    <sheet name="Histórico licencias vivienda" sheetId="152" r:id="rId24"/>
    <sheet name="Histórico licencias VIS" sheetId="153" r:id="rId25"/>
    <sheet name="Histórico licencias No VIS" sheetId="154" r:id="rId26"/>
    <sheet name="Histórico licencias otros dest" sheetId="155" r:id="rId27"/>
    <sheet name="Histórico proyectos" sheetId="177" r:id="rId28"/>
    <sheet name="Histórico ventas vivienda" sheetId="160" r:id="rId29"/>
    <sheet name="Histórico ventas VIS" sheetId="175" r:id="rId30"/>
    <sheet name="Histórico ventas VIP" sheetId="174" r:id="rId31"/>
    <sheet name="Histórico ventas VIS 70-135sml" sheetId="178" r:id="rId32"/>
    <sheet name="Histórico ventas No VIS" sheetId="176" r:id="rId33"/>
    <sheet name="Histórico oferta vivienda" sheetId="162" r:id="rId34"/>
    <sheet name="Histórico rotación" sheetId="163" r:id="rId35"/>
    <sheet name="Histórico IPC" sheetId="164" r:id="rId36"/>
    <sheet name="Histórico ICCV" sheetId="16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6">#REF!</definedName>
    <definedName name="\a" localSheetId="36">#REF!</definedName>
    <definedName name="\a" localSheetId="35">#REF!</definedName>
    <definedName name="\a" localSheetId="25">#REF!</definedName>
    <definedName name="\a" localSheetId="26">#REF!</definedName>
    <definedName name="\a" localSheetId="22">#REF!</definedName>
    <definedName name="\a" localSheetId="24">#REF!</definedName>
    <definedName name="\a" localSheetId="23">#REF!</definedName>
    <definedName name="\a" localSheetId="33">#REF!</definedName>
    <definedName name="\a" localSheetId="27">#REF!</definedName>
    <definedName name="\a" localSheetId="34">#REF!</definedName>
    <definedName name="\a" localSheetId="32">#REF!</definedName>
    <definedName name="\a" localSheetId="30">#REF!</definedName>
    <definedName name="\a" localSheetId="29">#REF!</definedName>
    <definedName name="\a" localSheetId="31">#REF!</definedName>
    <definedName name="\a" localSheetId="28">#REF!</definedName>
    <definedName name="\a" localSheetId="0">#REF!</definedName>
    <definedName name="\a" localSheetId="17">#REF!</definedName>
    <definedName name="\a" localSheetId="18">#REF!</definedName>
    <definedName name="\a" localSheetId="20">#REF!</definedName>
    <definedName name="\a" localSheetId="21">#REF!</definedName>
    <definedName name="\a" localSheetId="19">#REF!</definedName>
    <definedName name="\a" localSheetId="14">#REF!</definedName>
    <definedName name="\a" localSheetId="12">#REF!</definedName>
    <definedName name="\a" localSheetId="13">#REF!</definedName>
    <definedName name="\a" localSheetId="15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6">#REF!</definedName>
    <definedName name="\y" localSheetId="36">#REF!</definedName>
    <definedName name="\y" localSheetId="35">#REF!</definedName>
    <definedName name="\y" localSheetId="25">#REF!</definedName>
    <definedName name="\y" localSheetId="26">#REF!</definedName>
    <definedName name="\y" localSheetId="22">#REF!</definedName>
    <definedName name="\y" localSheetId="24">#REF!</definedName>
    <definedName name="\y" localSheetId="23">#REF!</definedName>
    <definedName name="\y" localSheetId="33">#REF!</definedName>
    <definedName name="\y" localSheetId="27">#REF!</definedName>
    <definedName name="\y" localSheetId="34">#REF!</definedName>
    <definedName name="\y" localSheetId="32">#REF!</definedName>
    <definedName name="\y" localSheetId="30">#REF!</definedName>
    <definedName name="\y" localSheetId="29">#REF!</definedName>
    <definedName name="\y" localSheetId="31">#REF!</definedName>
    <definedName name="\y" localSheetId="28">#REF!</definedName>
    <definedName name="\y" localSheetId="0">#REF!</definedName>
    <definedName name="\y" localSheetId="17">#REF!</definedName>
    <definedName name="\y" localSheetId="18">#REF!</definedName>
    <definedName name="\y" localSheetId="20">#REF!</definedName>
    <definedName name="\y" localSheetId="21">#REF!</definedName>
    <definedName name="\y" localSheetId="19">#REF!</definedName>
    <definedName name="\y" localSheetId="14">#REF!</definedName>
    <definedName name="\y" localSheetId="12">#REF!</definedName>
    <definedName name="\y" localSheetId="13">#REF!</definedName>
    <definedName name="\y" localSheetId="15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6">#REF!</definedName>
    <definedName name="\z" localSheetId="36">#REF!</definedName>
    <definedName name="\z" localSheetId="35">#REF!</definedName>
    <definedName name="\z" localSheetId="25">#REF!</definedName>
    <definedName name="\z" localSheetId="26">#REF!</definedName>
    <definedName name="\z" localSheetId="22">#REF!</definedName>
    <definedName name="\z" localSheetId="24">#REF!</definedName>
    <definedName name="\z" localSheetId="23">#REF!</definedName>
    <definedName name="\z" localSheetId="33">#REF!</definedName>
    <definedName name="\z" localSheetId="27">#REF!</definedName>
    <definedName name="\z" localSheetId="34">#REF!</definedName>
    <definedName name="\z" localSheetId="32">#REF!</definedName>
    <definedName name="\z" localSheetId="30">#REF!</definedName>
    <definedName name="\z" localSheetId="29">#REF!</definedName>
    <definedName name="\z" localSheetId="31">#REF!</definedName>
    <definedName name="\z" localSheetId="28">#REF!</definedName>
    <definedName name="\z" localSheetId="0">#REF!</definedName>
    <definedName name="\z" localSheetId="17">#REF!</definedName>
    <definedName name="\z" localSheetId="18">#REF!</definedName>
    <definedName name="\z" localSheetId="20">#REF!</definedName>
    <definedName name="\z" localSheetId="21">#REF!</definedName>
    <definedName name="\z" localSheetId="19">#REF!</definedName>
    <definedName name="\z" localSheetId="14">#REF!</definedName>
    <definedName name="\z" localSheetId="12">#REF!</definedName>
    <definedName name="\z" localSheetId="13">#REF!</definedName>
    <definedName name="\z" localSheetId="15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6">#REF!</definedName>
    <definedName name="_C" localSheetId="36">#REF!</definedName>
    <definedName name="_C" localSheetId="35">#REF!</definedName>
    <definedName name="_C" localSheetId="25">#REF!</definedName>
    <definedName name="_C" localSheetId="26">#REF!</definedName>
    <definedName name="_C" localSheetId="22">#REF!</definedName>
    <definedName name="_C" localSheetId="24">#REF!</definedName>
    <definedName name="_C" localSheetId="23">#REF!</definedName>
    <definedName name="_C" localSheetId="33">#REF!</definedName>
    <definedName name="_C" localSheetId="27">#REF!</definedName>
    <definedName name="_C" localSheetId="34">#REF!</definedName>
    <definedName name="_C" localSheetId="32">#REF!</definedName>
    <definedName name="_C" localSheetId="30">#REF!</definedName>
    <definedName name="_C" localSheetId="29">#REF!</definedName>
    <definedName name="_C" localSheetId="31">#REF!</definedName>
    <definedName name="_C" localSheetId="28">#REF!</definedName>
    <definedName name="_C" localSheetId="0">#REF!</definedName>
    <definedName name="_C" localSheetId="17">#REF!</definedName>
    <definedName name="_C" localSheetId="18">#REF!</definedName>
    <definedName name="_C" localSheetId="20">#REF!</definedName>
    <definedName name="_C" localSheetId="21">#REF!</definedName>
    <definedName name="_C" localSheetId="19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6" hidden="1">#REF!</definedName>
    <definedName name="_Fill" localSheetId="36" hidden="1">#REF!</definedName>
    <definedName name="_Fill" localSheetId="35" hidden="1">#REF!</definedName>
    <definedName name="_Fill" localSheetId="25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3" hidden="1">#REF!</definedName>
    <definedName name="_Fill" localSheetId="33" hidden="1">#REF!</definedName>
    <definedName name="_Fill" localSheetId="27" hidden="1">#REF!</definedName>
    <definedName name="_Fill" localSheetId="34" hidden="1">#REF!</definedName>
    <definedName name="_Fill" localSheetId="32" hidden="1">#REF!</definedName>
    <definedName name="_Fill" localSheetId="30" hidden="1">#REF!</definedName>
    <definedName name="_Fill" localSheetId="29" hidden="1">#REF!</definedName>
    <definedName name="_Fill" localSheetId="31" hidden="1">#REF!</definedName>
    <definedName name="_Fill" localSheetId="28" hidden="1">#REF!</definedName>
    <definedName name="_Fill" localSheetId="0" hidden="1">#REF!</definedName>
    <definedName name="_Fill" localSheetId="17" hidden="1">#REF!</definedName>
    <definedName name="_Fill" localSheetId="18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6" hidden="1">#REF!</definedName>
    <definedName name="_Key1" localSheetId="36" hidden="1">#REF!</definedName>
    <definedName name="_Key1" localSheetId="35" hidden="1">#REF!</definedName>
    <definedName name="_Key1" localSheetId="25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3" hidden="1">#REF!</definedName>
    <definedName name="_Key1" localSheetId="33" hidden="1">#REF!</definedName>
    <definedName name="_Key1" localSheetId="27" hidden="1">#REF!</definedName>
    <definedName name="_Key1" localSheetId="34" hidden="1">#REF!</definedName>
    <definedName name="_Key1" localSheetId="32" hidden="1">#REF!</definedName>
    <definedName name="_Key1" localSheetId="30" hidden="1">#REF!</definedName>
    <definedName name="_Key1" localSheetId="29" hidden="1">#REF!</definedName>
    <definedName name="_Key1" localSheetId="31" hidden="1">#REF!</definedName>
    <definedName name="_Key1" localSheetId="28" hidden="1">#REF!</definedName>
    <definedName name="_Key1" localSheetId="0" hidden="1">#REF!</definedName>
    <definedName name="_Key1" localSheetId="17" hidden="1">#REF!</definedName>
    <definedName name="_Key1" localSheetId="18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6" hidden="1">#REF!</definedName>
    <definedName name="_Sort" localSheetId="36" hidden="1">#REF!</definedName>
    <definedName name="_Sort" localSheetId="35" hidden="1">#REF!</definedName>
    <definedName name="_Sort" localSheetId="25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3" hidden="1">#REF!</definedName>
    <definedName name="_Sort" localSheetId="33" hidden="1">#REF!</definedName>
    <definedName name="_Sort" localSheetId="27" hidden="1">#REF!</definedName>
    <definedName name="_Sort" localSheetId="34" hidden="1">#REF!</definedName>
    <definedName name="_Sort" localSheetId="32" hidden="1">#REF!</definedName>
    <definedName name="_Sort" localSheetId="30" hidden="1">#REF!</definedName>
    <definedName name="_Sort" localSheetId="29" hidden="1">#REF!</definedName>
    <definedName name="_Sort" localSheetId="31" hidden="1">#REF!</definedName>
    <definedName name="_Sort" localSheetId="28" hidden="1">#REF!</definedName>
    <definedName name="_Sort" localSheetId="0" hidden="1">#REF!</definedName>
    <definedName name="_Sort" localSheetId="17" hidden="1">#REF!</definedName>
    <definedName name="_Sort" localSheetId="18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6" hidden="1">#REF!</definedName>
    <definedName name="_Table1_In1" localSheetId="36" hidden="1">#REF!</definedName>
    <definedName name="_Table1_In1" localSheetId="35" hidden="1">#REF!</definedName>
    <definedName name="_Table1_In1" localSheetId="25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3" hidden="1">#REF!</definedName>
    <definedName name="_Table1_In1" localSheetId="33" hidden="1">#REF!</definedName>
    <definedName name="_Table1_In1" localSheetId="27" hidden="1">#REF!</definedName>
    <definedName name="_Table1_In1" localSheetId="34" hidden="1">#REF!</definedName>
    <definedName name="_Table1_In1" localSheetId="32" hidden="1">#REF!</definedName>
    <definedName name="_Table1_In1" localSheetId="30" hidden="1">#REF!</definedName>
    <definedName name="_Table1_In1" localSheetId="29" hidden="1">#REF!</definedName>
    <definedName name="_Table1_In1" localSheetId="31" hidden="1">#REF!</definedName>
    <definedName name="_Table1_In1" localSheetId="28" hidden="1">#REF!</definedName>
    <definedName name="_Table1_In1" localSheetId="0" hidden="1">#REF!</definedName>
    <definedName name="_Table1_In1" localSheetId="17" hidden="1">#REF!</definedName>
    <definedName name="_Table1_In1" localSheetId="18" hidden="1">#REF!</definedName>
    <definedName name="_Table1_In1" localSheetId="20" hidden="1">#REF!</definedName>
    <definedName name="_Table1_In1" localSheetId="21" hidden="1">#REF!</definedName>
    <definedName name="_Table1_In1" localSheetId="19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6" hidden="1">#REF!</definedName>
    <definedName name="_Table1_Out" localSheetId="36" hidden="1">#REF!</definedName>
    <definedName name="_Table1_Out" localSheetId="35" hidden="1">#REF!</definedName>
    <definedName name="_Table1_Out" localSheetId="25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3" hidden="1">#REF!</definedName>
    <definedName name="_Table1_Out" localSheetId="33" hidden="1">#REF!</definedName>
    <definedName name="_Table1_Out" localSheetId="27" hidden="1">#REF!</definedName>
    <definedName name="_Table1_Out" localSheetId="34" hidden="1">#REF!</definedName>
    <definedName name="_Table1_Out" localSheetId="32" hidden="1">#REF!</definedName>
    <definedName name="_Table1_Out" localSheetId="30" hidden="1">#REF!</definedName>
    <definedName name="_Table1_Out" localSheetId="29" hidden="1">#REF!</definedName>
    <definedName name="_Table1_Out" localSheetId="31" hidden="1">#REF!</definedName>
    <definedName name="_Table1_Out" localSheetId="28" hidden="1">#REF!</definedName>
    <definedName name="_Table1_Out" localSheetId="0" hidden="1">#REF!</definedName>
    <definedName name="_Table1_Out" localSheetId="17" hidden="1">#REF!</definedName>
    <definedName name="_Table1_Out" localSheetId="18" hidden="1">#REF!</definedName>
    <definedName name="_Table1_Out" localSheetId="20" hidden="1">#REF!</definedName>
    <definedName name="_Table1_Out" localSheetId="21" hidden="1">#REF!</definedName>
    <definedName name="_Table1_Out" localSheetId="19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6">#REF!</definedName>
    <definedName name="_TBL3" localSheetId="36">#REF!</definedName>
    <definedName name="_TBL3" localSheetId="35">#REF!</definedName>
    <definedName name="_TBL3" localSheetId="25">#REF!</definedName>
    <definedName name="_TBL3" localSheetId="26">#REF!</definedName>
    <definedName name="_TBL3" localSheetId="22">#REF!</definedName>
    <definedName name="_TBL3" localSheetId="24">#REF!</definedName>
    <definedName name="_TBL3" localSheetId="23">#REF!</definedName>
    <definedName name="_TBL3" localSheetId="33">#REF!</definedName>
    <definedName name="_TBL3" localSheetId="27">#REF!</definedName>
    <definedName name="_TBL3" localSheetId="34">#REF!</definedName>
    <definedName name="_TBL3" localSheetId="32">#REF!</definedName>
    <definedName name="_TBL3" localSheetId="30">#REF!</definedName>
    <definedName name="_TBL3" localSheetId="29">#REF!</definedName>
    <definedName name="_TBL3" localSheetId="31">#REF!</definedName>
    <definedName name="_TBL3" localSheetId="28">#REF!</definedName>
    <definedName name="_TBL3" localSheetId="0">#REF!</definedName>
    <definedName name="_TBL3" localSheetId="17">#REF!</definedName>
    <definedName name="_TBL3" localSheetId="18">#REF!</definedName>
    <definedName name="_TBL3" localSheetId="20">#REF!</definedName>
    <definedName name="_TBL3" localSheetId="21">#REF!</definedName>
    <definedName name="_TBL3" localSheetId="19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6">[2]BASE!#REF!</definedName>
    <definedName name="a" localSheetId="35">[2]BASE!#REF!</definedName>
    <definedName name="a" localSheetId="25">[2]BASE!#REF!</definedName>
    <definedName name="a" localSheetId="26">[2]BASE!#REF!</definedName>
    <definedName name="a" localSheetId="22">[2]BASE!#REF!</definedName>
    <definedName name="a" localSheetId="24">[2]BASE!#REF!</definedName>
    <definedName name="a" localSheetId="23">[2]BASE!#REF!</definedName>
    <definedName name="a" localSheetId="33">[2]BASE!#REF!</definedName>
    <definedName name="a" localSheetId="27">[2]BASE!#REF!</definedName>
    <definedName name="a" localSheetId="34">[2]BASE!#REF!</definedName>
    <definedName name="a" localSheetId="32">[2]BASE!#REF!</definedName>
    <definedName name="a" localSheetId="30">[2]BASE!#REF!</definedName>
    <definedName name="a" localSheetId="29">[2]BASE!#REF!</definedName>
    <definedName name="a" localSheetId="31">[2]BASE!#REF!</definedName>
    <definedName name="a" localSheetId="28">[2]BASE!#REF!</definedName>
    <definedName name="a" localSheetId="17">[2]BASE!#REF!</definedName>
    <definedName name="a" localSheetId="18">[2]BASE!#REF!</definedName>
    <definedName name="a" localSheetId="20">[2]BASE!#REF!</definedName>
    <definedName name="a" localSheetId="21">[2]BASE!#REF!</definedName>
    <definedName name="a" localSheetId="19">[2]BASE!#REF!</definedName>
    <definedName name="a" localSheetId="13">[2]BASE!#REF!</definedName>
    <definedName name="a" localSheetId="15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6">#REF!</definedName>
    <definedName name="A_IMPRESIÓN_IM" localSheetId="36">#REF!</definedName>
    <definedName name="A_IMPRESIÓN_IM" localSheetId="35">#REF!</definedName>
    <definedName name="A_IMPRESIÓN_IM" localSheetId="25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3">#REF!</definedName>
    <definedName name="A_IMPRESIÓN_IM" localSheetId="33">#REF!</definedName>
    <definedName name="A_IMPRESIÓN_IM" localSheetId="27">#REF!</definedName>
    <definedName name="A_IMPRESIÓN_IM" localSheetId="34">#REF!</definedName>
    <definedName name="A_IMPRESIÓN_IM" localSheetId="32">#REF!</definedName>
    <definedName name="A_IMPRESIÓN_IM" localSheetId="30">#REF!</definedName>
    <definedName name="A_IMPRESIÓN_IM" localSheetId="29">#REF!</definedName>
    <definedName name="A_IMPRESIÓN_IM" localSheetId="31">#REF!</definedName>
    <definedName name="A_IMPRESIÓN_IM" localSheetId="28">#REF!</definedName>
    <definedName name="A_IMPRESIÓN_IM" localSheetId="0">#REF!</definedName>
    <definedName name="A_IMPRESIÓN_IM" localSheetId="17">#REF!</definedName>
    <definedName name="A_IMPRESIÓN_IM" localSheetId="18">#REF!</definedName>
    <definedName name="A_IMPRESIÓN_IM" localSheetId="20">#REF!</definedName>
    <definedName name="A_IMPRESIÓN_IM" localSheetId="21">#REF!</definedName>
    <definedName name="A_IMPRESIÓN_IM" localSheetId="19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6">'[5]ipc indice 2'!$L$1:$L$311</definedName>
    <definedName name="ABR._89" localSheetId="36">'[5]ipc indice 2'!$L$1:$L$311</definedName>
    <definedName name="ABR._89" localSheetId="35">'[5]ipc indice 2'!$L$1:$L$311</definedName>
    <definedName name="ABR._89" localSheetId="25">'[5]ipc indice 2'!$L$1:$L$311</definedName>
    <definedName name="ABR._89" localSheetId="26">'[5]ipc indice 2'!$L$1:$L$311</definedName>
    <definedName name="ABR._89" localSheetId="22">'[5]ipc indice 2'!$L$1:$L$311</definedName>
    <definedName name="ABR._89" localSheetId="24">'[5]ipc indice 2'!$L$1:$L$311</definedName>
    <definedName name="ABR._89" localSheetId="23">'[5]ipc indice 2'!$L$1:$L$311</definedName>
    <definedName name="ABR._89" localSheetId="33">'[5]ipc indice 2'!$L$1:$L$311</definedName>
    <definedName name="ABR._89" localSheetId="27">'[5]ipc indice 2'!$L$1:$L$311</definedName>
    <definedName name="ABR._89" localSheetId="34">'[5]ipc indice 2'!$L$1:$L$311</definedName>
    <definedName name="ABR._89" localSheetId="32">'[5]ipc indice 2'!$L$1:$L$311</definedName>
    <definedName name="ABR._89" localSheetId="30">'[5]ipc indice 2'!$L$1:$L$311</definedName>
    <definedName name="ABR._89" localSheetId="29">'[5]ipc indice 2'!$L$1:$L$311</definedName>
    <definedName name="ABR._89" localSheetId="31">'[5]ipc indice 2'!$L$1:$L$311</definedName>
    <definedName name="ABR._89" localSheetId="28">'[5]ipc indice 2'!$L$1:$L$311</definedName>
    <definedName name="ABR._89" localSheetId="0">'[5]ipc indice 2'!$L$1:$L$311</definedName>
    <definedName name="ABR._89" localSheetId="17">'[5]ipc indice 2'!$L$1:$L$311</definedName>
    <definedName name="ABR._89" localSheetId="18">'[5]ipc indice 2'!$L$1:$L$311</definedName>
    <definedName name="ABR._89" localSheetId="20">'[5]ipc indice 2'!$L$1:$L$311</definedName>
    <definedName name="ABR._89" localSheetId="21">'[5]ipc indice 2'!$L$1:$L$311</definedName>
    <definedName name="ABR._89" localSheetId="19">'[5]ipc indice 2'!$L$1:$L$311</definedName>
    <definedName name="ABR._89" localSheetId="14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5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6">'[5]ipc indice 2'!$P$1:$P$311</definedName>
    <definedName name="AGO._89" localSheetId="36">'[5]ipc indice 2'!$P$1:$P$311</definedName>
    <definedName name="AGO._89" localSheetId="35">'[5]ipc indice 2'!$P$1:$P$311</definedName>
    <definedName name="AGO._89" localSheetId="25">'[5]ipc indice 2'!$P$1:$P$311</definedName>
    <definedName name="AGO._89" localSheetId="26">'[5]ipc indice 2'!$P$1:$P$311</definedName>
    <definedName name="AGO._89" localSheetId="22">'[5]ipc indice 2'!$P$1:$P$311</definedName>
    <definedName name="AGO._89" localSheetId="24">'[5]ipc indice 2'!$P$1:$P$311</definedName>
    <definedName name="AGO._89" localSheetId="23">'[5]ipc indice 2'!$P$1:$P$311</definedName>
    <definedName name="AGO._89" localSheetId="33">'[5]ipc indice 2'!$P$1:$P$311</definedName>
    <definedName name="AGO._89" localSheetId="27">'[5]ipc indice 2'!$P$1:$P$311</definedName>
    <definedName name="AGO._89" localSheetId="34">'[5]ipc indice 2'!$P$1:$P$311</definedName>
    <definedName name="AGO._89" localSheetId="32">'[5]ipc indice 2'!$P$1:$P$311</definedName>
    <definedName name="AGO._89" localSheetId="30">'[5]ipc indice 2'!$P$1:$P$311</definedName>
    <definedName name="AGO._89" localSheetId="29">'[5]ipc indice 2'!$P$1:$P$311</definedName>
    <definedName name="AGO._89" localSheetId="31">'[5]ipc indice 2'!$P$1:$P$311</definedName>
    <definedName name="AGO._89" localSheetId="28">'[5]ipc indice 2'!$P$1:$P$311</definedName>
    <definedName name="AGO._89" localSheetId="0">'[5]ipc indice 2'!$P$1:$P$311</definedName>
    <definedName name="AGO._89" localSheetId="17">'[5]ipc indice 2'!$P$1:$P$311</definedName>
    <definedName name="AGO._89" localSheetId="18">'[5]ipc indice 2'!$P$1:$P$311</definedName>
    <definedName name="AGO._89" localSheetId="20">'[5]ipc indice 2'!$P$1:$P$311</definedName>
    <definedName name="AGO._89" localSheetId="21">'[5]ipc indice 2'!$P$1:$P$311</definedName>
    <definedName name="AGO._89" localSheetId="19">'[5]ipc indice 2'!$P$1:$P$311</definedName>
    <definedName name="AGO._89" localSheetId="14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5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6">#REF!</definedName>
    <definedName name="AÑO" localSheetId="36">#REF!</definedName>
    <definedName name="AÑO" localSheetId="35">#REF!</definedName>
    <definedName name="AÑO" localSheetId="25">#REF!</definedName>
    <definedName name="AÑO" localSheetId="26">#REF!</definedName>
    <definedName name="AÑO" localSheetId="22">#REF!</definedName>
    <definedName name="AÑO" localSheetId="24">#REF!</definedName>
    <definedName name="AÑO" localSheetId="23">#REF!</definedName>
    <definedName name="AÑO" localSheetId="33">#REF!</definedName>
    <definedName name="AÑO" localSheetId="27">#REF!</definedName>
    <definedName name="AÑO" localSheetId="34">#REF!</definedName>
    <definedName name="AÑO" localSheetId="32">#REF!</definedName>
    <definedName name="AÑO" localSheetId="30">#REF!</definedName>
    <definedName name="AÑO" localSheetId="29">#REF!</definedName>
    <definedName name="AÑO" localSheetId="31">#REF!</definedName>
    <definedName name="AÑO" localSheetId="28">#REF!</definedName>
    <definedName name="AÑO" localSheetId="0">#REF!</definedName>
    <definedName name="AÑO" localSheetId="17">#REF!</definedName>
    <definedName name="AÑO" localSheetId="18">#REF!</definedName>
    <definedName name="AÑO" localSheetId="20">#REF!</definedName>
    <definedName name="AÑO" localSheetId="21">#REF!</definedName>
    <definedName name="AÑO" localSheetId="19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6">'Despachos cemento'!$A$1:$L$45</definedName>
    <definedName name="_xlnm.Print_Area" localSheetId="36">'Histórico ICCV'!$A$1:$L$44</definedName>
    <definedName name="_xlnm.Print_Area" localSheetId="35">'Histórico IPC'!$A$1:$L$44</definedName>
    <definedName name="_xlnm.Print_Area" localSheetId="25">'Histórico licencias No VIS'!$A$1:$L$45</definedName>
    <definedName name="_xlnm.Print_Area" localSheetId="26">'Histórico licencias otros dest'!$A$1:$L$46</definedName>
    <definedName name="_xlnm.Print_Area" localSheetId="22">'Histórico licencias total'!$A$1:$L$45</definedName>
    <definedName name="_xlnm.Print_Area" localSheetId="24">'Histórico licencias VIS'!$A$1:$L$45</definedName>
    <definedName name="_xlnm.Print_Area" localSheetId="23">'Histórico licencias vivienda'!$A$1:$L$45</definedName>
    <definedName name="_xlnm.Print_Area" localSheetId="33">'Histórico oferta vivienda'!$A$1:$L$46</definedName>
    <definedName name="_xlnm.Print_Area" localSheetId="27">'Histórico proyectos'!$A$1:$L$46</definedName>
    <definedName name="_xlnm.Print_Area" localSheetId="34">'Histórico rotación'!$A$1:$L$44</definedName>
    <definedName name="_xlnm.Print_Area" localSheetId="32">'Histórico ventas No VIS'!$A$1:$L$46</definedName>
    <definedName name="_xlnm.Print_Area" localSheetId="30">'Histórico ventas VIP'!$A$1:$L$46</definedName>
    <definedName name="_xlnm.Print_Area" localSheetId="29">'Histórico ventas VIS'!$A$1:$L$46</definedName>
    <definedName name="_xlnm.Print_Area" localSheetId="31">'Histórico ventas VIS 70-135sml'!$A$1:$L$46</definedName>
    <definedName name="_xlnm.Print_Area" localSheetId="28">'Histórico ventas vivienda'!$A$1:$L$46</definedName>
    <definedName name="_xlnm.Print_Area" localSheetId="0">Índice!$A$1:$L$35</definedName>
    <definedName name="_xlnm.Print_Area" localSheetId="17">'Insumos importados'!$A$1:$L$45</definedName>
    <definedName name="_xlnm.Print_Area" localSheetId="18">'Producción concreto'!$A$1:$J$45</definedName>
    <definedName name="_xlnm.Print_Area" localSheetId="20">'Producción concreto edificacion'!$A$1:$J$45</definedName>
    <definedName name="_xlnm.Print_Area" localSheetId="21">'Producción concreto obras civil'!$A$1:$J$45</definedName>
    <definedName name="_xlnm.Print_Area" localSheetId="19">'Producción concreto vivienda'!$A$1:$J$45</definedName>
    <definedName name="_xlnm.Print_Area" localSheetId="14">'Resumen empleo'!$A$1:$L$38</definedName>
    <definedName name="_xlnm.Print_Area" localSheetId="12">'Resumen licencias area'!$A$1:$K$42</definedName>
    <definedName name="_xlnm.Print_Area" localSheetId="13">'Resumen precios y costos'!$A$1:$L$38</definedName>
    <definedName name="_xlnm.Print_Area" localSheetId="15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6">#REF!</definedName>
    <definedName name="BASE" localSheetId="36">#REF!</definedName>
    <definedName name="BASE" localSheetId="35">#REF!</definedName>
    <definedName name="BASE" localSheetId="25">#REF!</definedName>
    <definedName name="BASE" localSheetId="26">#REF!</definedName>
    <definedName name="BASE" localSheetId="22">#REF!</definedName>
    <definedName name="BASE" localSheetId="24">#REF!</definedName>
    <definedName name="BASE" localSheetId="23">#REF!</definedName>
    <definedName name="BASE" localSheetId="33">#REF!</definedName>
    <definedName name="BASE" localSheetId="27">#REF!</definedName>
    <definedName name="BASE" localSheetId="34">#REF!</definedName>
    <definedName name="BASE" localSheetId="32">#REF!</definedName>
    <definedName name="BASE" localSheetId="30">#REF!</definedName>
    <definedName name="BASE" localSheetId="29">#REF!</definedName>
    <definedName name="BASE" localSheetId="31">#REF!</definedName>
    <definedName name="BASE" localSheetId="28">#REF!</definedName>
    <definedName name="BASE" localSheetId="0">#REF!</definedName>
    <definedName name="BASE" localSheetId="17">#REF!</definedName>
    <definedName name="BASE" localSheetId="18">#REF!</definedName>
    <definedName name="BASE" localSheetId="20">#REF!</definedName>
    <definedName name="BASE" localSheetId="21">#REF!</definedName>
    <definedName name="BASE" localSheetId="19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6">[8]BASE!#REF!</definedName>
    <definedName name="_xlnm.Database" localSheetId="36">[8]BASE!#REF!</definedName>
    <definedName name="_xlnm.Database" localSheetId="35">[8]BASE!#REF!</definedName>
    <definedName name="_xlnm.Database" localSheetId="25">[8]BASE!#REF!</definedName>
    <definedName name="_xlnm.Database" localSheetId="26">[8]BASE!#REF!</definedName>
    <definedName name="_xlnm.Database" localSheetId="22">[8]BASE!#REF!</definedName>
    <definedName name="_xlnm.Database" localSheetId="24">[8]BASE!#REF!</definedName>
    <definedName name="_xlnm.Database" localSheetId="23">[8]BASE!#REF!</definedName>
    <definedName name="_xlnm.Database" localSheetId="33">[8]BASE!#REF!</definedName>
    <definedName name="_xlnm.Database" localSheetId="27">[8]BASE!#REF!</definedName>
    <definedName name="_xlnm.Database" localSheetId="34">[8]BASE!#REF!</definedName>
    <definedName name="_xlnm.Database" localSheetId="32">[8]BASE!#REF!</definedName>
    <definedName name="_xlnm.Database" localSheetId="30">[8]BASE!#REF!</definedName>
    <definedName name="_xlnm.Database" localSheetId="29">[8]BASE!#REF!</definedName>
    <definedName name="_xlnm.Database" localSheetId="31">[8]BASE!#REF!</definedName>
    <definedName name="_xlnm.Database" localSheetId="28">[8]BASE!#REF!</definedName>
    <definedName name="_xlnm.Database" localSheetId="0">[2]BASE!#REF!</definedName>
    <definedName name="_xlnm.Database" localSheetId="17">[8]BASE!#REF!</definedName>
    <definedName name="_xlnm.Database" localSheetId="18">[8]BASE!#REF!</definedName>
    <definedName name="_xlnm.Database" localSheetId="20">[8]BASE!#REF!</definedName>
    <definedName name="_xlnm.Database" localSheetId="21">[8]BASE!#REF!</definedName>
    <definedName name="_xlnm.Database" localSheetId="19">[8]BASE!#REF!</definedName>
    <definedName name="_xlnm.Database" localSheetId="14">[9]BASE!#REF!</definedName>
    <definedName name="_xlnm.Database" localSheetId="12">[2]BASE!#REF!</definedName>
    <definedName name="_xlnm.Database" localSheetId="13">[2]BASE!#REF!</definedName>
    <definedName name="_xlnm.Database" localSheetId="15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6">#REF!</definedName>
    <definedName name="BasePermanentes" localSheetId="36">#REF!</definedName>
    <definedName name="BasePermanentes" localSheetId="35">#REF!</definedName>
    <definedName name="BasePermanentes" localSheetId="25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3">#REF!</definedName>
    <definedName name="BasePermanentes" localSheetId="33">#REF!</definedName>
    <definedName name="BasePermanentes" localSheetId="27">#REF!</definedName>
    <definedName name="BasePermanentes" localSheetId="34">#REF!</definedName>
    <definedName name="BasePermanentes" localSheetId="32">#REF!</definedName>
    <definedName name="BasePermanentes" localSheetId="30">#REF!</definedName>
    <definedName name="BasePermanentes" localSheetId="29">#REF!</definedName>
    <definedName name="BasePermanentes" localSheetId="31">#REF!</definedName>
    <definedName name="BasePermanentes" localSheetId="28">#REF!</definedName>
    <definedName name="BasePermanentes" localSheetId="0">#REF!</definedName>
    <definedName name="BasePermanentes" localSheetId="17">#REF!</definedName>
    <definedName name="BasePermanentes" localSheetId="18">#REF!</definedName>
    <definedName name="BasePermanentes" localSheetId="20">#REF!</definedName>
    <definedName name="BasePermanentes" localSheetId="21">#REF!</definedName>
    <definedName name="BasePermanentes" localSheetId="19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6">#REF!</definedName>
    <definedName name="BASETRANSITORIOS" localSheetId="36">#REF!</definedName>
    <definedName name="BASETRANSITORIOS" localSheetId="35">#REF!</definedName>
    <definedName name="BASETRANSITORIOS" localSheetId="25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3">#REF!</definedName>
    <definedName name="BASETRANSITORIOS" localSheetId="33">#REF!</definedName>
    <definedName name="BASETRANSITORIOS" localSheetId="27">#REF!</definedName>
    <definedName name="BASETRANSITORIOS" localSheetId="34">#REF!</definedName>
    <definedName name="BASETRANSITORIOS" localSheetId="32">#REF!</definedName>
    <definedName name="BASETRANSITORIOS" localSheetId="30">#REF!</definedName>
    <definedName name="BASETRANSITORIOS" localSheetId="29">#REF!</definedName>
    <definedName name="BASETRANSITORIOS" localSheetId="31">#REF!</definedName>
    <definedName name="BASETRANSITORIOS" localSheetId="28">#REF!</definedName>
    <definedName name="BASETRANSITORIOS" localSheetId="0">#REF!</definedName>
    <definedName name="BASETRANSITORIOS" localSheetId="17">#REF!</definedName>
    <definedName name="BASETRANSITORIOS" localSheetId="18">#REF!</definedName>
    <definedName name="BASETRANSITORIOS" localSheetId="20">#REF!</definedName>
    <definedName name="BASETRANSITORIOS" localSheetId="21">#REF!</definedName>
    <definedName name="BASETRANSITORIOS" localSheetId="19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6">#REF!</definedName>
    <definedName name="BASETRANSITORIOS1" localSheetId="36">#REF!</definedName>
    <definedName name="BASETRANSITORIOS1" localSheetId="35">#REF!</definedName>
    <definedName name="BASETRANSITORIOS1" localSheetId="25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3">#REF!</definedName>
    <definedName name="BASETRANSITORIOS1" localSheetId="33">#REF!</definedName>
    <definedName name="BASETRANSITORIOS1" localSheetId="27">#REF!</definedName>
    <definedName name="BASETRANSITORIOS1" localSheetId="34">#REF!</definedName>
    <definedName name="BASETRANSITORIOS1" localSheetId="32">#REF!</definedName>
    <definedName name="BASETRANSITORIOS1" localSheetId="30">#REF!</definedName>
    <definedName name="BASETRANSITORIOS1" localSheetId="29">#REF!</definedName>
    <definedName name="BASETRANSITORIOS1" localSheetId="31">#REF!</definedName>
    <definedName name="BASETRANSITORIOS1" localSheetId="28">#REF!</definedName>
    <definedName name="BASETRANSITORIOS1" localSheetId="0">#REF!</definedName>
    <definedName name="BASETRANSITORIOS1" localSheetId="17">#REF!</definedName>
    <definedName name="BASETRANSITORIOS1" localSheetId="18">#REF!</definedName>
    <definedName name="BASETRANSITORIOS1" localSheetId="20">#REF!</definedName>
    <definedName name="BASETRANSITORIOS1" localSheetId="21">#REF!</definedName>
    <definedName name="BASETRANSITORIOS1" localSheetId="19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6">#REF!</definedName>
    <definedName name="BaseTransitorios2" localSheetId="36">#REF!</definedName>
    <definedName name="BaseTransitorios2" localSheetId="35">#REF!</definedName>
    <definedName name="BaseTransitorios2" localSheetId="25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3">#REF!</definedName>
    <definedName name="BaseTransitorios2" localSheetId="33">#REF!</definedName>
    <definedName name="BaseTransitorios2" localSheetId="27">#REF!</definedName>
    <definedName name="BaseTransitorios2" localSheetId="34">#REF!</definedName>
    <definedName name="BaseTransitorios2" localSheetId="32">#REF!</definedName>
    <definedName name="BaseTransitorios2" localSheetId="30">#REF!</definedName>
    <definedName name="BaseTransitorios2" localSheetId="29">#REF!</definedName>
    <definedName name="BaseTransitorios2" localSheetId="31">#REF!</definedName>
    <definedName name="BaseTransitorios2" localSheetId="28">#REF!</definedName>
    <definedName name="BaseTransitorios2" localSheetId="0">#REF!</definedName>
    <definedName name="BaseTransitorios2" localSheetId="17">#REF!</definedName>
    <definedName name="BaseTransitorios2" localSheetId="18">#REF!</definedName>
    <definedName name="BaseTransitorios2" localSheetId="20">#REF!</definedName>
    <definedName name="BaseTransitorios2" localSheetId="21">#REF!</definedName>
    <definedName name="BaseTransitorios2" localSheetId="19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6">#REF!</definedName>
    <definedName name="BaseTransitorios3" localSheetId="36">#REF!</definedName>
    <definedName name="BaseTransitorios3" localSheetId="35">#REF!</definedName>
    <definedName name="BaseTransitorios3" localSheetId="25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3">#REF!</definedName>
    <definedName name="BaseTransitorios3" localSheetId="33">#REF!</definedName>
    <definedName name="BaseTransitorios3" localSheetId="27">#REF!</definedName>
    <definedName name="BaseTransitorios3" localSheetId="34">#REF!</definedName>
    <definedName name="BaseTransitorios3" localSheetId="32">#REF!</definedName>
    <definedName name="BaseTransitorios3" localSheetId="30">#REF!</definedName>
    <definedName name="BaseTransitorios3" localSheetId="29">#REF!</definedName>
    <definedName name="BaseTransitorios3" localSheetId="31">#REF!</definedName>
    <definedName name="BaseTransitorios3" localSheetId="28">#REF!</definedName>
    <definedName name="BaseTransitorios3" localSheetId="0">#REF!</definedName>
    <definedName name="BaseTransitorios3" localSheetId="17">#REF!</definedName>
    <definedName name="BaseTransitorios3" localSheetId="18">#REF!</definedName>
    <definedName name="BaseTransitorios3" localSheetId="20">#REF!</definedName>
    <definedName name="BaseTransitorios3" localSheetId="21">#REF!</definedName>
    <definedName name="BaseTransitorios3" localSheetId="19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6">#REF!</definedName>
    <definedName name="CRIT" localSheetId="36">#REF!</definedName>
    <definedName name="CRIT" localSheetId="35">#REF!</definedName>
    <definedName name="CRIT" localSheetId="25">#REF!</definedName>
    <definedName name="CRIT" localSheetId="26">#REF!</definedName>
    <definedName name="CRIT" localSheetId="22">#REF!</definedName>
    <definedName name="CRIT" localSheetId="24">#REF!</definedName>
    <definedName name="CRIT" localSheetId="23">#REF!</definedName>
    <definedName name="CRIT" localSheetId="33">#REF!</definedName>
    <definedName name="CRIT" localSheetId="27">#REF!</definedName>
    <definedName name="CRIT" localSheetId="34">#REF!</definedName>
    <definedName name="CRIT" localSheetId="32">#REF!</definedName>
    <definedName name="CRIT" localSheetId="30">#REF!</definedName>
    <definedName name="CRIT" localSheetId="29">#REF!</definedName>
    <definedName name="CRIT" localSheetId="31">#REF!</definedName>
    <definedName name="CRIT" localSheetId="28">#REF!</definedName>
    <definedName name="CRIT" localSheetId="0">#REF!</definedName>
    <definedName name="CRIT" localSheetId="17">#REF!</definedName>
    <definedName name="CRIT" localSheetId="18">#REF!</definedName>
    <definedName name="CRIT" localSheetId="20">#REF!</definedName>
    <definedName name="CRIT" localSheetId="21">#REF!</definedName>
    <definedName name="CRIT" localSheetId="19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6">'[5]ipc indice 2'!$H$1:$H$311</definedName>
    <definedName name="DIC._88" localSheetId="36">'[5]ipc indice 2'!$H$1:$H$311</definedName>
    <definedName name="DIC._88" localSheetId="35">'[5]ipc indice 2'!$H$1:$H$311</definedName>
    <definedName name="DIC._88" localSheetId="25">'[5]ipc indice 2'!$H$1:$H$311</definedName>
    <definedName name="DIC._88" localSheetId="26">'[5]ipc indice 2'!$H$1:$H$311</definedName>
    <definedName name="DIC._88" localSheetId="22">'[5]ipc indice 2'!$H$1:$H$311</definedName>
    <definedName name="DIC._88" localSheetId="24">'[5]ipc indice 2'!$H$1:$H$311</definedName>
    <definedName name="DIC._88" localSheetId="23">'[5]ipc indice 2'!$H$1:$H$311</definedName>
    <definedName name="DIC._88" localSheetId="33">'[5]ipc indice 2'!$H$1:$H$311</definedName>
    <definedName name="DIC._88" localSheetId="27">'[5]ipc indice 2'!$H$1:$H$311</definedName>
    <definedName name="DIC._88" localSheetId="34">'[5]ipc indice 2'!$H$1:$H$311</definedName>
    <definedName name="DIC._88" localSheetId="32">'[5]ipc indice 2'!$H$1:$H$311</definedName>
    <definedName name="DIC._88" localSheetId="30">'[5]ipc indice 2'!$H$1:$H$311</definedName>
    <definedName name="DIC._88" localSheetId="29">'[5]ipc indice 2'!$H$1:$H$311</definedName>
    <definedName name="DIC._88" localSheetId="31">'[5]ipc indice 2'!$H$1:$H$311</definedName>
    <definedName name="DIC._88" localSheetId="28">'[5]ipc indice 2'!$H$1:$H$311</definedName>
    <definedName name="DIC._88" localSheetId="0">'[5]ipc indice 2'!$H$1:$H$311</definedName>
    <definedName name="DIC._88" localSheetId="17">'[5]ipc indice 2'!$H$1:$H$311</definedName>
    <definedName name="DIC._88" localSheetId="18">'[5]ipc indice 2'!$H$1:$H$311</definedName>
    <definedName name="DIC._88" localSheetId="20">'[5]ipc indice 2'!$H$1:$H$311</definedName>
    <definedName name="DIC._88" localSheetId="21">'[5]ipc indice 2'!$H$1:$H$311</definedName>
    <definedName name="DIC._88" localSheetId="19">'[5]ipc indice 2'!$H$1:$H$311</definedName>
    <definedName name="DIC._88" localSheetId="14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5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6">'[5]ipc indice 2'!$T$1:$T$311</definedName>
    <definedName name="DIC._89" localSheetId="36">'[5]ipc indice 2'!$T$1:$T$311</definedName>
    <definedName name="DIC._89" localSheetId="35">'[5]ipc indice 2'!$T$1:$T$311</definedName>
    <definedName name="DIC._89" localSheetId="25">'[5]ipc indice 2'!$T$1:$T$311</definedName>
    <definedName name="DIC._89" localSheetId="26">'[5]ipc indice 2'!$T$1:$T$311</definedName>
    <definedName name="DIC._89" localSheetId="22">'[5]ipc indice 2'!$T$1:$T$311</definedName>
    <definedName name="DIC._89" localSheetId="24">'[5]ipc indice 2'!$T$1:$T$311</definedName>
    <definedName name="DIC._89" localSheetId="23">'[5]ipc indice 2'!$T$1:$T$311</definedName>
    <definedName name="DIC._89" localSheetId="33">'[5]ipc indice 2'!$T$1:$T$311</definedName>
    <definedName name="DIC._89" localSheetId="27">'[5]ipc indice 2'!$T$1:$T$311</definedName>
    <definedName name="DIC._89" localSheetId="34">'[5]ipc indice 2'!$T$1:$T$311</definedName>
    <definedName name="DIC._89" localSheetId="32">'[5]ipc indice 2'!$T$1:$T$311</definedName>
    <definedName name="DIC._89" localSheetId="30">'[5]ipc indice 2'!$T$1:$T$311</definedName>
    <definedName name="DIC._89" localSheetId="29">'[5]ipc indice 2'!$T$1:$T$311</definedName>
    <definedName name="DIC._89" localSheetId="31">'[5]ipc indice 2'!$T$1:$T$311</definedName>
    <definedName name="DIC._89" localSheetId="28">'[5]ipc indice 2'!$T$1:$T$311</definedName>
    <definedName name="DIC._89" localSheetId="0">'[5]ipc indice 2'!$T$1:$T$311</definedName>
    <definedName name="DIC._89" localSheetId="17">'[5]ipc indice 2'!$T$1:$T$311</definedName>
    <definedName name="DIC._89" localSheetId="18">'[5]ipc indice 2'!$T$1:$T$311</definedName>
    <definedName name="DIC._89" localSheetId="20">'[5]ipc indice 2'!$T$1:$T$311</definedName>
    <definedName name="DIC._89" localSheetId="21">'[5]ipc indice 2'!$T$1:$T$311</definedName>
    <definedName name="DIC._89" localSheetId="19">'[5]ipc indice 2'!$T$1:$T$311</definedName>
    <definedName name="DIC._89" localSheetId="14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5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6">'[5]ipc indice 2'!$I$1:$I$311</definedName>
    <definedName name="ENE._89" localSheetId="36">'[5]ipc indice 2'!$I$1:$I$311</definedName>
    <definedName name="ENE._89" localSheetId="35">'[5]ipc indice 2'!$I$1:$I$311</definedName>
    <definedName name="ENE._89" localSheetId="25">'[5]ipc indice 2'!$I$1:$I$311</definedName>
    <definedName name="ENE._89" localSheetId="26">'[5]ipc indice 2'!$I$1:$I$311</definedName>
    <definedName name="ENE._89" localSheetId="22">'[5]ipc indice 2'!$I$1:$I$311</definedName>
    <definedName name="ENE._89" localSheetId="24">'[5]ipc indice 2'!$I$1:$I$311</definedName>
    <definedName name="ENE._89" localSheetId="23">'[5]ipc indice 2'!$I$1:$I$311</definedName>
    <definedName name="ENE._89" localSheetId="33">'[5]ipc indice 2'!$I$1:$I$311</definedName>
    <definedName name="ENE._89" localSheetId="27">'[5]ipc indice 2'!$I$1:$I$311</definedName>
    <definedName name="ENE._89" localSheetId="34">'[5]ipc indice 2'!$I$1:$I$311</definedName>
    <definedName name="ENE._89" localSheetId="32">'[5]ipc indice 2'!$I$1:$I$311</definedName>
    <definedName name="ENE._89" localSheetId="30">'[5]ipc indice 2'!$I$1:$I$311</definedName>
    <definedName name="ENE._89" localSheetId="29">'[5]ipc indice 2'!$I$1:$I$311</definedName>
    <definedName name="ENE._89" localSheetId="31">'[5]ipc indice 2'!$I$1:$I$311</definedName>
    <definedName name="ENE._89" localSheetId="28">'[5]ipc indice 2'!$I$1:$I$311</definedName>
    <definedName name="ENE._89" localSheetId="0">'[5]ipc indice 2'!$I$1:$I$311</definedName>
    <definedName name="ENE._89" localSheetId="17">'[5]ipc indice 2'!$I$1:$I$311</definedName>
    <definedName name="ENE._89" localSheetId="18">'[5]ipc indice 2'!$I$1:$I$311</definedName>
    <definedName name="ENE._89" localSheetId="20">'[5]ipc indice 2'!$I$1:$I$311</definedName>
    <definedName name="ENE._89" localSheetId="21">'[5]ipc indice 2'!$I$1:$I$311</definedName>
    <definedName name="ENE._89" localSheetId="19">'[5]ipc indice 2'!$I$1:$I$311</definedName>
    <definedName name="ENE._89" localSheetId="14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5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6">'[5]ipc indice 2'!$U$1:$U$311</definedName>
    <definedName name="ENE._90" localSheetId="36">'[5]ipc indice 2'!$U$1:$U$311</definedName>
    <definedName name="ENE._90" localSheetId="35">'[5]ipc indice 2'!$U$1:$U$311</definedName>
    <definedName name="ENE._90" localSheetId="25">'[5]ipc indice 2'!$U$1:$U$311</definedName>
    <definedName name="ENE._90" localSheetId="26">'[5]ipc indice 2'!$U$1:$U$311</definedName>
    <definedName name="ENE._90" localSheetId="22">'[5]ipc indice 2'!$U$1:$U$311</definedName>
    <definedName name="ENE._90" localSheetId="24">'[5]ipc indice 2'!$U$1:$U$311</definedName>
    <definedName name="ENE._90" localSheetId="23">'[5]ipc indice 2'!$U$1:$U$311</definedName>
    <definedName name="ENE._90" localSheetId="33">'[5]ipc indice 2'!$U$1:$U$311</definedName>
    <definedName name="ENE._90" localSheetId="27">'[5]ipc indice 2'!$U$1:$U$311</definedName>
    <definedName name="ENE._90" localSheetId="34">'[5]ipc indice 2'!$U$1:$U$311</definedName>
    <definedName name="ENE._90" localSheetId="32">'[5]ipc indice 2'!$U$1:$U$311</definedName>
    <definedName name="ENE._90" localSheetId="30">'[5]ipc indice 2'!$U$1:$U$311</definedName>
    <definedName name="ENE._90" localSheetId="29">'[5]ipc indice 2'!$U$1:$U$311</definedName>
    <definedName name="ENE._90" localSheetId="31">'[5]ipc indice 2'!$U$1:$U$311</definedName>
    <definedName name="ENE._90" localSheetId="28">'[5]ipc indice 2'!$U$1:$U$311</definedName>
    <definedName name="ENE._90" localSheetId="0">'[5]ipc indice 2'!$U$1:$U$311</definedName>
    <definedName name="ENE._90" localSheetId="17">'[5]ipc indice 2'!$U$1:$U$311</definedName>
    <definedName name="ENE._90" localSheetId="18">'[5]ipc indice 2'!$U$1:$U$311</definedName>
    <definedName name="ENE._90" localSheetId="20">'[5]ipc indice 2'!$U$1:$U$311</definedName>
    <definedName name="ENE._90" localSheetId="21">'[5]ipc indice 2'!$U$1:$U$311</definedName>
    <definedName name="ENE._90" localSheetId="19">'[5]ipc indice 2'!$U$1:$U$311</definedName>
    <definedName name="ENE._90" localSheetId="14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5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6">'[5]ipc indice 2'!$J$1:$J$311</definedName>
    <definedName name="FEB._89" localSheetId="36">'[5]ipc indice 2'!$J$1:$J$311</definedName>
    <definedName name="FEB._89" localSheetId="35">'[5]ipc indice 2'!$J$1:$J$311</definedName>
    <definedName name="FEB._89" localSheetId="25">'[5]ipc indice 2'!$J$1:$J$311</definedName>
    <definedName name="FEB._89" localSheetId="26">'[5]ipc indice 2'!$J$1:$J$311</definedName>
    <definedName name="FEB._89" localSheetId="22">'[5]ipc indice 2'!$J$1:$J$311</definedName>
    <definedName name="FEB._89" localSheetId="24">'[5]ipc indice 2'!$J$1:$J$311</definedName>
    <definedName name="FEB._89" localSheetId="23">'[5]ipc indice 2'!$J$1:$J$311</definedName>
    <definedName name="FEB._89" localSheetId="33">'[5]ipc indice 2'!$J$1:$J$311</definedName>
    <definedName name="FEB._89" localSheetId="27">'[5]ipc indice 2'!$J$1:$J$311</definedName>
    <definedName name="FEB._89" localSheetId="34">'[5]ipc indice 2'!$J$1:$J$311</definedName>
    <definedName name="FEB._89" localSheetId="32">'[5]ipc indice 2'!$J$1:$J$311</definedName>
    <definedName name="FEB._89" localSheetId="30">'[5]ipc indice 2'!$J$1:$J$311</definedName>
    <definedName name="FEB._89" localSheetId="29">'[5]ipc indice 2'!$J$1:$J$311</definedName>
    <definedName name="FEB._89" localSheetId="31">'[5]ipc indice 2'!$J$1:$J$311</definedName>
    <definedName name="FEB._89" localSheetId="28">'[5]ipc indice 2'!$J$1:$J$311</definedName>
    <definedName name="FEB._89" localSheetId="0">'[5]ipc indice 2'!$J$1:$J$311</definedName>
    <definedName name="FEB._89" localSheetId="17">'[5]ipc indice 2'!$J$1:$J$311</definedName>
    <definedName name="FEB._89" localSheetId="18">'[5]ipc indice 2'!$J$1:$J$311</definedName>
    <definedName name="FEB._89" localSheetId="20">'[5]ipc indice 2'!$J$1:$J$311</definedName>
    <definedName name="FEB._89" localSheetId="21">'[5]ipc indice 2'!$J$1:$J$311</definedName>
    <definedName name="FEB._89" localSheetId="19">'[5]ipc indice 2'!$J$1:$J$311</definedName>
    <definedName name="FEB._89" localSheetId="14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5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5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0" hidden="1">{"'Hoja1'!$A$2:$E$19"}</definedName>
    <definedName name="HTML_Control" localSheetId="17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6">'[5]ipc indice 2'!$O$1:$O$311</definedName>
    <definedName name="JUL._89" localSheetId="36">'[5]ipc indice 2'!$O$1:$O$311</definedName>
    <definedName name="JUL._89" localSheetId="35">'[5]ipc indice 2'!$O$1:$O$311</definedName>
    <definedName name="JUL._89" localSheetId="25">'[5]ipc indice 2'!$O$1:$O$311</definedName>
    <definedName name="JUL._89" localSheetId="26">'[5]ipc indice 2'!$O$1:$O$311</definedName>
    <definedName name="JUL._89" localSheetId="22">'[5]ipc indice 2'!$O$1:$O$311</definedName>
    <definedName name="JUL._89" localSheetId="24">'[5]ipc indice 2'!$O$1:$O$311</definedName>
    <definedName name="JUL._89" localSheetId="23">'[5]ipc indice 2'!$O$1:$O$311</definedName>
    <definedName name="JUL._89" localSheetId="33">'[5]ipc indice 2'!$O$1:$O$311</definedName>
    <definedName name="JUL._89" localSheetId="27">'[5]ipc indice 2'!$O$1:$O$311</definedName>
    <definedName name="JUL._89" localSheetId="34">'[5]ipc indice 2'!$O$1:$O$311</definedName>
    <definedName name="JUL._89" localSheetId="32">'[5]ipc indice 2'!$O$1:$O$311</definedName>
    <definedName name="JUL._89" localSheetId="30">'[5]ipc indice 2'!$O$1:$O$311</definedName>
    <definedName name="JUL._89" localSheetId="29">'[5]ipc indice 2'!$O$1:$O$311</definedName>
    <definedName name="JUL._89" localSheetId="31">'[5]ipc indice 2'!$O$1:$O$311</definedName>
    <definedName name="JUL._89" localSheetId="28">'[5]ipc indice 2'!$O$1:$O$311</definedName>
    <definedName name="JUL._89" localSheetId="0">'[5]ipc indice 2'!$O$1:$O$311</definedName>
    <definedName name="JUL._89" localSheetId="17">'[5]ipc indice 2'!$O$1:$O$311</definedName>
    <definedName name="JUL._89" localSheetId="18">'[5]ipc indice 2'!$O$1:$O$311</definedName>
    <definedName name="JUL._89" localSheetId="20">'[5]ipc indice 2'!$O$1:$O$311</definedName>
    <definedName name="JUL._89" localSheetId="21">'[5]ipc indice 2'!$O$1:$O$311</definedName>
    <definedName name="JUL._89" localSheetId="19">'[5]ipc indice 2'!$O$1:$O$311</definedName>
    <definedName name="JUL._89" localSheetId="14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5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6">'[5]ipc indice 2'!$N$1:$N$311</definedName>
    <definedName name="JUN._89" localSheetId="36">'[5]ipc indice 2'!$N$1:$N$311</definedName>
    <definedName name="JUN._89" localSheetId="35">'[5]ipc indice 2'!$N$1:$N$311</definedName>
    <definedName name="JUN._89" localSheetId="25">'[5]ipc indice 2'!$N$1:$N$311</definedName>
    <definedName name="JUN._89" localSheetId="26">'[5]ipc indice 2'!$N$1:$N$311</definedName>
    <definedName name="JUN._89" localSheetId="22">'[5]ipc indice 2'!$N$1:$N$311</definedName>
    <definedName name="JUN._89" localSheetId="24">'[5]ipc indice 2'!$N$1:$N$311</definedName>
    <definedName name="JUN._89" localSheetId="23">'[5]ipc indice 2'!$N$1:$N$311</definedName>
    <definedName name="JUN._89" localSheetId="33">'[5]ipc indice 2'!$N$1:$N$311</definedName>
    <definedName name="JUN._89" localSheetId="27">'[5]ipc indice 2'!$N$1:$N$311</definedName>
    <definedName name="JUN._89" localSheetId="34">'[5]ipc indice 2'!$N$1:$N$311</definedName>
    <definedName name="JUN._89" localSheetId="32">'[5]ipc indice 2'!$N$1:$N$311</definedName>
    <definedName name="JUN._89" localSheetId="30">'[5]ipc indice 2'!$N$1:$N$311</definedName>
    <definedName name="JUN._89" localSheetId="29">'[5]ipc indice 2'!$N$1:$N$311</definedName>
    <definedName name="JUN._89" localSheetId="31">'[5]ipc indice 2'!$N$1:$N$311</definedName>
    <definedName name="JUN._89" localSheetId="28">'[5]ipc indice 2'!$N$1:$N$311</definedName>
    <definedName name="JUN._89" localSheetId="0">'[5]ipc indice 2'!$N$1:$N$311</definedName>
    <definedName name="JUN._89" localSheetId="17">'[5]ipc indice 2'!$N$1:$N$311</definedName>
    <definedName name="JUN._89" localSheetId="18">'[5]ipc indice 2'!$N$1:$N$311</definedName>
    <definedName name="JUN._89" localSheetId="20">'[5]ipc indice 2'!$N$1:$N$311</definedName>
    <definedName name="JUN._89" localSheetId="21">'[5]ipc indice 2'!$N$1:$N$311</definedName>
    <definedName name="JUN._89" localSheetId="19">'[5]ipc indice 2'!$N$1:$N$311</definedName>
    <definedName name="JUN._89" localSheetId="14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5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6">'[5]ipc indice 2'!$K$1:$K$311</definedName>
    <definedName name="MAR._89" localSheetId="36">'[5]ipc indice 2'!$K$1:$K$311</definedName>
    <definedName name="MAR._89" localSheetId="35">'[5]ipc indice 2'!$K$1:$K$311</definedName>
    <definedName name="MAR._89" localSheetId="25">'[5]ipc indice 2'!$K$1:$K$311</definedName>
    <definedName name="MAR._89" localSheetId="26">'[5]ipc indice 2'!$K$1:$K$311</definedName>
    <definedName name="MAR._89" localSheetId="22">'[5]ipc indice 2'!$K$1:$K$311</definedName>
    <definedName name="MAR._89" localSheetId="24">'[5]ipc indice 2'!$K$1:$K$311</definedName>
    <definedName name="MAR._89" localSheetId="23">'[5]ipc indice 2'!$K$1:$K$311</definedName>
    <definedName name="MAR._89" localSheetId="33">'[5]ipc indice 2'!$K$1:$K$311</definedName>
    <definedName name="MAR._89" localSheetId="27">'[5]ipc indice 2'!$K$1:$K$311</definedName>
    <definedName name="MAR._89" localSheetId="34">'[5]ipc indice 2'!$K$1:$K$311</definedName>
    <definedName name="MAR._89" localSheetId="32">'[5]ipc indice 2'!$K$1:$K$311</definedName>
    <definedName name="MAR._89" localSheetId="30">'[5]ipc indice 2'!$K$1:$K$311</definedName>
    <definedName name="MAR._89" localSheetId="29">'[5]ipc indice 2'!$K$1:$K$311</definedName>
    <definedName name="MAR._89" localSheetId="31">'[5]ipc indice 2'!$K$1:$K$311</definedName>
    <definedName name="MAR._89" localSheetId="28">'[5]ipc indice 2'!$K$1:$K$311</definedName>
    <definedName name="MAR._89" localSheetId="0">'[5]ipc indice 2'!$K$1:$K$311</definedName>
    <definedName name="MAR._89" localSheetId="17">'[5]ipc indice 2'!$K$1:$K$311</definedName>
    <definedName name="MAR._89" localSheetId="18">'[5]ipc indice 2'!$K$1:$K$311</definedName>
    <definedName name="MAR._89" localSheetId="20">'[5]ipc indice 2'!$K$1:$K$311</definedName>
    <definedName name="MAR._89" localSheetId="21">'[5]ipc indice 2'!$K$1:$K$311</definedName>
    <definedName name="MAR._89" localSheetId="19">'[5]ipc indice 2'!$K$1:$K$311</definedName>
    <definedName name="MAR._89" localSheetId="14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5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6">'[5]ipc indice 2'!$M$1:$M$311</definedName>
    <definedName name="MAY._89" localSheetId="36">'[5]ipc indice 2'!$M$1:$M$311</definedName>
    <definedName name="MAY._89" localSheetId="35">'[5]ipc indice 2'!$M$1:$M$311</definedName>
    <definedName name="MAY._89" localSheetId="25">'[5]ipc indice 2'!$M$1:$M$311</definedName>
    <definedName name="MAY._89" localSheetId="26">'[5]ipc indice 2'!$M$1:$M$311</definedName>
    <definedName name="MAY._89" localSheetId="22">'[5]ipc indice 2'!$M$1:$M$311</definedName>
    <definedName name="MAY._89" localSheetId="24">'[5]ipc indice 2'!$M$1:$M$311</definedName>
    <definedName name="MAY._89" localSheetId="23">'[5]ipc indice 2'!$M$1:$M$311</definedName>
    <definedName name="MAY._89" localSheetId="33">'[5]ipc indice 2'!$M$1:$M$311</definedName>
    <definedName name="MAY._89" localSheetId="27">'[5]ipc indice 2'!$M$1:$M$311</definedName>
    <definedName name="MAY._89" localSheetId="34">'[5]ipc indice 2'!$M$1:$M$311</definedName>
    <definedName name="MAY._89" localSheetId="32">'[5]ipc indice 2'!$M$1:$M$311</definedName>
    <definedName name="MAY._89" localSheetId="30">'[5]ipc indice 2'!$M$1:$M$311</definedName>
    <definedName name="MAY._89" localSheetId="29">'[5]ipc indice 2'!$M$1:$M$311</definedName>
    <definedName name="MAY._89" localSheetId="31">'[5]ipc indice 2'!$M$1:$M$311</definedName>
    <definedName name="MAY._89" localSheetId="28">'[5]ipc indice 2'!$M$1:$M$311</definedName>
    <definedName name="MAY._89" localSheetId="0">'[5]ipc indice 2'!$M$1:$M$311</definedName>
    <definedName name="MAY._89" localSheetId="17">'[5]ipc indice 2'!$M$1:$M$311</definedName>
    <definedName name="MAY._89" localSheetId="18">'[5]ipc indice 2'!$M$1:$M$311</definedName>
    <definedName name="MAY._89" localSheetId="20">'[5]ipc indice 2'!$M$1:$M$311</definedName>
    <definedName name="MAY._89" localSheetId="21">'[5]ipc indice 2'!$M$1:$M$311</definedName>
    <definedName name="MAY._89" localSheetId="19">'[5]ipc indice 2'!$M$1:$M$311</definedName>
    <definedName name="MAY._89" localSheetId="14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5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6">#REF!</definedName>
    <definedName name="MES" localSheetId="36">#REF!</definedName>
    <definedName name="MES" localSheetId="35">#REF!</definedName>
    <definedName name="MES" localSheetId="25">#REF!</definedName>
    <definedName name="MES" localSheetId="26">#REF!</definedName>
    <definedName name="MES" localSheetId="22">#REF!</definedName>
    <definedName name="MES" localSheetId="24">#REF!</definedName>
    <definedName name="MES" localSheetId="23">#REF!</definedName>
    <definedName name="MES" localSheetId="33">#REF!</definedName>
    <definedName name="MES" localSheetId="27">#REF!</definedName>
    <definedName name="MES" localSheetId="34">#REF!</definedName>
    <definedName name="MES" localSheetId="32">#REF!</definedName>
    <definedName name="MES" localSheetId="30">#REF!</definedName>
    <definedName name="MES" localSheetId="29">#REF!</definedName>
    <definedName name="MES" localSheetId="31">#REF!</definedName>
    <definedName name="MES" localSheetId="28">#REF!</definedName>
    <definedName name="MES" localSheetId="0">#REF!</definedName>
    <definedName name="MES" localSheetId="17">#REF!</definedName>
    <definedName name="MES" localSheetId="18">#REF!</definedName>
    <definedName name="MES" localSheetId="20">#REF!</definedName>
    <definedName name="MES" localSheetId="21">#REF!</definedName>
    <definedName name="MES" localSheetId="19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6">'[5]ipc indice 2'!$S$1:$S$311</definedName>
    <definedName name="NOV._89" localSheetId="36">'[5]ipc indice 2'!$S$1:$S$311</definedName>
    <definedName name="NOV._89" localSheetId="35">'[5]ipc indice 2'!$S$1:$S$311</definedName>
    <definedName name="NOV._89" localSheetId="25">'[5]ipc indice 2'!$S$1:$S$311</definedName>
    <definedName name="NOV._89" localSheetId="26">'[5]ipc indice 2'!$S$1:$S$311</definedName>
    <definedName name="NOV._89" localSheetId="22">'[5]ipc indice 2'!$S$1:$S$311</definedName>
    <definedName name="NOV._89" localSheetId="24">'[5]ipc indice 2'!$S$1:$S$311</definedName>
    <definedName name="NOV._89" localSheetId="23">'[5]ipc indice 2'!$S$1:$S$311</definedName>
    <definedName name="NOV._89" localSheetId="33">'[5]ipc indice 2'!$S$1:$S$311</definedName>
    <definedName name="NOV._89" localSheetId="27">'[5]ipc indice 2'!$S$1:$S$311</definedName>
    <definedName name="NOV._89" localSheetId="34">'[5]ipc indice 2'!$S$1:$S$311</definedName>
    <definedName name="NOV._89" localSheetId="32">'[5]ipc indice 2'!$S$1:$S$311</definedName>
    <definedName name="NOV._89" localSheetId="30">'[5]ipc indice 2'!$S$1:$S$311</definedName>
    <definedName name="NOV._89" localSheetId="29">'[5]ipc indice 2'!$S$1:$S$311</definedName>
    <definedName name="NOV._89" localSheetId="31">'[5]ipc indice 2'!$S$1:$S$311</definedName>
    <definedName name="NOV._89" localSheetId="28">'[5]ipc indice 2'!$S$1:$S$311</definedName>
    <definedName name="NOV._89" localSheetId="0">'[5]ipc indice 2'!$S$1:$S$311</definedName>
    <definedName name="NOV._89" localSheetId="17">'[5]ipc indice 2'!$S$1:$S$311</definedName>
    <definedName name="NOV._89" localSheetId="18">'[5]ipc indice 2'!$S$1:$S$311</definedName>
    <definedName name="NOV._89" localSheetId="20">'[5]ipc indice 2'!$S$1:$S$311</definedName>
    <definedName name="NOV._89" localSheetId="21">'[5]ipc indice 2'!$S$1:$S$311</definedName>
    <definedName name="NOV._89" localSheetId="19">'[5]ipc indice 2'!$S$1:$S$311</definedName>
    <definedName name="NOV._89" localSheetId="14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5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6">#REF!</definedName>
    <definedName name="OCT._89" localSheetId="36">#REF!</definedName>
    <definedName name="OCT._89" localSheetId="35">#REF!</definedName>
    <definedName name="OCT._89" localSheetId="25">#REF!</definedName>
    <definedName name="OCT._89" localSheetId="26">#REF!</definedName>
    <definedName name="OCT._89" localSheetId="22">#REF!</definedName>
    <definedName name="OCT._89" localSheetId="24">#REF!</definedName>
    <definedName name="OCT._89" localSheetId="23">#REF!</definedName>
    <definedName name="OCT._89" localSheetId="33">#REF!</definedName>
    <definedName name="OCT._89" localSheetId="27">#REF!</definedName>
    <definedName name="OCT._89" localSheetId="34">#REF!</definedName>
    <definedName name="OCT._89" localSheetId="32">#REF!</definedName>
    <definedName name="OCT._89" localSheetId="30">#REF!</definedName>
    <definedName name="OCT._89" localSheetId="29">#REF!</definedName>
    <definedName name="OCT._89" localSheetId="31">#REF!</definedName>
    <definedName name="OCT._89" localSheetId="28">#REF!</definedName>
    <definedName name="OCT._89" localSheetId="0">#REF!</definedName>
    <definedName name="OCT._89" localSheetId="17">#REF!</definedName>
    <definedName name="OCT._89" localSheetId="18">#REF!</definedName>
    <definedName name="OCT._89" localSheetId="20">#REF!</definedName>
    <definedName name="OCT._89" localSheetId="21">#REF!</definedName>
    <definedName name="OCT._89" localSheetId="19">#REF!</definedName>
    <definedName name="OCT._89" localSheetId="14">#REF!</definedName>
    <definedName name="OCT._89" localSheetId="12">#REF!</definedName>
    <definedName name="OCT._89" localSheetId="13">#REF!</definedName>
    <definedName name="OCT._89" localSheetId="15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6">#REF!</definedName>
    <definedName name="s" localSheetId="36">#REF!</definedName>
    <definedName name="s" localSheetId="35">#REF!</definedName>
    <definedName name="s" localSheetId="25">#REF!</definedName>
    <definedName name="s" localSheetId="26">#REF!</definedName>
    <definedName name="s" localSheetId="22">#REF!</definedName>
    <definedName name="s" localSheetId="24">#REF!</definedName>
    <definedName name="s" localSheetId="23">#REF!</definedName>
    <definedName name="s" localSheetId="33">#REF!</definedName>
    <definedName name="s" localSheetId="27">#REF!</definedName>
    <definedName name="s" localSheetId="34">#REF!</definedName>
    <definedName name="s" localSheetId="32">#REF!</definedName>
    <definedName name="s" localSheetId="30">#REF!</definedName>
    <definedName name="s" localSheetId="29">#REF!</definedName>
    <definedName name="s" localSheetId="31">#REF!</definedName>
    <definedName name="s" localSheetId="28">#REF!</definedName>
    <definedName name="s" localSheetId="0">#REF!</definedName>
    <definedName name="s" localSheetId="17">#REF!</definedName>
    <definedName name="s" localSheetId="18">#REF!</definedName>
    <definedName name="s" localSheetId="20">#REF!</definedName>
    <definedName name="s" localSheetId="21">#REF!</definedName>
    <definedName name="s" localSheetId="19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6">'[5]ipc indice 2'!$Q$1:$Q$311</definedName>
    <definedName name="SEP._89" localSheetId="36">'[5]ipc indice 2'!$Q$1:$Q$311</definedName>
    <definedName name="SEP._89" localSheetId="35">'[5]ipc indice 2'!$Q$1:$Q$311</definedName>
    <definedName name="SEP._89" localSheetId="25">'[5]ipc indice 2'!$Q$1:$Q$311</definedName>
    <definedName name="SEP._89" localSheetId="26">'[5]ipc indice 2'!$Q$1:$Q$311</definedName>
    <definedName name="SEP._89" localSheetId="22">'[5]ipc indice 2'!$Q$1:$Q$311</definedName>
    <definedName name="SEP._89" localSheetId="24">'[5]ipc indice 2'!$Q$1:$Q$311</definedName>
    <definedName name="SEP._89" localSheetId="23">'[5]ipc indice 2'!$Q$1:$Q$311</definedName>
    <definedName name="SEP._89" localSheetId="33">'[5]ipc indice 2'!$Q$1:$Q$311</definedName>
    <definedName name="SEP._89" localSheetId="27">'[5]ipc indice 2'!$Q$1:$Q$311</definedName>
    <definedName name="SEP._89" localSheetId="34">'[5]ipc indice 2'!$Q$1:$Q$311</definedName>
    <definedName name="SEP._89" localSheetId="32">'[5]ipc indice 2'!$Q$1:$Q$311</definedName>
    <definedName name="SEP._89" localSheetId="30">'[5]ipc indice 2'!$Q$1:$Q$311</definedName>
    <definedName name="SEP._89" localSheetId="29">'[5]ipc indice 2'!$Q$1:$Q$311</definedName>
    <definedName name="SEP._89" localSheetId="31">'[5]ipc indice 2'!$Q$1:$Q$311</definedName>
    <definedName name="SEP._89" localSheetId="28">'[5]ipc indice 2'!$Q$1:$Q$311</definedName>
    <definedName name="SEP._89" localSheetId="0">'[5]ipc indice 2'!$Q$1:$Q$311</definedName>
    <definedName name="SEP._89" localSheetId="17">'[5]ipc indice 2'!$Q$1:$Q$311</definedName>
    <definedName name="SEP._89" localSheetId="18">'[5]ipc indice 2'!$Q$1:$Q$311</definedName>
    <definedName name="SEP._89" localSheetId="20">'[5]ipc indice 2'!$Q$1:$Q$311</definedName>
    <definedName name="SEP._89" localSheetId="21">'[5]ipc indice 2'!$Q$1:$Q$311</definedName>
    <definedName name="SEP._89" localSheetId="19">'[5]ipc indice 2'!$Q$1:$Q$311</definedName>
    <definedName name="SEP._89" localSheetId="14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5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6">[2]BASE!#REF!</definedName>
    <definedName name="sss" localSheetId="35">[2]BASE!#REF!</definedName>
    <definedName name="sss" localSheetId="25">[2]BASE!#REF!</definedName>
    <definedName name="sss" localSheetId="26">[2]BASE!#REF!</definedName>
    <definedName name="sss" localSheetId="22">[2]BASE!#REF!</definedName>
    <definedName name="sss" localSheetId="24">[2]BASE!#REF!</definedName>
    <definedName name="sss" localSheetId="23">[2]BASE!#REF!</definedName>
    <definedName name="sss" localSheetId="33">[2]BASE!#REF!</definedName>
    <definedName name="sss" localSheetId="27">[2]BASE!#REF!</definedName>
    <definedName name="sss" localSheetId="34">[2]BASE!#REF!</definedName>
    <definedName name="sss" localSheetId="32">[2]BASE!#REF!</definedName>
    <definedName name="sss" localSheetId="30">[2]BASE!#REF!</definedName>
    <definedName name="sss" localSheetId="29">[2]BASE!#REF!</definedName>
    <definedName name="sss" localSheetId="31">[2]BASE!#REF!</definedName>
    <definedName name="sss" localSheetId="28">[2]BASE!#REF!</definedName>
    <definedName name="sss" localSheetId="17">[2]BASE!#REF!</definedName>
    <definedName name="sss" localSheetId="18">[2]BASE!#REF!</definedName>
    <definedName name="sss" localSheetId="20">[2]BASE!#REF!</definedName>
    <definedName name="sss" localSheetId="21">[2]BASE!#REF!</definedName>
    <definedName name="sss" localSheetId="19">[2]BASE!#REF!</definedName>
    <definedName name="sss" localSheetId="14">[9]BASE!#REF!</definedName>
    <definedName name="sss" localSheetId="13">[2]BASE!#REF!</definedName>
    <definedName name="sss" localSheetId="15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6">#REF!</definedName>
    <definedName name="z" localSheetId="36">#REF!</definedName>
    <definedName name="z" localSheetId="35">#REF!</definedName>
    <definedName name="z" localSheetId="25">#REF!</definedName>
    <definedName name="z" localSheetId="26">#REF!</definedName>
    <definedName name="z" localSheetId="22">#REF!</definedName>
    <definedName name="z" localSheetId="24">#REF!</definedName>
    <definedName name="z" localSheetId="23">#REF!</definedName>
    <definedName name="z" localSheetId="33">#REF!</definedName>
    <definedName name="z" localSheetId="27">#REF!</definedName>
    <definedName name="z" localSheetId="34">#REF!</definedName>
    <definedName name="z" localSheetId="32">#REF!</definedName>
    <definedName name="z" localSheetId="30">#REF!</definedName>
    <definedName name="z" localSheetId="29">#REF!</definedName>
    <definedName name="z" localSheetId="31">#REF!</definedName>
    <definedName name="z" localSheetId="28">#REF!</definedName>
    <definedName name="z" localSheetId="0">#REF!</definedName>
    <definedName name="z" localSheetId="17">#REF!</definedName>
    <definedName name="z" localSheetId="18">#REF!</definedName>
    <definedName name="z" localSheetId="20">#REF!</definedName>
    <definedName name="z" localSheetId="21">#REF!</definedName>
    <definedName name="z" localSheetId="19">#REF!</definedName>
  </definedNames>
  <calcPr calcId="145621"/>
</workbook>
</file>

<file path=xl/calcChain.xml><?xml version="1.0" encoding="utf-8"?>
<calcChain xmlns="http://schemas.openxmlformats.org/spreadsheetml/2006/main">
  <c r="K26" i="163" l="1"/>
  <c r="B162" i="155" l="1"/>
  <c r="H18" i="155"/>
  <c r="B161" i="155" l="1"/>
  <c r="H17" i="155" l="1"/>
  <c r="B160" i="155" l="1"/>
  <c r="B159" i="155"/>
  <c r="B158" i="155"/>
  <c r="H16" i="155" l="1"/>
  <c r="H15" i="155"/>
  <c r="H14" i="155"/>
  <c r="B157" i="155" l="1"/>
  <c r="D11" i="155"/>
  <c r="E11" i="155" s="1"/>
  <c r="F11" i="155" s="1"/>
  <c r="G11" i="155" s="1"/>
  <c r="H11" i="155" s="1"/>
  <c r="B156" i="155" l="1"/>
  <c r="B155" i="155" l="1"/>
  <c r="B154" i="155"/>
  <c r="B153" i="155"/>
  <c r="B152" i="155"/>
  <c r="B151" i="155"/>
  <c r="E162" i="155" s="1"/>
  <c r="B150" i="155"/>
  <c r="B149" i="155"/>
  <c r="B148" i="155"/>
  <c r="B147" i="155"/>
  <c r="B146" i="155"/>
  <c r="B145" i="155"/>
  <c r="B144" i="155"/>
  <c r="B143" i="155"/>
  <c r="B142" i="155"/>
  <c r="B141" i="155"/>
  <c r="B140" i="155"/>
  <c r="B139" i="155"/>
  <c r="B138" i="155"/>
  <c r="B137" i="155"/>
  <c r="B136" i="155"/>
  <c r="B135" i="155"/>
  <c r="B134" i="155"/>
  <c r="B133" i="155"/>
  <c r="B132" i="155"/>
  <c r="B131" i="155"/>
  <c r="B130" i="155"/>
  <c r="B129" i="155"/>
  <c r="B128" i="155"/>
  <c r="B127" i="155"/>
  <c r="B126" i="155"/>
  <c r="B125" i="155"/>
  <c r="B124" i="155"/>
  <c r="B123" i="155"/>
  <c r="B122" i="155"/>
  <c r="B121" i="155"/>
  <c r="B120" i="155"/>
  <c r="B119" i="155"/>
  <c r="B118" i="155"/>
  <c r="B117" i="155"/>
  <c r="B116" i="155"/>
  <c r="B115" i="155"/>
  <c r="B114" i="155"/>
  <c r="B113" i="155"/>
  <c r="B112" i="155"/>
  <c r="B111" i="155"/>
  <c r="B110" i="155"/>
  <c r="B109" i="155"/>
  <c r="B108" i="155"/>
  <c r="B107" i="155"/>
  <c r="B106" i="155"/>
  <c r="B105" i="155"/>
  <c r="B104" i="155"/>
  <c r="B103" i="155"/>
  <c r="B102" i="155"/>
  <c r="B101" i="155"/>
  <c r="B100" i="155"/>
  <c r="B99" i="155"/>
  <c r="B98" i="155"/>
  <c r="B97" i="155"/>
  <c r="B96" i="155"/>
  <c r="B95" i="155"/>
  <c r="B94" i="155"/>
  <c r="B93" i="155"/>
  <c r="B92" i="155"/>
  <c r="B91" i="155"/>
  <c r="B90" i="155"/>
  <c r="B89" i="155"/>
  <c r="B88" i="155"/>
  <c r="B87" i="155"/>
  <c r="B86" i="155"/>
  <c r="B85" i="155"/>
  <c r="B84" i="155"/>
  <c r="B83" i="155"/>
  <c r="B82" i="155"/>
  <c r="B81" i="155"/>
  <c r="B80" i="155"/>
  <c r="B79" i="155"/>
  <c r="B78" i="155"/>
  <c r="B77" i="155"/>
  <c r="B76" i="155"/>
  <c r="B75" i="155"/>
  <c r="B74" i="155"/>
  <c r="B73" i="155"/>
  <c r="B72" i="155"/>
  <c r="B71" i="155"/>
  <c r="B70" i="155"/>
  <c r="B69" i="155"/>
  <c r="B68" i="155"/>
  <c r="B67" i="155"/>
  <c r="B66" i="155"/>
  <c r="B65" i="155"/>
  <c r="B64" i="155"/>
  <c r="B63" i="155"/>
  <c r="B62" i="155"/>
  <c r="B61" i="155"/>
  <c r="B60" i="155"/>
  <c r="B59" i="155"/>
  <c r="B58" i="155"/>
  <c r="B57" i="155"/>
  <c r="B56" i="155"/>
  <c r="B55" i="155"/>
  <c r="B54" i="155"/>
  <c r="B53" i="155"/>
  <c r="B52" i="155"/>
  <c r="B51" i="155"/>
  <c r="B50" i="155"/>
  <c r="B49" i="155"/>
  <c r="E161" i="155" l="1"/>
  <c r="E160" i="155"/>
  <c r="E159" i="155"/>
  <c r="E158" i="155"/>
  <c r="E155" i="155"/>
  <c r="E157" i="155"/>
  <c r="E156" i="155"/>
  <c r="F24" i="155"/>
  <c r="E24" i="155"/>
  <c r="D24" i="155"/>
  <c r="C24" i="155"/>
  <c r="F23" i="155"/>
  <c r="E23" i="155"/>
  <c r="D23" i="155"/>
  <c r="C23" i="155"/>
  <c r="G22" i="155"/>
  <c r="F22" i="155"/>
  <c r="E22" i="155"/>
  <c r="D22" i="155"/>
  <c r="C22" i="155"/>
  <c r="G21" i="155"/>
  <c r="F21" i="155"/>
  <c r="E21" i="155"/>
  <c r="D21" i="155"/>
  <c r="C21" i="155"/>
  <c r="G20" i="155"/>
  <c r="F20" i="155"/>
  <c r="E20" i="155"/>
  <c r="D20" i="155"/>
  <c r="C20" i="155"/>
  <c r="G19" i="155"/>
  <c r="F19" i="155"/>
  <c r="E19" i="155"/>
  <c r="D19" i="155"/>
  <c r="C19" i="155"/>
  <c r="G18" i="155"/>
  <c r="F18" i="155"/>
  <c r="E18" i="155"/>
  <c r="D18" i="155"/>
  <c r="C18" i="155"/>
  <c r="G17" i="155"/>
  <c r="F17" i="155"/>
  <c r="E17" i="155"/>
  <c r="D17" i="155"/>
  <c r="C17" i="155"/>
  <c r="G16" i="155"/>
  <c r="F16" i="155"/>
  <c r="E16" i="155"/>
  <c r="D16" i="155"/>
  <c r="C16" i="155"/>
  <c r="G15" i="155"/>
  <c r="F15" i="155"/>
  <c r="E15" i="155"/>
  <c r="D15" i="155"/>
  <c r="C15" i="155"/>
  <c r="G14" i="155"/>
  <c r="F14" i="155"/>
  <c r="E14" i="155"/>
  <c r="D14" i="155"/>
  <c r="C14" i="155"/>
  <c r="H13" i="155"/>
  <c r="G13" i="155"/>
  <c r="F13" i="155"/>
  <c r="E13" i="155"/>
  <c r="D13" i="155"/>
  <c r="C13" i="155"/>
  <c r="I18" i="155" l="1"/>
  <c r="J18" i="155"/>
  <c r="K18" i="155"/>
  <c r="J17" i="155"/>
  <c r="I17" i="155"/>
  <c r="K17" i="155"/>
  <c r="I16" i="155"/>
  <c r="J16" i="155"/>
  <c r="K16" i="155"/>
  <c r="J15" i="155"/>
  <c r="K15" i="155"/>
  <c r="I15" i="155"/>
  <c r="I14" i="155"/>
  <c r="J14" i="155"/>
  <c r="K14" i="155"/>
  <c r="G24" i="155"/>
  <c r="I24" i="155" s="1"/>
  <c r="G23" i="155"/>
  <c r="I23" i="155" s="1"/>
  <c r="K22" i="155"/>
  <c r="I22" i="155"/>
  <c r="J22" i="155"/>
  <c r="E61" i="155"/>
  <c r="E62" i="155"/>
  <c r="E63" i="155"/>
  <c r="E64" i="155"/>
  <c r="E65" i="155"/>
  <c r="E66" i="155"/>
  <c r="E67" i="155"/>
  <c r="E68" i="155"/>
  <c r="E69" i="155"/>
  <c r="E70" i="155"/>
  <c r="E71" i="155"/>
  <c r="E72" i="155"/>
  <c r="E73" i="155"/>
  <c r="E74" i="155"/>
  <c r="E75" i="155"/>
  <c r="E76" i="155"/>
  <c r="E77" i="155"/>
  <c r="E78" i="155"/>
  <c r="E79" i="155"/>
  <c r="E80" i="155"/>
  <c r="E81" i="155"/>
  <c r="E82" i="155"/>
  <c r="E83" i="155"/>
  <c r="E84" i="155"/>
  <c r="E85" i="155"/>
  <c r="E86" i="155"/>
  <c r="E87" i="155"/>
  <c r="E88" i="155"/>
  <c r="E89" i="155"/>
  <c r="E90" i="155"/>
  <c r="E91" i="155"/>
  <c r="E92" i="155"/>
  <c r="E93" i="155"/>
  <c r="E94" i="155"/>
  <c r="E95" i="155"/>
  <c r="E96" i="155"/>
  <c r="E97" i="155"/>
  <c r="E98" i="155"/>
  <c r="E99" i="155"/>
  <c r="E100" i="155"/>
  <c r="E101" i="155"/>
  <c r="E102" i="155"/>
  <c r="E103" i="155"/>
  <c r="E104" i="155"/>
  <c r="E105" i="155"/>
  <c r="E106" i="155"/>
  <c r="E107" i="155"/>
  <c r="E108" i="155"/>
  <c r="E109" i="155"/>
  <c r="E110" i="155"/>
  <c r="E111" i="155"/>
  <c r="E112" i="155"/>
  <c r="E113" i="155"/>
  <c r="E114" i="155"/>
  <c r="E115" i="155"/>
  <c r="E116" i="155"/>
  <c r="E117" i="155"/>
  <c r="E118" i="155"/>
  <c r="E119" i="155"/>
  <c r="E120" i="155"/>
  <c r="E121" i="155"/>
  <c r="E122" i="155"/>
  <c r="E123" i="155"/>
  <c r="E124" i="155"/>
  <c r="E125" i="155"/>
  <c r="E126" i="155"/>
  <c r="E127" i="155"/>
  <c r="E128" i="155"/>
  <c r="E129" i="155"/>
  <c r="E130" i="155"/>
  <c r="E131" i="155"/>
  <c r="E132" i="155"/>
  <c r="E133" i="155"/>
  <c r="E134" i="155"/>
  <c r="E135" i="155"/>
  <c r="E136" i="155"/>
  <c r="E137" i="155"/>
  <c r="E138" i="155"/>
  <c r="E139" i="155"/>
  <c r="E140" i="155"/>
  <c r="E141" i="155"/>
  <c r="E142" i="155"/>
  <c r="E143" i="155"/>
  <c r="E144" i="155"/>
  <c r="E145" i="155"/>
  <c r="E146" i="155"/>
  <c r="E147" i="155"/>
  <c r="E148" i="155"/>
  <c r="E149" i="155"/>
  <c r="E150" i="155"/>
  <c r="E151" i="155"/>
  <c r="E152" i="155"/>
  <c r="E153" i="155"/>
  <c r="E60" i="155"/>
  <c r="E154" i="155"/>
  <c r="J24" i="155" l="1"/>
  <c r="K23" i="155"/>
  <c r="K24" i="155"/>
  <c r="J23" i="155"/>
  <c r="H25" i="155"/>
  <c r="G25" i="155"/>
  <c r="F25" i="155"/>
  <c r="E25" i="155"/>
  <c r="D25" i="155"/>
  <c r="C25" i="155"/>
  <c r="K21" i="155"/>
  <c r="J21" i="155"/>
  <c r="I21" i="155"/>
  <c r="K20" i="155"/>
  <c r="J20" i="155"/>
  <c r="I20" i="155"/>
  <c r="K19" i="155"/>
  <c r="J19" i="155"/>
  <c r="I19" i="155"/>
  <c r="K13" i="155"/>
  <c r="J13" i="155"/>
  <c r="I13" i="155"/>
  <c r="N24" i="155"/>
  <c r="N23" i="155"/>
  <c r="N22" i="155"/>
  <c r="N21" i="155"/>
  <c r="N20" i="155"/>
  <c r="N19" i="155"/>
  <c r="N18" i="155"/>
  <c r="N17" i="155"/>
  <c r="N16" i="155"/>
  <c r="N15" i="155"/>
  <c r="N14" i="155"/>
  <c r="N13" i="155"/>
  <c r="D26" i="155" l="1"/>
  <c r="E26" i="155"/>
  <c r="G26" i="155"/>
  <c r="F26" i="155"/>
  <c r="H28" i="155"/>
  <c r="C28" i="155"/>
  <c r="E28" i="155"/>
  <c r="G28" i="155"/>
  <c r="D28" i="155"/>
  <c r="F28" i="155"/>
  <c r="K28" i="155" l="1"/>
  <c r="J28" i="155"/>
  <c r="D29" i="155"/>
  <c r="F29" i="155"/>
  <c r="G29" i="155"/>
  <c r="H29" i="155"/>
  <c r="E29" i="155"/>
  <c r="I28" i="155"/>
</calcChain>
</file>

<file path=xl/sharedStrings.xml><?xml version="1.0" encoding="utf-8"?>
<sst xmlns="http://schemas.openxmlformats.org/spreadsheetml/2006/main" count="1797" uniqueCount="234">
  <si>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</si>
  <si>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</si>
  <si>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</si>
  <si>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</si>
  <si>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</si>
  <si>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</si>
  <si>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</si>
  <si>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</si>
  <si>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</si>
  <si>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</si>
  <si>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</si>
  <si>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</si>
  <si>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</si>
  <si>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</si>
  <si>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</si>
  <si>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</si>
  <si>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</si>
  <si>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</si>
  <si>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</si>
  <si>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</si>
  <si>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</si>
  <si>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</si>
  <si>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</si>
  <si>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</si>
  <si>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</si>
  <si>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</si>
  <si>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</si>
  <si>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</si>
  <si>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</si>
  <si>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</si>
  <si>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</si>
  <si>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</si>
  <si>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</si>
  <si>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</si>
  <si>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</si>
  <si>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</si>
  <si>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</si>
  <si>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</si>
  <si>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</si>
  <si>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</si>
  <si>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Área licenciada para vivienda y otros destinos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</si>
  <si>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</si>
  <si>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</si>
  <si>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</si>
  <si>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</si>
  <si>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</si>
  <si>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</si>
  <si>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</si>
  <si>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</si>
  <si>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</si>
  <si>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</si>
  <si>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</si>
  <si>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</si>
  <si>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</si>
  <si>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</si>
  <si>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</si>
  <si>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</si>
  <si>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</si>
  <si>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</si>
  <si>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</si>
  <si>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</si>
  <si>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</si>
  <si>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</si>
  <si>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</si>
  <si>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</si>
  <si>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</si>
  <si>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</si>
  <si>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</si>
  <si>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</si>
  <si>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</si>
  <si>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</si>
  <si>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</si>
  <si>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</si>
  <si>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</si>
  <si>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</si>
  <si>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</si>
  <si>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</si>
  <si>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</si>
  <si>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</si>
  <si>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</si>
  <si>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</si>
  <si>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</si>
  <si>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</si>
  <si>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</si>
  <si>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</si>
  <si>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</si>
  <si>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</si>
  <si>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</si>
  <si>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</si>
  <si>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</si>
  <si>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</si>
  <si>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</si>
  <si>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</si>
  <si>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</si>
  <si>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</si>
  <si>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</si>
  <si>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</si>
  <si>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</si>
  <si>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</si>
  <si>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</si>
  <si>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</si>
  <si>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</si>
  <si>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</si>
  <si>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</si>
  <si>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</si>
  <si>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</si>
  <si>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</si>
  <si>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</si>
  <si>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</si>
  <si>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</si>
  <si>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</si>
  <si>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</si>
  <si>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</si>
  <si>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</si>
  <si>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</si>
  <si>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</si>
  <si>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</si>
  <si>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</si>
  <si>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</si>
  <si>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</si>
  <si>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</si>
  <si>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</si>
  <si>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</si>
  <si>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</si>
  <si>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</si>
  <si>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</si>
  <si>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</si>
  <si>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</si>
  <si>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</si>
  <si>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</si>
  <si>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</si>
  <si>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</si>
  <si>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</si>
  <si>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</si>
  <si>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</si>
  <si>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</si>
  <si>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</si>
  <si>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</si>
  <si>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</si>
  <si>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</si>
  <si>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</si>
  <si>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</si>
  <si>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</si>
  <si>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</si>
  <si>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</si>
  <si>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</si>
  <si>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</si>
  <si>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</si>
  <si>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</si>
  <si>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</si>
  <si>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</si>
  <si>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</si>
  <si>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</si>
  <si>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</si>
  <si>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</si>
  <si>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</si>
  <si>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</si>
  <si>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</si>
  <si>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</si>
  <si>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</si>
  <si>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</si>
  <si>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</si>
  <si>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</si>
  <si>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</si>
  <si>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</si>
  <si>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</si>
  <si>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</si>
  <si>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</si>
  <si>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</si>
  <si>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</si>
  <si>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</si>
  <si>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Total VIS entre 70 y 135 smlmv. Miles de metros cuadrados (Bogotá)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</si>
  <si>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</si>
  <si>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</si>
  <si>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</si>
  <si>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</si>
  <si>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</si>
  <si>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</si>
  <si>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</si>
  <si>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</si>
  <si>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</si>
  <si>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</si>
  <si>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</si>
  <si>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</si>
  <si>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</si>
  <si>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</si>
  <si>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</si>
  <si>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</si>
  <si>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</si>
  <si>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</si>
  <si>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</si>
  <si>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</si>
  <si>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</si>
  <si>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</si>
  <si>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</si>
  <si>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</si>
  <si>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</si>
  <si>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</si>
  <si>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</si>
  <si>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</si>
  <si>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Oferta</t>
  </si>
  <si>
    <t>Dic-13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</si>
  <si>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</si>
  <si>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</si>
  <si>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</si>
  <si>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</si>
  <si>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</si>
  <si>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</si>
  <si>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I trimestre, miles de metros cuadrados (Bogotá)</t>
  </si>
  <si>
    <t>Mar-14</t>
  </si>
  <si>
    <t>* Vivienda de Interés Social (menos de 135 smmlv)</t>
  </si>
  <si>
    <t>Producción industrial de concreto (m3)</t>
  </si>
  <si>
    <t>Miles de métros cúbicos (Bogotá)</t>
  </si>
  <si>
    <t>Producción industrial de concreto para edificaciones y obras civiles</t>
  </si>
  <si>
    <t>Producción industrial de concreto edificaciones (m3)</t>
  </si>
  <si>
    <t>Producción industrial de concreto para vivienda</t>
  </si>
  <si>
    <t>Producción industrial de concreto para edificaciones no residenciales*</t>
  </si>
  <si>
    <t>Producción industrial de concreto para obras civiles*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</si>
  <si>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</si>
  <si>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</si>
  <si>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</si>
  <si>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Año corrido a junio</t>
  </si>
  <si>
    <t>Junio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</si>
  <si>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>)</t>
    </r>
  </si>
  <si>
    <t>Area nueva VIS 70-135 SMMLV</t>
  </si>
  <si>
    <t xml:space="preserve">Fuente: Dane. </t>
  </si>
  <si>
    <t>*: VIS: Vivienda de Interés Social. Viviendas de precio inferior a 135 smlmv.</t>
  </si>
  <si>
    <t>*:No VIS: Vivienda diferente a Interés Social. Viviendas de precio superior a 135 smlmv.</t>
  </si>
  <si>
    <t>Área nueva que inició proceso constructivo</t>
  </si>
  <si>
    <t>Total VIP*. Miles de metros cuadrados (Bogotá)</t>
  </si>
  <si>
    <t>*:VIP: Vivienda de Interés Prioritaria. Viviendas de valor inferior a 70 smlmv.</t>
  </si>
  <si>
    <t>*: VIS: Vivienda de Interés Social. Viviendas de precio inferior a 135 smlm.</t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</si>
  <si>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abril-junio</t>
    </r>
    <r>
      <rPr>
        <b/>
        <sz val="12"/>
        <rFont val="Calibri"/>
        <family val="2"/>
        <scheme val="minor"/>
      </rPr>
      <t xml:space="preserve"> , miles de personas </t>
    </r>
  </si>
  <si>
    <t>Fuente: DANE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</si>
</sst>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38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4" xfId="1" applyFont="1" applyFill="1" applyBorder="1"/>
    <xf numFmtId="0" fontId="17" fillId="2" borderId="1" xfId="1" applyFont="1" applyFill="1" applyBorder="1"/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5" fillId="4" borderId="0" xfId="1" applyFont="1" applyFill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0" fontId="28" fillId="5" borderId="0" xfId="1" applyFont="1" applyFill="1"/>
    <xf numFmtId="3" fontId="28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0" fontId="2" fillId="5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0" fontId="30" fillId="2" borderId="0" xfId="1" applyFont="1" applyFill="1"/>
    <xf numFmtId="164" fontId="30" fillId="2" borderId="0" xfId="1" applyNumberFormat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5" borderId="0" xfId="1" applyFont="1" applyFill="1"/>
    <xf numFmtId="1" fontId="10" fillId="2" borderId="0" xfId="1" applyNumberFormat="1" applyFont="1" applyFill="1"/>
    <xf numFmtId="170" fontId="10" fillId="2" borderId="0" xfId="30" applyNumberFormat="1" applyFont="1" applyFill="1"/>
    <xf numFmtId="170" fontId="2" fillId="2" borderId="0" xfId="30" applyNumberFormat="1" applyFont="1" applyFill="1"/>
    <xf numFmtId="168" fontId="10" fillId="2" borderId="0" xfId="1" applyNumberFormat="1" applyFont="1" applyFill="1"/>
    <xf numFmtId="2" fontId="10" fillId="2" borderId="0" xfId="1" applyNumberFormat="1" applyFont="1" applyFill="1"/>
    <xf numFmtId="167" fontId="10" fillId="2" borderId="0" xfId="1" applyNumberFormat="1" applyFont="1" applyFill="1"/>
    <xf numFmtId="3" fontId="32" fillId="2" borderId="0" xfId="0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17" fontId="10" fillId="2" borderId="0" xfId="1" applyNumberFormat="1" applyFont="1" applyFill="1"/>
    <xf numFmtId="0" fontId="10" fillId="4" borderId="0" xfId="1" applyFont="1" applyFill="1"/>
    <xf numFmtId="4" fontId="18" fillId="4" borderId="0" xfId="1" applyNumberFormat="1" applyFont="1" applyFill="1"/>
    <xf numFmtId="3" fontId="0" fillId="2" borderId="0" xfId="0" applyNumberFormat="1" applyFill="1"/>
    <xf numFmtId="3" fontId="24" fillId="4" borderId="0" xfId="1" applyNumberFormat="1" applyFont="1" applyFill="1"/>
    <xf numFmtId="168" fontId="24" fillId="4" borderId="0" xfId="1" applyNumberFormat="1" applyFont="1" applyFill="1"/>
    <xf numFmtId="49" fontId="33" fillId="2" borderId="0" xfId="2" applyNumberFormat="1" applyFont="1" applyFill="1" applyBorder="1" applyAlignment="1">
      <alignment vertical="center" wrapText="1"/>
    </xf>
    <xf numFmtId="49" fontId="33" fillId="4" borderId="0" xfId="2" applyNumberFormat="1" applyFont="1" applyFill="1" applyBorder="1" applyAlignment="1">
      <alignment vertical="center" wrapText="1"/>
    </xf>
    <xf numFmtId="164" fontId="24" fillId="2" borderId="0" xfId="1" applyNumberFormat="1" applyFont="1" applyFill="1"/>
    <xf numFmtId="168" fontId="10" fillId="4" borderId="0" xfId="1" applyNumberFormat="1" applyFont="1" applyFill="1"/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33" fillId="4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34" fillId="4" borderId="0" xfId="1" applyFont="1" applyFill="1" applyBorder="1"/>
    <xf numFmtId="167" fontId="28" fillId="2" borderId="0" xfId="1" applyNumberFormat="1" applyFont="1" applyFill="1"/>
    <xf numFmtId="4" fontId="10" fillId="2" borderId="0" xfId="1" applyNumberFormat="1" applyFont="1" applyFill="1"/>
    <xf numFmtId="170" fontId="24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" fillId="2" borderId="0" xfId="1" applyFont="1" applyFill="1" applyBorder="1"/>
    <xf numFmtId="0" fontId="35" fillId="2" borderId="0" xfId="1" applyFont="1" applyFill="1" applyBorder="1"/>
    <xf numFmtId="167" fontId="2" fillId="2" borderId="0" xfId="1" applyNumberFormat="1" applyFont="1" applyFill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69" fontId="2" fillId="4" borderId="0" xfId="30" applyNumberFormat="1" applyFont="1" applyFill="1"/>
    <xf numFmtId="170" fontId="2" fillId="4" borderId="0" xfId="30" applyNumberFormat="1" applyFont="1" applyFill="1"/>
    <xf numFmtId="1" fontId="2" fillId="4" borderId="0" xfId="1" applyNumberFormat="1" applyFont="1" applyFill="1"/>
    <xf numFmtId="168" fontId="2" fillId="4" borderId="0" xfId="1" applyNumberFormat="1" applyFont="1" applyFill="1"/>
    <xf numFmtId="169" fontId="2" fillId="2" borderId="0" xfId="30" applyNumberFormat="1" applyFont="1" applyFill="1"/>
    <xf numFmtId="168" fontId="2" fillId="2" borderId="0" xfId="1" applyNumberFormat="1" applyFont="1" applyFill="1"/>
    <xf numFmtId="2" fontId="2" fillId="2" borderId="0" xfId="1" applyNumberFormat="1" applyFont="1" applyFill="1"/>
    <xf numFmtId="43" fontId="29" fillId="2" borderId="0" xfId="30" applyFont="1" applyFill="1"/>
    <xf numFmtId="0" fontId="18" fillId="2" borderId="0" xfId="1" applyFont="1" applyFill="1" applyBorder="1"/>
    <xf numFmtId="0" fontId="18" fillId="2" borderId="7" xfId="1" applyFont="1" applyFill="1" applyBorder="1"/>
    <xf numFmtId="0" fontId="19" fillId="2" borderId="0" xfId="1" applyFont="1" applyFill="1" applyBorder="1"/>
    <xf numFmtId="0" fontId="18" fillId="2" borderId="8" xfId="1" applyFont="1" applyFill="1" applyBorder="1"/>
    <xf numFmtId="0" fontId="18" fillId="2" borderId="1" xfId="1" applyFont="1" applyFill="1" applyBorder="1"/>
    <xf numFmtId="0" fontId="18" fillId="2" borderId="9" xfId="1" applyFont="1" applyFill="1" applyBorder="1"/>
    <xf numFmtId="0" fontId="29" fillId="2" borderId="0" xfId="0" applyFont="1" applyFill="1"/>
    <xf numFmtId="0" fontId="29" fillId="2" borderId="0" xfId="0" quotePrefix="1" applyNumberFormat="1" applyFont="1" applyFill="1"/>
    <xf numFmtId="17" fontId="29" fillId="2" borderId="0" xfId="0" quotePrefix="1" applyNumberFormat="1" applyFont="1" applyFill="1"/>
    <xf numFmtId="0" fontId="2" fillId="2" borderId="6" xfId="1" applyFont="1" applyFill="1" applyBorder="1"/>
    <xf numFmtId="0" fontId="12" fillId="2" borderId="0" xfId="1" applyFont="1" applyFill="1" applyBorder="1"/>
    <xf numFmtId="0" fontId="2" fillId="2" borderId="7" xfId="1" applyFont="1" applyFill="1" applyBorder="1"/>
    <xf numFmtId="9" fontId="2" fillId="2" borderId="0" xfId="3" applyFont="1" applyFill="1" applyBorder="1"/>
    <xf numFmtId="9" fontId="12" fillId="2" borderId="0" xfId="3" applyFont="1" applyFill="1" applyBorder="1"/>
    <xf numFmtId="164" fontId="2" fillId="2" borderId="0" xfId="3" applyNumberFormat="1" applyFont="1" applyFill="1" applyBorder="1"/>
    <xf numFmtId="3" fontId="2" fillId="2" borderId="0" xfId="2" applyNumberFormat="1" applyFont="1" applyFill="1" applyBorder="1"/>
    <xf numFmtId="3" fontId="12" fillId="2" borderId="0" xfId="2" applyNumberFormat="1" applyFont="1" applyFill="1" applyBorder="1"/>
    <xf numFmtId="164" fontId="2" fillId="2" borderId="0" xfId="2" applyNumberFormat="1" applyFont="1" applyFill="1" applyBorder="1"/>
    <xf numFmtId="0" fontId="2" fillId="2" borderId="8" xfId="1" applyFont="1" applyFill="1" applyBorder="1"/>
    <xf numFmtId="0" fontId="2" fillId="2" borderId="1" xfId="1" applyFont="1" applyFill="1" applyBorder="1"/>
    <xf numFmtId="0" fontId="2" fillId="2" borderId="9" xfId="1" applyFont="1" applyFill="1" applyBorder="1"/>
    <xf numFmtId="0" fontId="10" fillId="4" borderId="6" xfId="1" applyFont="1" applyFill="1" applyBorder="1"/>
    <xf numFmtId="0" fontId="10" fillId="4" borderId="7" xfId="1" applyFont="1" applyFill="1" applyBorder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1" fillId="2" borderId="6" xfId="1" applyFont="1" applyFill="1" applyBorder="1" applyAlignment="1">
      <alignment horizontal="center"/>
    </xf>
    <xf numFmtId="0" fontId="11" fillId="2" borderId="0" xfId="1" applyFont="1" applyFill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externalLink" Target="externalLinks/externalLink10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604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6979.9520000000002</c:v>
                </c:pt>
                <c:pt idx="1">
                  <c:v>5941.3440000000001</c:v>
                </c:pt>
                <c:pt idx="2">
                  <c:v>5810.996000000001</c:v>
                </c:pt>
                <c:pt idx="3">
                  <c:v>6498.1480000000001</c:v>
                </c:pt>
                <c:pt idx="4">
                  <c:v>6042.4620000000004</c:v>
                </c:pt>
                <c:pt idx="5">
                  <c:v>6916.4380000000001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842.25400000000002</c:v>
                </c:pt>
                <c:pt idx="1">
                  <c:v>857.30399999999997</c:v>
                </c:pt>
                <c:pt idx="2">
                  <c:v>1026.374</c:v>
                </c:pt>
                <c:pt idx="3">
                  <c:v>1015.093</c:v>
                </c:pt>
                <c:pt idx="4">
                  <c:v>1323.615</c:v>
                </c:pt>
                <c:pt idx="5">
                  <c:v>557.96900000000005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630.47499999999991</c:v>
                </c:pt>
                <c:pt idx="1">
                  <c:v>660.92599999999993</c:v>
                </c:pt>
                <c:pt idx="2">
                  <c:v>696.697</c:v>
                </c:pt>
                <c:pt idx="3">
                  <c:v>726.25800000000004</c:v>
                </c:pt>
                <c:pt idx="4">
                  <c:v>774.35200000000009</c:v>
                </c:pt>
                <c:pt idx="5">
                  <c:v>794.93799999999999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4407040"/>
        <c:axId val="108141312"/>
      </c:barChart>
      <c:catAx>
        <c:axId val="104407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08141312"/>
        <c:crosses val="autoZero"/>
        <c:auto val="1"/>
        <c:lblAlgn val="ctr"/>
        <c:lblOffset val="100"/>
        <c:noMultiLvlLbl val="0"/>
      </c:catAx>
      <c:valAx>
        <c:axId val="108141312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0440704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383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4774.5180000000009</c:v>
                </c:pt>
                <c:pt idx="1">
                  <c:v>4048.482</c:v>
                </c:pt>
                <c:pt idx="2">
                  <c:v>4053.8110000000001</c:v>
                </c:pt>
                <c:pt idx="3">
                  <c:v>4880.5600000000004</c:v>
                </c:pt>
                <c:pt idx="4">
                  <c:v>4360.4449999999997</c:v>
                </c:pt>
                <c:pt idx="5">
                  <c:v>4683.6790000000001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537.66600000000005</c:v>
                </c:pt>
                <c:pt idx="1">
                  <c:v>523.03200000000004</c:v>
                </c:pt>
                <c:pt idx="2">
                  <c:v>742.30899999999997</c:v>
                </c:pt>
                <c:pt idx="3">
                  <c:v>792.80200000000002</c:v>
                </c:pt>
                <c:pt idx="4">
                  <c:v>979.18399999999997</c:v>
                </c:pt>
                <c:pt idx="5">
                  <c:v>399.298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242.392</c:v>
                </c:pt>
                <c:pt idx="1">
                  <c:v>257.44399999999996</c:v>
                </c:pt>
                <c:pt idx="2">
                  <c:v>322.45400000000001</c:v>
                </c:pt>
                <c:pt idx="3">
                  <c:v>336.23399999999998</c:v>
                </c:pt>
                <c:pt idx="4">
                  <c:v>309.85199999999998</c:v>
                </c:pt>
                <c:pt idx="5">
                  <c:v>324.959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4408064"/>
        <c:axId val="108185280"/>
      </c:barChart>
      <c:catAx>
        <c:axId val="104408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08185280"/>
        <c:crosses val="autoZero"/>
        <c:auto val="1"/>
        <c:lblAlgn val="ctr"/>
        <c:lblOffset val="100"/>
        <c:noMultiLvlLbl val="0"/>
      </c:catAx>
      <c:valAx>
        <c:axId val="108185280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0440806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05"/>
          <c:w val="0.9"/>
          <c:h val="8.09078613652338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proceso edificaciones'!$D$51:$D$67</c:f>
              <c:numCache>
                <c:formatCode>General</c:formatCode>
                <c:ptCount val="17"/>
                <c:pt idx="0">
                  <c:v>5946.2775000000001</c:v>
                </c:pt>
                <c:pt idx="1">
                  <c:v>5912.7055</c:v>
                </c:pt>
                <c:pt idx="2">
                  <c:v>5941.6019999999999</c:v>
                </c:pt>
                <c:pt idx="3">
                  <c:v>6071.1025</c:v>
                </c:pt>
                <c:pt idx="4">
                  <c:v>6038.5155000000004</c:v>
                </c:pt>
                <c:pt idx="5">
                  <c:v>6060.10275</c:v>
                </c:pt>
                <c:pt idx="6">
                  <c:v>6120.0707499999999</c:v>
                </c:pt>
                <c:pt idx="7">
                  <c:v>6172.9237499999999</c:v>
                </c:pt>
                <c:pt idx="8">
                  <c:v>6344.7117500000004</c:v>
                </c:pt>
                <c:pt idx="9">
                  <c:v>6357.2117500000004</c:v>
                </c:pt>
                <c:pt idx="10">
                  <c:v>6332.8252499999999</c:v>
                </c:pt>
                <c:pt idx="11">
                  <c:v>6369.9887500000004</c:v>
                </c:pt>
                <c:pt idx="12">
                  <c:v>6256.0672500000001</c:v>
                </c:pt>
                <c:pt idx="13">
                  <c:v>6209.3767500000004</c:v>
                </c:pt>
                <c:pt idx="14">
                  <c:v>6224.8990000000003</c:v>
                </c:pt>
                <c:pt idx="15">
                  <c:v>6186.9482500000004</c:v>
                </c:pt>
                <c:pt idx="16">
                  <c:v>6405.4422500000001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574784"/>
        <c:axId val="108191040"/>
      </c:lineChart>
      <c:catAx>
        <c:axId val="99574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1910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8191040"/>
        <c:scaling>
          <c:orientation val="minMax"/>
          <c:min val="5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7478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proceso vivienda'!$D$51:$D$67</c:f>
              <c:numCache>
                <c:formatCode>General</c:formatCode>
                <c:ptCount val="17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1079.3150000000001</c:v>
                </c:pt>
                <c:pt idx="12">
                  <c:v>993.09474999999998</c:v>
                </c:pt>
                <c:pt idx="13">
                  <c:v>1052.2592500000001</c:v>
                </c:pt>
                <c:pt idx="14">
                  <c:v>1101.0307499999999</c:v>
                </c:pt>
                <c:pt idx="15">
                  <c:v>1091.6457499999999</c:v>
                </c:pt>
                <c:pt idx="16">
                  <c:v>1150.77325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773120"/>
        <c:axId val="109457920"/>
      </c:lineChart>
      <c:catAx>
        <c:axId val="216773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45792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9457920"/>
        <c:scaling>
          <c:orientation val="minMax"/>
          <c:max val="13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6773120"/>
        <c:crosses val="autoZero"/>
        <c:crossBetween val="midCat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Mar-13</c:v>
                </c:pt>
              </c:strCache>
            </c:strRef>
          </c:cat>
          <c:val>
            <c:numRef>
              <c:f>'Area proceso otros destinos'!$D$51:$D$67</c:f>
              <c:numCache>
                <c:formatCode>General</c:formatCode>
                <c:ptCount val="17"/>
                <c:pt idx="0">
                  <c:v>4943.7247500000003</c:v>
                </c:pt>
                <c:pt idx="1">
                  <c:v>4778.0152500000004</c:v>
                </c:pt>
                <c:pt idx="2">
                  <c:v>4715.4887500000004</c:v>
                </c:pt>
                <c:pt idx="3">
                  <c:v>4854.0672500000001</c:v>
                </c:pt>
                <c:pt idx="4">
                  <c:v>4930.6615000000002</c:v>
                </c:pt>
                <c:pt idx="5">
                  <c:v>4933.8197499999997</c:v>
                </c:pt>
                <c:pt idx="6">
                  <c:v>4933.0157499999996</c:v>
                </c:pt>
                <c:pt idx="7">
                  <c:v>4984.5577499999999</c:v>
                </c:pt>
                <c:pt idx="8">
                  <c:v>5054.1202499999999</c:v>
                </c:pt>
                <c:pt idx="9">
                  <c:v>5208.4385000000002</c:v>
                </c:pt>
                <c:pt idx="10">
                  <c:v>5246.5292499999996</c:v>
                </c:pt>
                <c:pt idx="11">
                  <c:v>5290.6737499999999</c:v>
                </c:pt>
                <c:pt idx="12">
                  <c:v>5262.9724999999999</c:v>
                </c:pt>
                <c:pt idx="13">
                  <c:v>5157.1175000000003</c:v>
                </c:pt>
                <c:pt idx="14">
                  <c:v>5123.8682500000004</c:v>
                </c:pt>
                <c:pt idx="15">
                  <c:v>5095.3024999999998</c:v>
                </c:pt>
                <c:pt idx="16">
                  <c:v>5254.6689999999999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9702912"/>
        <c:axId val="111691456"/>
      </c:lineChart>
      <c:catAx>
        <c:axId val="249702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69145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11691456"/>
        <c:scaling>
          <c:orientation val="minMax"/>
          <c:min val="4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9702912"/>
        <c:crosses val="autoZero"/>
        <c:crossBetween val="midCat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edificaciones'!$C$53:$C$69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edificaciones'!$D$53:$D$69</c:f>
              <c:numCache>
                <c:formatCode>General</c:formatCode>
                <c:ptCount val="17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1079.3150000000001</c:v>
                </c:pt>
                <c:pt idx="12">
                  <c:v>993.09474999999998</c:v>
                </c:pt>
                <c:pt idx="13">
                  <c:v>1052.2592500000001</c:v>
                </c:pt>
                <c:pt idx="14">
                  <c:v>1101.0307499999999</c:v>
                </c:pt>
                <c:pt idx="15">
                  <c:v>1091.6457499999999</c:v>
                </c:pt>
                <c:pt idx="16">
                  <c:v>1150.77325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612224"/>
        <c:axId val="111696640"/>
      </c:lineChart>
      <c:catAx>
        <c:axId val="250612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6966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11696640"/>
        <c:scaling>
          <c:orientation val="minMax"/>
          <c:max val="13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61222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vivienda'!$C$53:$C$69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vivienda'!$D$53:$D$69</c:f>
              <c:numCache>
                <c:formatCode>General</c:formatCode>
                <c:ptCount val="17"/>
                <c:pt idx="0">
                  <c:v>735.04674999999997</c:v>
                </c:pt>
                <c:pt idx="1">
                  <c:v>823.53300000000002</c:v>
                </c:pt>
                <c:pt idx="2">
                  <c:v>918.90425000000005</c:v>
                </c:pt>
                <c:pt idx="3">
                  <c:v>922.13149999999996</c:v>
                </c:pt>
                <c:pt idx="4">
                  <c:v>858.06925000000001</c:v>
                </c:pt>
                <c:pt idx="5">
                  <c:v>911.62549999999999</c:v>
                </c:pt>
                <c:pt idx="6">
                  <c:v>946.51824999999997</c:v>
                </c:pt>
                <c:pt idx="7">
                  <c:v>950.49725000000001</c:v>
                </c:pt>
                <c:pt idx="8">
                  <c:v>1034.83</c:v>
                </c:pt>
                <c:pt idx="9">
                  <c:v>916.08074999999997</c:v>
                </c:pt>
                <c:pt idx="10">
                  <c:v>876.23649999999998</c:v>
                </c:pt>
                <c:pt idx="11">
                  <c:v>806.69799999999998</c:v>
                </c:pt>
                <c:pt idx="12">
                  <c:v>729.84974999999997</c:v>
                </c:pt>
                <c:pt idx="13">
                  <c:v>745.61474999999996</c:v>
                </c:pt>
                <c:pt idx="14">
                  <c:v>741.28475000000003</c:v>
                </c:pt>
                <c:pt idx="15">
                  <c:v>777.23625000000004</c:v>
                </c:pt>
                <c:pt idx="16">
                  <c:v>829.80525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610688"/>
        <c:axId val="111947136"/>
      </c:lineChart>
      <c:catAx>
        <c:axId val="2506106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4713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11947136"/>
        <c:scaling>
          <c:orientation val="minMax"/>
          <c:max val="11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61068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VIS'!$D$54:$D$70</c:f>
              <c:numCache>
                <c:formatCode>General</c:formatCode>
                <c:ptCount val="17"/>
                <c:pt idx="0">
                  <c:v>233.48650000000001</c:v>
                </c:pt>
                <c:pt idx="1">
                  <c:v>237.60149999999999</c:v>
                </c:pt>
                <c:pt idx="2">
                  <c:v>241.66725</c:v>
                </c:pt>
                <c:pt idx="3">
                  <c:v>244.27950000000001</c:v>
                </c:pt>
                <c:pt idx="4">
                  <c:v>209.11699999999999</c:v>
                </c:pt>
                <c:pt idx="5">
                  <c:v>219.51875000000001</c:v>
                </c:pt>
                <c:pt idx="6">
                  <c:v>217.35675000000001</c:v>
                </c:pt>
                <c:pt idx="7">
                  <c:v>209.3415</c:v>
                </c:pt>
                <c:pt idx="8">
                  <c:v>231.23400000000001</c:v>
                </c:pt>
                <c:pt idx="9">
                  <c:v>183.9385</c:v>
                </c:pt>
                <c:pt idx="10">
                  <c:v>177.53749999999999</c:v>
                </c:pt>
                <c:pt idx="11">
                  <c:v>163.529</c:v>
                </c:pt>
                <c:pt idx="12">
                  <c:v>139.41425000000001</c:v>
                </c:pt>
                <c:pt idx="13">
                  <c:v>135.30375000000001</c:v>
                </c:pt>
                <c:pt idx="14">
                  <c:v>127.24525</c:v>
                </c:pt>
                <c:pt idx="15">
                  <c:v>103.78975</c:v>
                </c:pt>
                <c:pt idx="16">
                  <c:v>117.96375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9149312"/>
        <c:axId val="156626304"/>
      </c:lineChart>
      <c:catAx>
        <c:axId val="259149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62630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56626304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14931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VIS'!$C$55:$C$71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No VIS'!$D$55:$D$71</c:f>
              <c:numCache>
                <c:formatCode>General</c:formatCode>
                <c:ptCount val="17"/>
                <c:pt idx="0">
                  <c:v>501.56025</c:v>
                </c:pt>
                <c:pt idx="1">
                  <c:v>585.93150000000003</c:v>
                </c:pt>
                <c:pt idx="2">
                  <c:v>677.23699999999997</c:v>
                </c:pt>
                <c:pt idx="3">
                  <c:v>677.85199999999998</c:v>
                </c:pt>
                <c:pt idx="4">
                  <c:v>648.95225000000005</c:v>
                </c:pt>
                <c:pt idx="5">
                  <c:v>692.10675000000003</c:v>
                </c:pt>
                <c:pt idx="6">
                  <c:v>729.16150000000005</c:v>
                </c:pt>
                <c:pt idx="7">
                  <c:v>741.15575000000001</c:v>
                </c:pt>
                <c:pt idx="8">
                  <c:v>803.596</c:v>
                </c:pt>
                <c:pt idx="9">
                  <c:v>732.14224999999999</c:v>
                </c:pt>
                <c:pt idx="10">
                  <c:v>698.69899999999996</c:v>
                </c:pt>
                <c:pt idx="11">
                  <c:v>643.16899999999998</c:v>
                </c:pt>
                <c:pt idx="12">
                  <c:v>590.43550000000005</c:v>
                </c:pt>
                <c:pt idx="13">
                  <c:v>610.31100000000004</c:v>
                </c:pt>
                <c:pt idx="14">
                  <c:v>614.03949999999998</c:v>
                </c:pt>
                <c:pt idx="15">
                  <c:v>673.44650000000001</c:v>
                </c:pt>
                <c:pt idx="16">
                  <c:v>711.8415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9146240"/>
        <c:axId val="185448640"/>
      </c:lineChart>
      <c:catAx>
        <c:axId val="259146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4486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85448640"/>
        <c:scaling>
          <c:orientation val="minMax"/>
          <c:max val="9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14624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VIP'!$D$54:$D$70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VIP'!$E$54:$E$70</c:f>
              <c:numCache>
                <c:formatCode>General</c:formatCode>
                <c:ptCount val="17"/>
                <c:pt idx="0">
                  <c:v>82.832750000000004</c:v>
                </c:pt>
                <c:pt idx="1">
                  <c:v>74.292500000000004</c:v>
                </c:pt>
                <c:pt idx="2">
                  <c:v>79.476749999999996</c:v>
                </c:pt>
                <c:pt idx="3">
                  <c:v>70.285250000000005</c:v>
                </c:pt>
                <c:pt idx="4">
                  <c:v>47.630249999999997</c:v>
                </c:pt>
                <c:pt idx="5">
                  <c:v>32.676250000000003</c:v>
                </c:pt>
                <c:pt idx="6">
                  <c:v>32.487499999999997</c:v>
                </c:pt>
                <c:pt idx="7">
                  <c:v>33.665500000000002</c:v>
                </c:pt>
                <c:pt idx="8">
                  <c:v>60.207250000000002</c:v>
                </c:pt>
                <c:pt idx="9">
                  <c:v>55.984749999999998</c:v>
                </c:pt>
                <c:pt idx="10">
                  <c:v>52.209000000000003</c:v>
                </c:pt>
                <c:pt idx="11">
                  <c:v>52.981999999999999</c:v>
                </c:pt>
                <c:pt idx="12">
                  <c:v>29.31175</c:v>
                </c:pt>
                <c:pt idx="13">
                  <c:v>25.452750000000002</c:v>
                </c:pt>
                <c:pt idx="14">
                  <c:v>28.021000000000001</c:v>
                </c:pt>
                <c:pt idx="15">
                  <c:v>22.236999999999998</c:v>
                </c:pt>
                <c:pt idx="16">
                  <c:v>31.37275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322304"/>
        <c:axId val="216640896"/>
      </c:lineChart>
      <c:catAx>
        <c:axId val="763223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664089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16640896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322304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VIS 70-135smlm'!$D$54:$D$70</c:f>
              <c:numCache>
                <c:formatCode>General</c:formatCode>
                <c:ptCount val="17"/>
                <c:pt idx="0">
                  <c:v>150.65375</c:v>
                </c:pt>
                <c:pt idx="1">
                  <c:v>163.309</c:v>
                </c:pt>
                <c:pt idx="2">
                  <c:v>162.19049999999999</c:v>
                </c:pt>
                <c:pt idx="3">
                  <c:v>173.99424999999999</c:v>
                </c:pt>
                <c:pt idx="4">
                  <c:v>161.48675</c:v>
                </c:pt>
                <c:pt idx="5">
                  <c:v>186.8425</c:v>
                </c:pt>
                <c:pt idx="6">
                  <c:v>184.86924999999999</c:v>
                </c:pt>
                <c:pt idx="7">
                  <c:v>175.67599999999999</c:v>
                </c:pt>
                <c:pt idx="8">
                  <c:v>171.02674999999999</c:v>
                </c:pt>
                <c:pt idx="9">
                  <c:v>127.95375</c:v>
                </c:pt>
                <c:pt idx="10">
                  <c:v>125.32850000000001</c:v>
                </c:pt>
                <c:pt idx="11">
                  <c:v>110.547</c:v>
                </c:pt>
                <c:pt idx="12">
                  <c:v>110.10250000000001</c:v>
                </c:pt>
                <c:pt idx="13">
                  <c:v>109.851</c:v>
                </c:pt>
                <c:pt idx="14">
                  <c:v>99.224249999999998</c:v>
                </c:pt>
                <c:pt idx="15">
                  <c:v>81.552750000000003</c:v>
                </c:pt>
                <c:pt idx="16">
                  <c:v>86.590999999999994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321280"/>
        <c:axId val="230146624"/>
      </c:lineChart>
      <c:catAx>
        <c:axId val="76321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014662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30146624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32128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otros destinos'!$D$54:$D$70</c:f>
              <c:numCache>
                <c:formatCode>General</c:formatCode>
                <c:ptCount val="17"/>
                <c:pt idx="0">
                  <c:v>267.50599999999997</c:v>
                </c:pt>
                <c:pt idx="1">
                  <c:v>311.15724999999998</c:v>
                </c:pt>
                <c:pt idx="2">
                  <c:v>307.209</c:v>
                </c:pt>
                <c:pt idx="3">
                  <c:v>294.90375</c:v>
                </c:pt>
                <c:pt idx="4">
                  <c:v>249.78475</c:v>
                </c:pt>
                <c:pt idx="5">
                  <c:v>214.6575</c:v>
                </c:pt>
                <c:pt idx="6">
                  <c:v>240.53675000000001</c:v>
                </c:pt>
                <c:pt idx="7">
                  <c:v>237.86875000000001</c:v>
                </c:pt>
                <c:pt idx="8">
                  <c:v>255.76150000000001</c:v>
                </c:pt>
                <c:pt idx="9">
                  <c:v>232.6925</c:v>
                </c:pt>
                <c:pt idx="10">
                  <c:v>210.05950000000001</c:v>
                </c:pt>
                <c:pt idx="11">
                  <c:v>272.61700000000002</c:v>
                </c:pt>
                <c:pt idx="12">
                  <c:v>263.245</c:v>
                </c:pt>
                <c:pt idx="13">
                  <c:v>306.64449999999999</c:v>
                </c:pt>
                <c:pt idx="14">
                  <c:v>359.74599999999998</c:v>
                </c:pt>
                <c:pt idx="15">
                  <c:v>314.40949999999998</c:v>
                </c:pt>
                <c:pt idx="16">
                  <c:v>320.96800000000002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323840"/>
        <c:axId val="230152384"/>
      </c:lineChart>
      <c:catAx>
        <c:axId val="76323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015238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30152384"/>
        <c:scaling>
          <c:orientation val="minMax"/>
          <c:max val="4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3238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608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438611236369242"/>
                  <c:y val="-0.214666098676132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2224.8249999999998</c:v>
                </c:pt>
                <c:pt idx="1">
                  <c:v>1059.4110000000001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8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302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805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81"/>
                  <c:y val="-0.1098311341219337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7149740297267354E-2"/>
                  <c:y val="0.1048238833159553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439.65600000000001</c:v>
                </c:pt>
                <c:pt idx="1">
                  <c:v>1785.1690000000001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608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438611236369242"/>
                  <c:y val="-0.214666098676132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'[10]Resumen licencias area'!$C$43:$C$45</c:f>
              <c:strCache>
                <c:ptCount val="3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'[10]Resumen licencias area'!$D$43:$D$45</c:f>
              <c:numCache>
                <c:formatCode>General</c:formatCode>
                <c:ptCount val="3"/>
                <c:pt idx="0">
                  <c:v>2224.8249999999998</c:v>
                </c:pt>
                <c:pt idx="1">
                  <c:v>1059.4110000000001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8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302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805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81"/>
                  <c:y val="-0.1098311341219337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7149740297267354E-2"/>
                  <c:y val="0.1048238833159553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'[10]Resumen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'[10]Resumen licencias area'!$H$43:$H$44</c:f>
              <c:numCache>
                <c:formatCode>General</c:formatCode>
                <c:ptCount val="2"/>
                <c:pt idx="0">
                  <c:v>439.65600000000001</c:v>
                </c:pt>
                <c:pt idx="1">
                  <c:v>1785.1690000000001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 año</a:t>
            </a:r>
            <a:r>
              <a:rPr lang="en-US" sz="1200" baseline="0">
                <a:solidFill>
                  <a:srgbClr val="53722D"/>
                </a:solidFill>
              </a:rPr>
              <a:t> corrido</a:t>
            </a:r>
            <a:r>
              <a:rPr lang="en-US" sz="1200">
                <a:solidFill>
                  <a:srgbClr val="53722D"/>
                </a:solidFill>
              </a:rPr>
              <a:t>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numFmt formatCode="#,##0.00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834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2.25</c:v>
                </c:pt>
                <c:pt idx="1">
                  <c:v>1.82</c:v>
                </c:pt>
                <c:pt idx="2">
                  <c:v>1.76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0.68</c:v>
                </c:pt>
                <c:pt idx="1">
                  <c:v>0.15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8502656"/>
        <c:axId val="173528128"/>
      </c:barChart>
      <c:catAx>
        <c:axId val="98502656"/>
        <c:scaling>
          <c:orientation val="minMax"/>
        </c:scaling>
        <c:delete val="0"/>
        <c:axPos val="b"/>
        <c:majorTickMark val="out"/>
        <c:minorTickMark val="none"/>
        <c:tickLblPos val="nextTo"/>
        <c:crossAx val="173528128"/>
        <c:crosses val="autoZero"/>
        <c:auto val="1"/>
        <c:lblAlgn val="ctr"/>
        <c:lblOffset val="100"/>
        <c:noMultiLvlLbl val="0"/>
      </c:catAx>
      <c:valAx>
        <c:axId val="173528128"/>
        <c:scaling>
          <c:orientation val="minMax"/>
          <c:max val="2.5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8502656"/>
        <c:crosses val="autoZero"/>
        <c:crossBetween val="between"/>
        <c:majorUnit val="0.5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 año corrido,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883E-3"/>
                  <c:y val="0.14340944184146501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1.8497583200000001</c:v>
                </c:pt>
                <c:pt idx="1">
                  <c:v>2.12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0.87</c:v>
                </c:pt>
                <c:pt idx="1">
                  <c:v>1.1100000000000001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8504192"/>
        <c:axId val="173530432"/>
      </c:barChart>
      <c:catAx>
        <c:axId val="98504192"/>
        <c:scaling>
          <c:orientation val="minMax"/>
        </c:scaling>
        <c:delete val="0"/>
        <c:axPos val="b"/>
        <c:majorTickMark val="out"/>
        <c:minorTickMark val="none"/>
        <c:tickLblPos val="nextTo"/>
        <c:crossAx val="173530432"/>
        <c:crosses val="autoZero"/>
        <c:auto val="1"/>
        <c:lblAlgn val="ctr"/>
        <c:lblOffset val="100"/>
        <c:noMultiLvlLbl val="0"/>
      </c:catAx>
      <c:valAx>
        <c:axId val="173530432"/>
        <c:scaling>
          <c:orientation val="minMax"/>
          <c:max val="2.5"/>
          <c:min val="0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8504192"/>
        <c:crosses val="autoZero"/>
        <c:crossBetween val="between"/>
        <c:majorUnit val="0.5"/>
        <c:minorUnit val="0.5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7233249689943342"/>
          <c:y val="0.21511811023622554"/>
          <c:w val="0.69082980012115625"/>
          <c:h val="0.59798560663789668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947.90466666666657</c:v>
                </c:pt>
                <c:pt idx="1">
                  <c:v>968.22833333333335</c:v>
                </c:pt>
                <c:pt idx="2">
                  <c:v>1061.1369999999999</c:v>
                </c:pt>
                <c:pt idx="3">
                  <c:v>1221.3436666666666</c:v>
                </c:pt>
                <c:pt idx="4">
                  <c:v>1145.9973333333335</c:v>
                </c:pt>
                <c:pt idx="5">
                  <c:v>1266.2813333333334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763712"/>
        <c:axId val="173486016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177.60966666666664</c:v>
                </c:pt>
                <c:pt idx="1">
                  <c:v>184.34</c:v>
                </c:pt>
                <c:pt idx="2">
                  <c:v>218.846</c:v>
                </c:pt>
                <c:pt idx="3">
                  <c:v>244.65766666666667</c:v>
                </c:pt>
                <c:pt idx="4">
                  <c:v>193.97133333333332</c:v>
                </c:pt>
                <c:pt idx="5">
                  <c:v>225.84533333333334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764736"/>
        <c:axId val="173486592"/>
      </c:lineChart>
      <c:catAx>
        <c:axId val="99763712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486016"/>
        <c:crosses val="autoZero"/>
        <c:auto val="1"/>
        <c:lblAlgn val="ctr"/>
        <c:lblOffset val="100"/>
        <c:noMultiLvlLbl val="0"/>
      </c:catAx>
      <c:valAx>
        <c:axId val="173486016"/>
        <c:scaling>
          <c:orientation val="minMax"/>
          <c:max val="14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9763712"/>
        <c:crosses val="autoZero"/>
        <c:crossBetween val="between"/>
        <c:majorUnit val="100"/>
        <c:minorUnit val="1"/>
      </c:valAx>
      <c:valAx>
        <c:axId val="173486592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99764736"/>
        <c:crosses val="max"/>
        <c:crossBetween val="between"/>
        <c:majorUnit val="40"/>
      </c:valAx>
      <c:catAx>
        <c:axId val="997647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7348659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8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8585309230712901"/>
          <c:y val="0.23275843967780777"/>
          <c:w val="0.67900750434364765"/>
          <c:h val="0.5446766223187987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1184.7816666666668</c:v>
                </c:pt>
                <c:pt idx="1">
                  <c:v>1233.1503333333333</c:v>
                </c:pt>
                <c:pt idx="2">
                  <c:v>1322.3969999999999</c:v>
                </c:pt>
                <c:pt idx="3">
                  <c:v>1343.4993333333334</c:v>
                </c:pt>
                <c:pt idx="4">
                  <c:v>1484.5193333333334</c:v>
                </c:pt>
                <c:pt idx="5">
                  <c:v>1531.8366666666668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765760"/>
        <c:axId val="173488896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420.17733333333331</c:v>
                </c:pt>
                <c:pt idx="1">
                  <c:v>460.63866666666667</c:v>
                </c:pt>
                <c:pt idx="2">
                  <c:v>496.99599999999998</c:v>
                </c:pt>
                <c:pt idx="3">
                  <c:v>492.22433333333333</c:v>
                </c:pt>
                <c:pt idx="4">
                  <c:v>531.33233333333339</c:v>
                </c:pt>
                <c:pt idx="5">
                  <c:v>560.49699999999996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02496"/>
        <c:axId val="173489472"/>
      </c:lineChart>
      <c:catAx>
        <c:axId val="99765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488896"/>
        <c:crosses val="autoZero"/>
        <c:auto val="1"/>
        <c:lblAlgn val="ctr"/>
        <c:lblOffset val="100"/>
        <c:noMultiLvlLbl val="0"/>
      </c:catAx>
      <c:valAx>
        <c:axId val="173488896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765760"/>
        <c:crosses val="autoZero"/>
        <c:crossBetween val="between"/>
        <c:majorUnit val="100"/>
        <c:minorUnit val="1"/>
      </c:valAx>
      <c:valAx>
        <c:axId val="173489472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101802496"/>
        <c:crosses val="max"/>
        <c:crossBetween val="between"/>
        <c:majorUnit val="50"/>
      </c:valAx>
      <c:catAx>
        <c:axId val="1018024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7348947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55"/>
          <c:w val="0.62438768168444769"/>
          <c:h val="7.22181743395968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505623620152302"/>
          <c:y val="0.28029798402859213"/>
          <c:w val="0.86846963624132723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245</c:v>
                </c:pt>
                <c:pt idx="1">
                  <c:v>5706</c:v>
                </c:pt>
                <c:pt idx="2">
                  <c:v>8176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3029</c:v>
                </c:pt>
                <c:pt idx="1">
                  <c:v>8053</c:v>
                </c:pt>
                <c:pt idx="2">
                  <c:v>6895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1804032"/>
        <c:axId val="113374272"/>
      </c:barChart>
      <c:catAx>
        <c:axId val="101804032"/>
        <c:scaling>
          <c:orientation val="minMax"/>
        </c:scaling>
        <c:delete val="0"/>
        <c:axPos val="b"/>
        <c:majorTickMark val="out"/>
        <c:minorTickMark val="none"/>
        <c:tickLblPos val="nextTo"/>
        <c:crossAx val="113374272"/>
        <c:crosses val="autoZero"/>
        <c:auto val="1"/>
        <c:lblAlgn val="ctr"/>
        <c:lblOffset val="100"/>
        <c:noMultiLvlLbl val="0"/>
      </c:catAx>
      <c:valAx>
        <c:axId val="11337427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01804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toneladas métricas)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'Despachos cemento'!$E$102:$E$162</c:f>
              <c:numCache>
                <c:formatCode>_(* #,##0_);_(* \(#,##0\);_(* "-"??_);_(@_)</c:formatCode>
                <c:ptCount val="61"/>
                <c:pt idx="0">
                  <c:v>137.97069595833332</c:v>
                </c:pt>
                <c:pt idx="1">
                  <c:v>136.31074095833333</c:v>
                </c:pt>
                <c:pt idx="2">
                  <c:v>134.988207375</c:v>
                </c:pt>
                <c:pt idx="3">
                  <c:v>135.92089612500001</c:v>
                </c:pt>
                <c:pt idx="4">
                  <c:v>134.83685333333329</c:v>
                </c:pt>
                <c:pt idx="5">
                  <c:v>134.59651583333331</c:v>
                </c:pt>
                <c:pt idx="6">
                  <c:v>133.57932437499997</c:v>
                </c:pt>
                <c:pt idx="7">
                  <c:v>132.91564666666665</c:v>
                </c:pt>
                <c:pt idx="8">
                  <c:v>133.81826283333331</c:v>
                </c:pt>
                <c:pt idx="9">
                  <c:v>133.54185095833336</c:v>
                </c:pt>
                <c:pt idx="10">
                  <c:v>132.71468458333334</c:v>
                </c:pt>
                <c:pt idx="11">
                  <c:v>132.23484333333334</c:v>
                </c:pt>
                <c:pt idx="12">
                  <c:v>133.06778645833333</c:v>
                </c:pt>
                <c:pt idx="13">
                  <c:v>133.30757479166667</c:v>
                </c:pt>
                <c:pt idx="14">
                  <c:v>133.44753941666664</c:v>
                </c:pt>
                <c:pt idx="15">
                  <c:v>133.20953900000001</c:v>
                </c:pt>
                <c:pt idx="16">
                  <c:v>134.34359908333334</c:v>
                </c:pt>
                <c:pt idx="17">
                  <c:v>135.62281929166664</c:v>
                </c:pt>
                <c:pt idx="18">
                  <c:v>136.06460145833336</c:v>
                </c:pt>
                <c:pt idx="19">
                  <c:v>137.57574120833331</c:v>
                </c:pt>
                <c:pt idx="20">
                  <c:v>137.38935441666666</c:v>
                </c:pt>
                <c:pt idx="21">
                  <c:v>139.41702691666666</c:v>
                </c:pt>
                <c:pt idx="22">
                  <c:v>141.06153233333336</c:v>
                </c:pt>
                <c:pt idx="23">
                  <c:v>143.02568087500001</c:v>
                </c:pt>
                <c:pt idx="24">
                  <c:v>144.10722941666671</c:v>
                </c:pt>
                <c:pt idx="25">
                  <c:v>145.29496525000005</c:v>
                </c:pt>
                <c:pt idx="26">
                  <c:v>148.02516837500002</c:v>
                </c:pt>
                <c:pt idx="27">
                  <c:v>149.38319108333332</c:v>
                </c:pt>
                <c:pt idx="28">
                  <c:v>149.61876712499998</c:v>
                </c:pt>
                <c:pt idx="29">
                  <c:v>148.98551329166665</c:v>
                </c:pt>
                <c:pt idx="30">
                  <c:v>149.73855962499997</c:v>
                </c:pt>
                <c:pt idx="31">
                  <c:v>150.04553841666669</c:v>
                </c:pt>
                <c:pt idx="32">
                  <c:v>150.21406299999998</c:v>
                </c:pt>
                <c:pt idx="33">
                  <c:v>149.47322008333336</c:v>
                </c:pt>
                <c:pt idx="34">
                  <c:v>148.27937091666666</c:v>
                </c:pt>
                <c:pt idx="35">
                  <c:v>147.61283174999997</c:v>
                </c:pt>
                <c:pt idx="36">
                  <c:v>146.56483133333336</c:v>
                </c:pt>
                <c:pt idx="37">
                  <c:v>144.64427279166665</c:v>
                </c:pt>
                <c:pt idx="38">
                  <c:v>142.22146037499999</c:v>
                </c:pt>
                <c:pt idx="39">
                  <c:v>139.207496625</c:v>
                </c:pt>
                <c:pt idx="40">
                  <c:v>137.35995962500002</c:v>
                </c:pt>
                <c:pt idx="41">
                  <c:v>136.92917554166667</c:v>
                </c:pt>
                <c:pt idx="42">
                  <c:v>134.89380645833333</c:v>
                </c:pt>
                <c:pt idx="43">
                  <c:v>132.65290241666665</c:v>
                </c:pt>
                <c:pt idx="44">
                  <c:v>130.95923616666667</c:v>
                </c:pt>
                <c:pt idx="45">
                  <c:v>127.77423533333332</c:v>
                </c:pt>
                <c:pt idx="46">
                  <c:v>128.55365008333331</c:v>
                </c:pt>
                <c:pt idx="47">
                  <c:v>126.6171755</c:v>
                </c:pt>
                <c:pt idx="48">
                  <c:v>125.90870645833334</c:v>
                </c:pt>
                <c:pt idx="49">
                  <c:v>126.17309458333334</c:v>
                </c:pt>
                <c:pt idx="50">
                  <c:v>125.08360279166668</c:v>
                </c:pt>
                <c:pt idx="51">
                  <c:v>125.50526837499999</c:v>
                </c:pt>
                <c:pt idx="52">
                  <c:v>126.03489054166666</c:v>
                </c:pt>
                <c:pt idx="53">
                  <c:v>125.39930533333333</c:v>
                </c:pt>
                <c:pt idx="54">
                  <c:v>125.79296020833333</c:v>
                </c:pt>
                <c:pt idx="55">
                  <c:v>125.98941054166667</c:v>
                </c:pt>
                <c:pt idx="56">
                  <c:v>126.30080429166668</c:v>
                </c:pt>
                <c:pt idx="57">
                  <c:v>128.32378858333337</c:v>
                </c:pt>
                <c:pt idx="58">
                  <c:v>127.94213279166667</c:v>
                </c:pt>
                <c:pt idx="59">
                  <c:v>129.517455125</c:v>
                </c:pt>
                <c:pt idx="60">
                  <c:v>128.62872645833332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849472"/>
        <c:axId val="250255552"/>
      </c:lineChart>
      <c:dateAx>
        <c:axId val="103849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255552"/>
        <c:crosses val="autoZero"/>
        <c:auto val="1"/>
        <c:lblOffset val="100"/>
        <c:baseTimeUnit val="months"/>
        <c:majorUnit val="12"/>
        <c:minorUnit val="12"/>
      </c:dateAx>
      <c:valAx>
        <c:axId val="25025555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84947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(Millones de US$ CIF)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importados'!$D$89:$D$149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'Insumos importados'!$E$89:$E$149</c:f>
              <c:numCache>
                <c:formatCode>0.0</c:formatCode>
                <c:ptCount val="61"/>
                <c:pt idx="0">
                  <c:v>33.476984705833353</c:v>
                </c:pt>
                <c:pt idx="1">
                  <c:v>33.075361825000016</c:v>
                </c:pt>
                <c:pt idx="2">
                  <c:v>32.50762898333334</c:v>
                </c:pt>
                <c:pt idx="3">
                  <c:v>31.706111339166675</c:v>
                </c:pt>
                <c:pt idx="4">
                  <c:v>31.553557945833337</c:v>
                </c:pt>
                <c:pt idx="5">
                  <c:v>30.681940400833351</c:v>
                </c:pt>
                <c:pt idx="6">
                  <c:v>28.658264055000011</c:v>
                </c:pt>
                <c:pt idx="7">
                  <c:v>28.668963066666681</c:v>
                </c:pt>
                <c:pt idx="8">
                  <c:v>23.93879743250001</c:v>
                </c:pt>
                <c:pt idx="9">
                  <c:v>24.136106995833348</c:v>
                </c:pt>
                <c:pt idx="10">
                  <c:v>25.075898251666676</c:v>
                </c:pt>
                <c:pt idx="11">
                  <c:v>25.729620953333349</c:v>
                </c:pt>
                <c:pt idx="12">
                  <c:v>26.92997983916668</c:v>
                </c:pt>
                <c:pt idx="13">
                  <c:v>28.27966363083334</c:v>
                </c:pt>
                <c:pt idx="14">
                  <c:v>29.778559067499994</c:v>
                </c:pt>
                <c:pt idx="15">
                  <c:v>31.412312075000003</c:v>
                </c:pt>
                <c:pt idx="16">
                  <c:v>33.625344715833336</c:v>
                </c:pt>
                <c:pt idx="17">
                  <c:v>36.31334614583335</c:v>
                </c:pt>
                <c:pt idx="18">
                  <c:v>37.824883360833354</c:v>
                </c:pt>
                <c:pt idx="19">
                  <c:v>39.191065238333337</c:v>
                </c:pt>
                <c:pt idx="20">
                  <c:v>40.441735147500012</c:v>
                </c:pt>
                <c:pt idx="21">
                  <c:v>40.5432270425</c:v>
                </c:pt>
                <c:pt idx="22">
                  <c:v>41.440700593333332</c:v>
                </c:pt>
                <c:pt idx="23">
                  <c:v>44.598033762499995</c:v>
                </c:pt>
                <c:pt idx="24">
                  <c:v>48.569004897500001</c:v>
                </c:pt>
                <c:pt idx="25">
                  <c:v>49.529554693333338</c:v>
                </c:pt>
                <c:pt idx="26">
                  <c:v>50.3932931525</c:v>
                </c:pt>
                <c:pt idx="27">
                  <c:v>51.522068199166675</c:v>
                </c:pt>
                <c:pt idx="28">
                  <c:v>51.62516152500001</c:v>
                </c:pt>
                <c:pt idx="29">
                  <c:v>54.146042074999997</c:v>
                </c:pt>
                <c:pt idx="30">
                  <c:v>56.350635977499991</c:v>
                </c:pt>
                <c:pt idx="31">
                  <c:v>61.958848250000003</c:v>
                </c:pt>
                <c:pt idx="32">
                  <c:v>63.977133833333333</c:v>
                </c:pt>
                <c:pt idx="33">
                  <c:v>66.947886499999996</c:v>
                </c:pt>
                <c:pt idx="34">
                  <c:v>67.703779749999995</c:v>
                </c:pt>
                <c:pt idx="35">
                  <c:v>67.787158416666671</c:v>
                </c:pt>
                <c:pt idx="36">
                  <c:v>66.792924916666664</c:v>
                </c:pt>
                <c:pt idx="37">
                  <c:v>67.600102750000005</c:v>
                </c:pt>
                <c:pt idx="38">
                  <c:v>69.435995083333324</c:v>
                </c:pt>
                <c:pt idx="39">
                  <c:v>70.712140583333323</c:v>
                </c:pt>
                <c:pt idx="40">
                  <c:v>71.976175999999995</c:v>
                </c:pt>
                <c:pt idx="41">
                  <c:v>69.905713500000005</c:v>
                </c:pt>
                <c:pt idx="42">
                  <c:v>69.826986583333323</c:v>
                </c:pt>
                <c:pt idx="43">
                  <c:v>65.74621066666667</c:v>
                </c:pt>
                <c:pt idx="44">
                  <c:v>65.382789250000002</c:v>
                </c:pt>
                <c:pt idx="45">
                  <c:v>64.7306545</c:v>
                </c:pt>
                <c:pt idx="46">
                  <c:v>64.093600416666661</c:v>
                </c:pt>
                <c:pt idx="47">
                  <c:v>64.275582166666666</c:v>
                </c:pt>
                <c:pt idx="48">
                  <c:v>64.452420833333335</c:v>
                </c:pt>
                <c:pt idx="49">
                  <c:v>65.043425333333332</c:v>
                </c:pt>
                <c:pt idx="50">
                  <c:v>64.289454166666658</c:v>
                </c:pt>
                <c:pt idx="51">
                  <c:v>62.942235083333337</c:v>
                </c:pt>
                <c:pt idx="52">
                  <c:v>66.08505276166666</c:v>
                </c:pt>
                <c:pt idx="53">
                  <c:v>67.250431598333336</c:v>
                </c:pt>
                <c:pt idx="54">
                  <c:v>65.680053933333326</c:v>
                </c:pt>
                <c:pt idx="55">
                  <c:v>65.468174183333332</c:v>
                </c:pt>
                <c:pt idx="56">
                  <c:v>65.761031516666662</c:v>
                </c:pt>
                <c:pt idx="57">
                  <c:v>65.180813849999993</c:v>
                </c:pt>
                <c:pt idx="58">
                  <c:v>66.708341433333331</c:v>
                </c:pt>
                <c:pt idx="59">
                  <c:v>65.91168618333333</c:v>
                </c:pt>
                <c:pt idx="60">
                  <c:v>65.756537740833338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937024"/>
        <c:axId val="230116160"/>
      </c:lineChart>
      <c:dateAx>
        <c:axId val="103937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0116160"/>
        <c:crosses val="autoZero"/>
        <c:auto val="1"/>
        <c:lblOffset val="100"/>
        <c:baseTimeUnit val="months"/>
        <c:majorUnit val="12"/>
        <c:minorUnit val="12"/>
      </c:dateAx>
      <c:valAx>
        <c:axId val="230116160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93702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concreto'!$D$66:$D$90</c:f>
              <c:numCache>
                <c:formatCode>mmm\-yy</c:formatCode>
                <c:ptCount val="25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</c:numCache>
            </c:numRef>
          </c:cat>
          <c:val>
            <c:numRef>
              <c:f>'Producción concreto'!$C$66:$C$90</c:f>
              <c:numCache>
                <c:formatCode>0.0</c:formatCode>
                <c:ptCount val="25"/>
                <c:pt idx="0">
                  <c:v>244.54036336135599</c:v>
                </c:pt>
                <c:pt idx="1">
                  <c:v>243.51354615376741</c:v>
                </c:pt>
                <c:pt idx="2">
                  <c:v>242.58133434110965</c:v>
                </c:pt>
                <c:pt idx="3">
                  <c:v>239.57342521696779</c:v>
                </c:pt>
                <c:pt idx="4">
                  <c:v>239.35155521135334</c:v>
                </c:pt>
                <c:pt idx="5">
                  <c:v>238.79757215211026</c:v>
                </c:pt>
                <c:pt idx="6">
                  <c:v>236.4216801696449</c:v>
                </c:pt>
                <c:pt idx="7">
                  <c:v>234.6577183604889</c:v>
                </c:pt>
                <c:pt idx="8">
                  <c:v>232.12217404291093</c:v>
                </c:pt>
                <c:pt idx="9">
                  <c:v>227.59667051205867</c:v>
                </c:pt>
                <c:pt idx="10">
                  <c:v>229.93348653096612</c:v>
                </c:pt>
                <c:pt idx="11">
                  <c:v>229.88504207352207</c:v>
                </c:pt>
                <c:pt idx="12">
                  <c:v>228.73905833772838</c:v>
                </c:pt>
                <c:pt idx="13">
                  <c:v>230.61362701815179</c:v>
                </c:pt>
                <c:pt idx="14">
                  <c:v>229.21497323423995</c:v>
                </c:pt>
                <c:pt idx="15">
                  <c:v>227.66422610838177</c:v>
                </c:pt>
                <c:pt idx="16">
                  <c:v>228.17212215109762</c:v>
                </c:pt>
                <c:pt idx="17">
                  <c:v>226.86543613857651</c:v>
                </c:pt>
                <c:pt idx="18">
                  <c:v>226.47655755040117</c:v>
                </c:pt>
                <c:pt idx="19">
                  <c:v>224.95374333084794</c:v>
                </c:pt>
                <c:pt idx="20">
                  <c:v>224.32207044270876</c:v>
                </c:pt>
                <c:pt idx="21">
                  <c:v>227.68885979666209</c:v>
                </c:pt>
                <c:pt idx="22">
                  <c:v>228.22884166511193</c:v>
                </c:pt>
                <c:pt idx="23">
                  <c:v>229.9675076497968</c:v>
                </c:pt>
                <c:pt idx="24">
                  <c:v>229.50134567984367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32960"/>
        <c:axId val="230120768"/>
      </c:lineChart>
      <c:dateAx>
        <c:axId val="104232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0120768"/>
        <c:crosses val="autoZero"/>
        <c:auto val="1"/>
        <c:lblOffset val="100"/>
        <c:baseTimeUnit val="months"/>
        <c:majorUnit val="12"/>
        <c:minorUnit val="12"/>
      </c:dateAx>
      <c:valAx>
        <c:axId val="230120768"/>
        <c:scaling>
          <c:orientation val="minMax"/>
          <c:min val="2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23296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vivienda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vivienda'!$D$66:$D$90</c:f>
              <c:numCache>
                <c:formatCode>mmm\-yy</c:formatCode>
                <c:ptCount val="25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</c:numCache>
            </c:numRef>
          </c:cat>
          <c:val>
            <c:numRef>
              <c:f>'Producción concreto vivienda'!$C$66:$C$90</c:f>
              <c:numCache>
                <c:formatCode>0.0</c:formatCode>
                <c:ptCount val="25"/>
                <c:pt idx="0">
                  <c:v>130.76057009732159</c:v>
                </c:pt>
                <c:pt idx="1">
                  <c:v>133.23069178351881</c:v>
                </c:pt>
                <c:pt idx="2">
                  <c:v>135.28406330860204</c:v>
                </c:pt>
                <c:pt idx="3">
                  <c:v>135.51624581472106</c:v>
                </c:pt>
                <c:pt idx="4">
                  <c:v>136.59909632569818</c:v>
                </c:pt>
                <c:pt idx="5">
                  <c:v>137.02963373642831</c:v>
                </c:pt>
                <c:pt idx="6">
                  <c:v>136.24675902470241</c:v>
                </c:pt>
                <c:pt idx="7">
                  <c:v>135.8315135617182</c:v>
                </c:pt>
                <c:pt idx="8">
                  <c:v>134.98896560486577</c:v>
                </c:pt>
                <c:pt idx="9">
                  <c:v>132.23797959243501</c:v>
                </c:pt>
                <c:pt idx="10">
                  <c:v>133.72167587019325</c:v>
                </c:pt>
                <c:pt idx="11">
                  <c:v>134.27671052120749</c:v>
                </c:pt>
                <c:pt idx="12">
                  <c:v>133.43640355919422</c:v>
                </c:pt>
                <c:pt idx="13">
                  <c:v>133.7975203460206</c:v>
                </c:pt>
                <c:pt idx="14">
                  <c:v>132.73365619423939</c:v>
                </c:pt>
                <c:pt idx="15">
                  <c:v>130.40393907418823</c:v>
                </c:pt>
                <c:pt idx="16">
                  <c:v>130.5779132420906</c:v>
                </c:pt>
                <c:pt idx="17">
                  <c:v>129.6273447188743</c:v>
                </c:pt>
                <c:pt idx="18">
                  <c:v>129.44775070218498</c:v>
                </c:pt>
                <c:pt idx="19">
                  <c:v>128.4347476916692</c:v>
                </c:pt>
                <c:pt idx="20">
                  <c:v>128.19206245907131</c:v>
                </c:pt>
                <c:pt idx="21">
                  <c:v>130.50610832929823</c:v>
                </c:pt>
                <c:pt idx="22">
                  <c:v>130.28010290602529</c:v>
                </c:pt>
                <c:pt idx="23">
                  <c:v>130.15194843019336</c:v>
                </c:pt>
                <c:pt idx="24">
                  <c:v>128.94109228476381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418816"/>
        <c:axId val="173857536"/>
      </c:lineChart>
      <c:dateAx>
        <c:axId val="104418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857536"/>
        <c:crosses val="autoZero"/>
        <c:auto val="1"/>
        <c:lblOffset val="100"/>
        <c:baseTimeUnit val="months"/>
        <c:majorUnit val="12"/>
        <c:minorUnit val="12"/>
      </c:dateAx>
      <c:valAx>
        <c:axId val="173857536"/>
        <c:scaling>
          <c:orientation val="minMax"/>
          <c:min val="12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418816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edificaciones no residenciales*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edificacion'!$D$66:$D$90</c:f>
              <c:numCache>
                <c:formatCode>mmm\-yy</c:formatCode>
                <c:ptCount val="25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</c:numCache>
            </c:numRef>
          </c:cat>
          <c:val>
            <c:numRef>
              <c:f>'Producción concreto edificacion'!$C$66:$C$90</c:f>
              <c:numCache>
                <c:formatCode>0.0</c:formatCode>
                <c:ptCount val="25"/>
                <c:pt idx="0">
                  <c:v>60.385515764952231</c:v>
                </c:pt>
                <c:pt idx="1">
                  <c:v>59.682620175296577</c:v>
                </c:pt>
                <c:pt idx="2">
                  <c:v>59.260132408695171</c:v>
                </c:pt>
                <c:pt idx="3">
                  <c:v>58.349158441784553</c:v>
                </c:pt>
                <c:pt idx="4">
                  <c:v>58.790130122062074</c:v>
                </c:pt>
                <c:pt idx="5">
                  <c:v>59.478584969211894</c:v>
                </c:pt>
                <c:pt idx="6">
                  <c:v>59.509399741981532</c:v>
                </c:pt>
                <c:pt idx="7">
                  <c:v>59.441848425095529</c:v>
                </c:pt>
                <c:pt idx="8">
                  <c:v>58.882946097270448</c:v>
                </c:pt>
                <c:pt idx="9">
                  <c:v>58.430757360601397</c:v>
                </c:pt>
                <c:pt idx="10">
                  <c:v>59.539576701697435</c:v>
                </c:pt>
                <c:pt idx="11">
                  <c:v>59.307702126634254</c:v>
                </c:pt>
                <c:pt idx="12">
                  <c:v>59.299225709603832</c:v>
                </c:pt>
                <c:pt idx="13">
                  <c:v>59.925836998404094</c:v>
                </c:pt>
                <c:pt idx="14">
                  <c:v>59.602327428867611</c:v>
                </c:pt>
                <c:pt idx="15">
                  <c:v>60.112609213616558</c:v>
                </c:pt>
                <c:pt idx="16">
                  <c:v>60.80227079722296</c:v>
                </c:pt>
                <c:pt idx="17">
                  <c:v>60.69011184451351</c:v>
                </c:pt>
                <c:pt idx="18">
                  <c:v>60.441916126659635</c:v>
                </c:pt>
                <c:pt idx="19">
                  <c:v>60.31335663155059</c:v>
                </c:pt>
                <c:pt idx="20">
                  <c:v>59.96936817119942</c:v>
                </c:pt>
                <c:pt idx="21">
                  <c:v>60.491110136607844</c:v>
                </c:pt>
                <c:pt idx="22">
                  <c:v>60.896308721185896</c:v>
                </c:pt>
                <c:pt idx="23">
                  <c:v>62.513995870943695</c:v>
                </c:pt>
                <c:pt idx="24">
                  <c:v>63.861344757220543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418304"/>
        <c:axId val="216660160"/>
      </c:lineChart>
      <c:dateAx>
        <c:axId val="1044183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6660160"/>
        <c:crosses val="autoZero"/>
        <c:auto val="1"/>
        <c:lblOffset val="100"/>
        <c:baseTimeUnit val="months"/>
        <c:majorUnit val="12"/>
        <c:minorUnit val="12"/>
      </c:dateAx>
      <c:valAx>
        <c:axId val="216660160"/>
        <c:scaling>
          <c:orientation val="minMax"/>
          <c:min val="5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41830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obras civiles*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cúbicos)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obras civil'!$D$66:$D$90</c:f>
              <c:numCache>
                <c:formatCode>mmm\-yy</c:formatCode>
                <c:ptCount val="25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</c:numCache>
            </c:numRef>
          </c:cat>
          <c:val>
            <c:numRef>
              <c:f>'Producción concreto obras civil'!$C$66:$C$90</c:f>
              <c:numCache>
                <c:formatCode>0.0</c:formatCode>
                <c:ptCount val="25"/>
                <c:pt idx="0">
                  <c:v>39.934021731921547</c:v>
                </c:pt>
                <c:pt idx="1">
                  <c:v>37.461139271437659</c:v>
                </c:pt>
                <c:pt idx="2">
                  <c:v>35.265469700382624</c:v>
                </c:pt>
                <c:pt idx="3">
                  <c:v>33.578084366492853</c:v>
                </c:pt>
                <c:pt idx="4">
                  <c:v>32.196666401833063</c:v>
                </c:pt>
                <c:pt idx="5">
                  <c:v>30.93321607726476</c:v>
                </c:pt>
                <c:pt idx="6">
                  <c:v>29.7712854756806</c:v>
                </c:pt>
                <c:pt idx="7">
                  <c:v>29.049441143170345</c:v>
                </c:pt>
                <c:pt idx="8">
                  <c:v>28.197288414683221</c:v>
                </c:pt>
                <c:pt idx="9">
                  <c:v>27.177350745096902</c:v>
                </c:pt>
                <c:pt idx="10">
                  <c:v>26.799985192152263</c:v>
                </c:pt>
                <c:pt idx="11">
                  <c:v>26.511525391465426</c:v>
                </c:pt>
                <c:pt idx="12">
                  <c:v>25.974042846713488</c:v>
                </c:pt>
                <c:pt idx="13">
                  <c:v>26.638149604652533</c:v>
                </c:pt>
                <c:pt idx="14">
                  <c:v>26.624326136122555</c:v>
                </c:pt>
                <c:pt idx="15">
                  <c:v>26.764498309928424</c:v>
                </c:pt>
                <c:pt idx="16">
                  <c:v>26.581568450820921</c:v>
                </c:pt>
                <c:pt idx="17">
                  <c:v>26.436832731378594</c:v>
                </c:pt>
                <c:pt idx="18">
                  <c:v>26.445357810378393</c:v>
                </c:pt>
                <c:pt idx="19">
                  <c:v>25.728172282103884</c:v>
                </c:pt>
                <c:pt idx="20">
                  <c:v>25.720176379394641</c:v>
                </c:pt>
                <c:pt idx="21">
                  <c:v>26.33010089229704</c:v>
                </c:pt>
                <c:pt idx="22">
                  <c:v>26.878367005791311</c:v>
                </c:pt>
                <c:pt idx="23">
                  <c:v>27.077756699238407</c:v>
                </c:pt>
                <c:pt idx="24">
                  <c:v>26.765000596727699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721920"/>
        <c:axId val="266188416"/>
      </c:lineChart>
      <c:dateAx>
        <c:axId val="104721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6188416"/>
        <c:crosses val="autoZero"/>
        <c:auto val="1"/>
        <c:lblOffset val="100"/>
        <c:baseTimeUnit val="months"/>
        <c:majorUnit val="12"/>
        <c:minorUnit val="12"/>
      </c:dateAx>
      <c:valAx>
        <c:axId val="266188416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72192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licencias total'!$E$102:$E$162</c:f>
              <c:numCache>
                <c:formatCode>0</c:formatCode>
                <c:ptCount val="61"/>
                <c:pt idx="0">
                  <c:v>380.26666666666671</c:v>
                </c:pt>
                <c:pt idx="1">
                  <c:v>364.67433333333332</c:v>
                </c:pt>
                <c:pt idx="2">
                  <c:v>359.39274999999998</c:v>
                </c:pt>
                <c:pt idx="3">
                  <c:v>345.62883333333332</c:v>
                </c:pt>
                <c:pt idx="4">
                  <c:v>327.52791666666667</c:v>
                </c:pt>
                <c:pt idx="5">
                  <c:v>306.60966666666667</c:v>
                </c:pt>
                <c:pt idx="6">
                  <c:v>310.36591666666669</c:v>
                </c:pt>
                <c:pt idx="7">
                  <c:v>318.33041666666668</c:v>
                </c:pt>
                <c:pt idx="8">
                  <c:v>322.71933333333334</c:v>
                </c:pt>
                <c:pt idx="9">
                  <c:v>312.38274999999999</c:v>
                </c:pt>
                <c:pt idx="10">
                  <c:v>310.77100000000002</c:v>
                </c:pt>
                <c:pt idx="11">
                  <c:v>326.72858333333329</c:v>
                </c:pt>
                <c:pt idx="12">
                  <c:v>339.65516666666667</c:v>
                </c:pt>
                <c:pt idx="13">
                  <c:v>338.46991666666668</c:v>
                </c:pt>
                <c:pt idx="14">
                  <c:v>337.88916666666671</c:v>
                </c:pt>
                <c:pt idx="15">
                  <c:v>345.66458333333333</c:v>
                </c:pt>
                <c:pt idx="16">
                  <c:v>355.82633333333331</c:v>
                </c:pt>
                <c:pt idx="17">
                  <c:v>387.39316666666667</c:v>
                </c:pt>
                <c:pt idx="18">
                  <c:v>446.53691666666668</c:v>
                </c:pt>
                <c:pt idx="19">
                  <c:v>462.13833333333332</c:v>
                </c:pt>
                <c:pt idx="20">
                  <c:v>473.33283333333333</c:v>
                </c:pt>
                <c:pt idx="21">
                  <c:v>504.1804166666667</c:v>
                </c:pt>
                <c:pt idx="22">
                  <c:v>529.66466666666668</c:v>
                </c:pt>
                <c:pt idx="23">
                  <c:v>595.53625</c:v>
                </c:pt>
                <c:pt idx="24">
                  <c:v>628.0148333333334</c:v>
                </c:pt>
                <c:pt idx="25">
                  <c:v>647.27341666666666</c:v>
                </c:pt>
                <c:pt idx="26">
                  <c:v>656.3150833333334</c:v>
                </c:pt>
                <c:pt idx="27">
                  <c:v>634.66641666666658</c:v>
                </c:pt>
                <c:pt idx="28">
                  <c:v>623.48416666666662</c:v>
                </c:pt>
                <c:pt idx="29">
                  <c:v>597.62474999999995</c:v>
                </c:pt>
                <c:pt idx="30">
                  <c:v>533.12791666666658</c:v>
                </c:pt>
                <c:pt idx="31">
                  <c:v>503.70241666666669</c:v>
                </c:pt>
                <c:pt idx="32">
                  <c:v>492.84508333333332</c:v>
                </c:pt>
                <c:pt idx="33">
                  <c:v>453.86891666666668</c:v>
                </c:pt>
                <c:pt idx="34">
                  <c:v>431.68349999999998</c:v>
                </c:pt>
                <c:pt idx="35">
                  <c:v>368.64091666666667</c:v>
                </c:pt>
                <c:pt idx="36">
                  <c:v>351.31433333333331</c:v>
                </c:pt>
                <c:pt idx="37">
                  <c:v>343.45333333333332</c:v>
                </c:pt>
                <c:pt idx="38">
                  <c:v>361.27516666666668</c:v>
                </c:pt>
                <c:pt idx="39">
                  <c:v>377.81666666666666</c:v>
                </c:pt>
                <c:pt idx="40">
                  <c:v>388.20558333333332</c:v>
                </c:pt>
                <c:pt idx="41">
                  <c:v>392.90591666666671</c:v>
                </c:pt>
                <c:pt idx="42">
                  <c:v>400.1204166666667</c:v>
                </c:pt>
                <c:pt idx="43">
                  <c:v>429.2119166666667</c:v>
                </c:pt>
                <c:pt idx="44">
                  <c:v>447.94141666666667</c:v>
                </c:pt>
                <c:pt idx="45">
                  <c:v>479.31358333333333</c:v>
                </c:pt>
                <c:pt idx="46">
                  <c:v>486.6851666666667</c:v>
                </c:pt>
                <c:pt idx="47">
                  <c:v>507.00125000000003</c:v>
                </c:pt>
                <c:pt idx="48">
                  <c:v>497.38749999999999</c:v>
                </c:pt>
                <c:pt idx="49">
                  <c:v>504.33741666666668</c:v>
                </c:pt>
                <c:pt idx="50">
                  <c:v>498.80250000000001</c:v>
                </c:pt>
                <c:pt idx="51">
                  <c:v>527.16716666666662</c:v>
                </c:pt>
                <c:pt idx="52">
                  <c:v>518.47775000000001</c:v>
                </c:pt>
                <c:pt idx="53">
                  <c:v>527.0963333333334</c:v>
                </c:pt>
                <c:pt idx="54">
                  <c:v>530.42541666666659</c:v>
                </c:pt>
                <c:pt idx="55">
                  <c:v>526.12866666666662</c:v>
                </c:pt>
                <c:pt idx="56">
                  <c:v>534.72799999999995</c:v>
                </c:pt>
                <c:pt idx="57">
                  <c:v>558.76649999999995</c:v>
                </c:pt>
                <c:pt idx="58">
                  <c:v>614.32658333333336</c:v>
                </c:pt>
                <c:pt idx="59">
                  <c:v>604.71199999999999</c:v>
                </c:pt>
                <c:pt idx="60">
                  <c:v>617.90158333333341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69376"/>
        <c:axId val="97588864"/>
      </c:lineChart>
      <c:dateAx>
        <c:axId val="104869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588864"/>
        <c:crosses val="autoZero"/>
        <c:auto val="1"/>
        <c:lblOffset val="100"/>
        <c:baseTimeUnit val="months"/>
        <c:majorUnit val="12"/>
        <c:minorUnit val="12"/>
      </c:dateAx>
      <c:valAx>
        <c:axId val="97588864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86937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licencias vivienda'!$E$102:$E$162</c:f>
              <c:numCache>
                <c:formatCode>0</c:formatCode>
                <c:ptCount val="61"/>
                <c:pt idx="0">
                  <c:v>273.92775</c:v>
                </c:pt>
                <c:pt idx="1">
                  <c:v>261.84233333333333</c:v>
                </c:pt>
                <c:pt idx="2">
                  <c:v>252.49658333333335</c:v>
                </c:pt>
                <c:pt idx="3">
                  <c:v>239.11983333333333</c:v>
                </c:pt>
                <c:pt idx="4">
                  <c:v>226.61741666666666</c:v>
                </c:pt>
                <c:pt idx="5">
                  <c:v>210.48116666666667</c:v>
                </c:pt>
                <c:pt idx="6">
                  <c:v>218.62649999999999</c:v>
                </c:pt>
                <c:pt idx="7">
                  <c:v>223.69175000000001</c:v>
                </c:pt>
                <c:pt idx="8">
                  <c:v>227.49241666666666</c:v>
                </c:pt>
                <c:pt idx="9">
                  <c:v>229.20949999999999</c:v>
                </c:pt>
                <c:pt idx="10">
                  <c:v>227.31016666666665</c:v>
                </c:pt>
                <c:pt idx="11">
                  <c:v>239.14683333333335</c:v>
                </c:pt>
                <c:pt idx="12">
                  <c:v>248.52791666666667</c:v>
                </c:pt>
                <c:pt idx="13">
                  <c:v>250.85341666666665</c:v>
                </c:pt>
                <c:pt idx="14">
                  <c:v>257.10325</c:v>
                </c:pt>
                <c:pt idx="15">
                  <c:v>263.67466666666667</c:v>
                </c:pt>
                <c:pt idx="16">
                  <c:v>273.73258333333331</c:v>
                </c:pt>
                <c:pt idx="17">
                  <c:v>306.66475000000003</c:v>
                </c:pt>
                <c:pt idx="18">
                  <c:v>360.49608333333333</c:v>
                </c:pt>
                <c:pt idx="19">
                  <c:v>383.25441666666671</c:v>
                </c:pt>
                <c:pt idx="20">
                  <c:v>388.35975000000002</c:v>
                </c:pt>
                <c:pt idx="21">
                  <c:v>411.28899999999999</c:v>
                </c:pt>
                <c:pt idx="22">
                  <c:v>439.78733333333332</c:v>
                </c:pt>
                <c:pt idx="23">
                  <c:v>498.57566666666668</c:v>
                </c:pt>
                <c:pt idx="24">
                  <c:v>529.69550000000004</c:v>
                </c:pt>
                <c:pt idx="25">
                  <c:v>552.33233333333339</c:v>
                </c:pt>
                <c:pt idx="26">
                  <c:v>559.67558333333341</c:v>
                </c:pt>
                <c:pt idx="27">
                  <c:v>544.29025000000001</c:v>
                </c:pt>
                <c:pt idx="28">
                  <c:v>531.43408333333332</c:v>
                </c:pt>
                <c:pt idx="29">
                  <c:v>498.95650000000001</c:v>
                </c:pt>
                <c:pt idx="30">
                  <c:v>437.04233333333332</c:v>
                </c:pt>
                <c:pt idx="31">
                  <c:v>412.30250000000001</c:v>
                </c:pt>
                <c:pt idx="32">
                  <c:v>406.04575</c:v>
                </c:pt>
                <c:pt idx="33">
                  <c:v>374.64616666666666</c:v>
                </c:pt>
                <c:pt idx="34">
                  <c:v>349.18558333333334</c:v>
                </c:pt>
                <c:pt idx="35">
                  <c:v>295.06625000000003</c:v>
                </c:pt>
                <c:pt idx="36">
                  <c:v>275.42275000000001</c:v>
                </c:pt>
                <c:pt idx="37">
                  <c:v>258.73858333333334</c:v>
                </c:pt>
                <c:pt idx="38">
                  <c:v>262.03833333333336</c:v>
                </c:pt>
                <c:pt idx="39">
                  <c:v>277.13216666666671</c:v>
                </c:pt>
                <c:pt idx="40">
                  <c:v>283.84683333333334</c:v>
                </c:pt>
                <c:pt idx="41">
                  <c:v>285.34308333333331</c:v>
                </c:pt>
                <c:pt idx="42">
                  <c:v>289.95016666666669</c:v>
                </c:pt>
                <c:pt idx="43">
                  <c:v>301.34516666666667</c:v>
                </c:pt>
                <c:pt idx="44">
                  <c:v>317.9085</c:v>
                </c:pt>
                <c:pt idx="45">
                  <c:v>332.8631666666667</c:v>
                </c:pt>
                <c:pt idx="46">
                  <c:v>328.786</c:v>
                </c:pt>
                <c:pt idx="47">
                  <c:v>345.75416666666666</c:v>
                </c:pt>
                <c:pt idx="48">
                  <c:v>337.46050000000002</c:v>
                </c:pt>
                <c:pt idx="49">
                  <c:v>344.5888333333333</c:v>
                </c:pt>
                <c:pt idx="50">
                  <c:v>351.04883333333333</c:v>
                </c:pt>
                <c:pt idx="51">
                  <c:v>348.3963333333333</c:v>
                </c:pt>
                <c:pt idx="52">
                  <c:v>346.91924999999998</c:v>
                </c:pt>
                <c:pt idx="53">
                  <c:v>356.64491666666669</c:v>
                </c:pt>
                <c:pt idx="54">
                  <c:v>353.93466666666666</c:v>
                </c:pt>
                <c:pt idx="55">
                  <c:v>357.15958333333333</c:v>
                </c:pt>
                <c:pt idx="56">
                  <c:v>363.91924999999998</c:v>
                </c:pt>
                <c:pt idx="57">
                  <c:v>387.86433333333332</c:v>
                </c:pt>
                <c:pt idx="58">
                  <c:v>409.43708333333331</c:v>
                </c:pt>
                <c:pt idx="59">
                  <c:v>382.96050000000002</c:v>
                </c:pt>
                <c:pt idx="60">
                  <c:v>371.1030833333333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313280"/>
        <c:axId val="104752832"/>
      </c:lineChart>
      <c:catAx>
        <c:axId val="105313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75283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475283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13280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licencias VIS'!$E$102:$E$162</c:f>
              <c:numCache>
                <c:formatCode>0</c:formatCode>
                <c:ptCount val="61"/>
                <c:pt idx="0">
                  <c:v>66.48233333333333</c:v>
                </c:pt>
                <c:pt idx="1">
                  <c:v>61.943583333333336</c:v>
                </c:pt>
                <c:pt idx="2">
                  <c:v>67.367083333333326</c:v>
                </c:pt>
                <c:pt idx="3">
                  <c:v>73.562416666666678</c:v>
                </c:pt>
                <c:pt idx="4">
                  <c:v>71.231166666666667</c:v>
                </c:pt>
                <c:pt idx="5">
                  <c:v>71.239833333333323</c:v>
                </c:pt>
                <c:pt idx="6">
                  <c:v>75.906750000000002</c:v>
                </c:pt>
                <c:pt idx="7">
                  <c:v>71.937333333333328</c:v>
                </c:pt>
                <c:pt idx="8">
                  <c:v>71.816916666666671</c:v>
                </c:pt>
                <c:pt idx="9">
                  <c:v>73.896166666666673</c:v>
                </c:pt>
                <c:pt idx="10">
                  <c:v>68.427916666666675</c:v>
                </c:pt>
                <c:pt idx="11">
                  <c:v>77.742999999999995</c:v>
                </c:pt>
                <c:pt idx="12">
                  <c:v>77.322916666666671</c:v>
                </c:pt>
                <c:pt idx="13">
                  <c:v>76.479583333333323</c:v>
                </c:pt>
                <c:pt idx="14">
                  <c:v>80.173666666666676</c:v>
                </c:pt>
                <c:pt idx="15">
                  <c:v>79.364999999999995</c:v>
                </c:pt>
                <c:pt idx="16">
                  <c:v>79.742500000000007</c:v>
                </c:pt>
                <c:pt idx="17">
                  <c:v>92.687333333333328</c:v>
                </c:pt>
                <c:pt idx="18">
                  <c:v>117.80575</c:v>
                </c:pt>
                <c:pt idx="19">
                  <c:v>123.90066666666667</c:v>
                </c:pt>
                <c:pt idx="20">
                  <c:v>125.30566666666667</c:v>
                </c:pt>
                <c:pt idx="21">
                  <c:v>126.68816666666667</c:v>
                </c:pt>
                <c:pt idx="22">
                  <c:v>136.86033333333333</c:v>
                </c:pt>
                <c:pt idx="23">
                  <c:v>157.41583333333335</c:v>
                </c:pt>
                <c:pt idx="24">
                  <c:v>168.87191666666666</c:v>
                </c:pt>
                <c:pt idx="25">
                  <c:v>179.82341666666665</c:v>
                </c:pt>
                <c:pt idx="26">
                  <c:v>175.11449999999999</c:v>
                </c:pt>
                <c:pt idx="27">
                  <c:v>168.77916666666667</c:v>
                </c:pt>
                <c:pt idx="28">
                  <c:v>166.53524999999999</c:v>
                </c:pt>
                <c:pt idx="29">
                  <c:v>155.84383333333335</c:v>
                </c:pt>
                <c:pt idx="30">
                  <c:v>124.58991666666667</c:v>
                </c:pt>
                <c:pt idx="31">
                  <c:v>120.08558333333333</c:v>
                </c:pt>
                <c:pt idx="32">
                  <c:v>118.73258333333332</c:v>
                </c:pt>
                <c:pt idx="33">
                  <c:v>112.80708333333332</c:v>
                </c:pt>
                <c:pt idx="34">
                  <c:v>102.96375</c:v>
                </c:pt>
                <c:pt idx="35">
                  <c:v>76.049083333333328</c:v>
                </c:pt>
                <c:pt idx="36">
                  <c:v>77.273166666666668</c:v>
                </c:pt>
                <c:pt idx="37">
                  <c:v>70.227249999999998</c:v>
                </c:pt>
                <c:pt idx="38">
                  <c:v>76.921750000000003</c:v>
                </c:pt>
                <c:pt idx="39">
                  <c:v>76.069666666666677</c:v>
                </c:pt>
                <c:pt idx="40">
                  <c:v>75.828999999999994</c:v>
                </c:pt>
                <c:pt idx="41">
                  <c:v>74.296999999999997</c:v>
                </c:pt>
                <c:pt idx="42">
                  <c:v>76.336083333333335</c:v>
                </c:pt>
                <c:pt idx="43">
                  <c:v>76.540333333333322</c:v>
                </c:pt>
                <c:pt idx="44">
                  <c:v>82.579666666666668</c:v>
                </c:pt>
                <c:pt idx="45">
                  <c:v>83.364166666666677</c:v>
                </c:pt>
                <c:pt idx="46">
                  <c:v>81.466250000000002</c:v>
                </c:pt>
                <c:pt idx="47">
                  <c:v>87.293000000000006</c:v>
                </c:pt>
                <c:pt idx="48">
                  <c:v>74.149666666666675</c:v>
                </c:pt>
                <c:pt idx="49">
                  <c:v>77.579666666666668</c:v>
                </c:pt>
                <c:pt idx="50">
                  <c:v>86.922749999999994</c:v>
                </c:pt>
                <c:pt idx="51">
                  <c:v>95.924333333333323</c:v>
                </c:pt>
                <c:pt idx="52">
                  <c:v>99.130083333333332</c:v>
                </c:pt>
                <c:pt idx="53">
                  <c:v>97.854749999999996</c:v>
                </c:pt>
                <c:pt idx="54">
                  <c:v>94.804666666666677</c:v>
                </c:pt>
                <c:pt idx="55">
                  <c:v>96.211166666666671</c:v>
                </c:pt>
                <c:pt idx="56">
                  <c:v>96.197416666666669</c:v>
                </c:pt>
                <c:pt idx="57">
                  <c:v>101.3955</c:v>
                </c:pt>
                <c:pt idx="58">
                  <c:v>103.39016666666667</c:v>
                </c:pt>
                <c:pt idx="59">
                  <c:v>91.393166666666673</c:v>
                </c:pt>
                <c:pt idx="60">
                  <c:v>89.126000000000005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437696"/>
        <c:axId val="104757440"/>
      </c:lineChart>
      <c:dateAx>
        <c:axId val="105437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757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475744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376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licencias No VIS'!$E$102:$E$162</c:f>
              <c:numCache>
                <c:formatCode>0</c:formatCode>
                <c:ptCount val="61"/>
                <c:pt idx="0">
                  <c:v>207.44541666666666</c:v>
                </c:pt>
                <c:pt idx="1">
                  <c:v>199.89875000000001</c:v>
                </c:pt>
                <c:pt idx="2">
                  <c:v>185.12950000000001</c:v>
                </c:pt>
                <c:pt idx="3">
                  <c:v>165.55741666666665</c:v>
                </c:pt>
                <c:pt idx="4">
                  <c:v>155.38624999999999</c:v>
                </c:pt>
                <c:pt idx="5">
                  <c:v>139.24133333333333</c:v>
                </c:pt>
                <c:pt idx="6">
                  <c:v>142.71975</c:v>
                </c:pt>
                <c:pt idx="7">
                  <c:v>151.75441666666666</c:v>
                </c:pt>
                <c:pt idx="8">
                  <c:v>155.6755</c:v>
                </c:pt>
                <c:pt idx="9">
                  <c:v>155.31333333333333</c:v>
                </c:pt>
                <c:pt idx="10">
                  <c:v>158.88225</c:v>
                </c:pt>
                <c:pt idx="11">
                  <c:v>161.40383333333335</c:v>
                </c:pt>
                <c:pt idx="12">
                  <c:v>171.20500000000001</c:v>
                </c:pt>
                <c:pt idx="13">
                  <c:v>174.37383333333335</c:v>
                </c:pt>
                <c:pt idx="14">
                  <c:v>176.92958333333334</c:v>
                </c:pt>
                <c:pt idx="15">
                  <c:v>184.30966666666666</c:v>
                </c:pt>
                <c:pt idx="16">
                  <c:v>193.99008333333333</c:v>
                </c:pt>
                <c:pt idx="17">
                  <c:v>213.97741666666667</c:v>
                </c:pt>
                <c:pt idx="18">
                  <c:v>242.69033333333334</c:v>
                </c:pt>
                <c:pt idx="19">
                  <c:v>259.35374999999999</c:v>
                </c:pt>
                <c:pt idx="20">
                  <c:v>263.05408333333332</c:v>
                </c:pt>
                <c:pt idx="21">
                  <c:v>284.6008333333333</c:v>
                </c:pt>
                <c:pt idx="22">
                  <c:v>302.92700000000002</c:v>
                </c:pt>
                <c:pt idx="23">
                  <c:v>341.15983333333332</c:v>
                </c:pt>
                <c:pt idx="24">
                  <c:v>360.82358333333332</c:v>
                </c:pt>
                <c:pt idx="25">
                  <c:v>372.50891666666666</c:v>
                </c:pt>
                <c:pt idx="26">
                  <c:v>384.56108333333333</c:v>
                </c:pt>
                <c:pt idx="27">
                  <c:v>375.51108333333332</c:v>
                </c:pt>
                <c:pt idx="28">
                  <c:v>364.8988333333333</c:v>
                </c:pt>
                <c:pt idx="29">
                  <c:v>343.11266666666671</c:v>
                </c:pt>
                <c:pt idx="30">
                  <c:v>312.45241666666669</c:v>
                </c:pt>
                <c:pt idx="31">
                  <c:v>292.21691666666669</c:v>
                </c:pt>
                <c:pt idx="32">
                  <c:v>287.31316666666669</c:v>
                </c:pt>
                <c:pt idx="33">
                  <c:v>261.83908333333335</c:v>
                </c:pt>
                <c:pt idx="34">
                  <c:v>246.22183333333334</c:v>
                </c:pt>
                <c:pt idx="35">
                  <c:v>219.01716666666667</c:v>
                </c:pt>
                <c:pt idx="36">
                  <c:v>198.14958333333334</c:v>
                </c:pt>
                <c:pt idx="37">
                  <c:v>188.51133333333334</c:v>
                </c:pt>
                <c:pt idx="38">
                  <c:v>185.11658333333335</c:v>
                </c:pt>
                <c:pt idx="39">
                  <c:v>201.0625</c:v>
                </c:pt>
                <c:pt idx="40">
                  <c:v>208.01783333333336</c:v>
                </c:pt>
                <c:pt idx="41">
                  <c:v>211.04608333333334</c:v>
                </c:pt>
                <c:pt idx="42">
                  <c:v>213.61408333333335</c:v>
                </c:pt>
                <c:pt idx="43">
                  <c:v>224.80483333333333</c:v>
                </c:pt>
                <c:pt idx="44">
                  <c:v>235.32883333333334</c:v>
                </c:pt>
                <c:pt idx="45">
                  <c:v>249.499</c:v>
                </c:pt>
                <c:pt idx="46">
                  <c:v>247.31975</c:v>
                </c:pt>
                <c:pt idx="47">
                  <c:v>258.46116666666666</c:v>
                </c:pt>
                <c:pt idx="48">
                  <c:v>263.31083333333333</c:v>
                </c:pt>
                <c:pt idx="49">
                  <c:v>267.00916666666666</c:v>
                </c:pt>
                <c:pt idx="50">
                  <c:v>264.12608333333333</c:v>
                </c:pt>
                <c:pt idx="51">
                  <c:v>252.47200000000001</c:v>
                </c:pt>
                <c:pt idx="52">
                  <c:v>247.78916666666666</c:v>
                </c:pt>
                <c:pt idx="53">
                  <c:v>258.79016666666666</c:v>
                </c:pt>
                <c:pt idx="54">
                  <c:v>259.13</c:v>
                </c:pt>
                <c:pt idx="55">
                  <c:v>260.94841666666667</c:v>
                </c:pt>
                <c:pt idx="56">
                  <c:v>267.72183333333334</c:v>
                </c:pt>
                <c:pt idx="57">
                  <c:v>286.46883333333329</c:v>
                </c:pt>
                <c:pt idx="58">
                  <c:v>306.04691666666668</c:v>
                </c:pt>
                <c:pt idx="59">
                  <c:v>291.56733333333329</c:v>
                </c:pt>
                <c:pt idx="60">
                  <c:v>281.97708333333333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642496"/>
        <c:axId val="97619328"/>
      </c:lineChart>
      <c:dateAx>
        <c:axId val="105642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619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619328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64249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licencias otros dest'!$E$102:$E$162</c:f>
              <c:numCache>
                <c:formatCode>0</c:formatCode>
                <c:ptCount val="61"/>
                <c:pt idx="0">
                  <c:v>106.33891666666668</c:v>
                </c:pt>
                <c:pt idx="1">
                  <c:v>102.83199999999999</c:v>
                </c:pt>
                <c:pt idx="2">
                  <c:v>106.89616666666667</c:v>
                </c:pt>
                <c:pt idx="3">
                  <c:v>106.509</c:v>
                </c:pt>
                <c:pt idx="4">
                  <c:v>100.9105</c:v>
                </c:pt>
                <c:pt idx="5">
                  <c:v>96.128500000000003</c:v>
                </c:pt>
                <c:pt idx="6">
                  <c:v>91.739416666666671</c:v>
                </c:pt>
                <c:pt idx="7">
                  <c:v>94.638666666666666</c:v>
                </c:pt>
                <c:pt idx="8">
                  <c:v>95.226916666666668</c:v>
                </c:pt>
                <c:pt idx="9">
                  <c:v>83.173249999999996</c:v>
                </c:pt>
                <c:pt idx="10">
                  <c:v>83.460833333333326</c:v>
                </c:pt>
                <c:pt idx="11">
                  <c:v>87.58175</c:v>
                </c:pt>
                <c:pt idx="12">
                  <c:v>91.127250000000004</c:v>
                </c:pt>
                <c:pt idx="13">
                  <c:v>87.616500000000002</c:v>
                </c:pt>
                <c:pt idx="14">
                  <c:v>80.785916666666665</c:v>
                </c:pt>
                <c:pt idx="15">
                  <c:v>81.989916666666673</c:v>
                </c:pt>
                <c:pt idx="16">
                  <c:v>82.09375</c:v>
                </c:pt>
                <c:pt idx="17">
                  <c:v>80.728416666666675</c:v>
                </c:pt>
                <c:pt idx="18">
                  <c:v>86.040833333333325</c:v>
                </c:pt>
                <c:pt idx="19">
                  <c:v>78.883916666666678</c:v>
                </c:pt>
                <c:pt idx="20">
                  <c:v>84.973083333333335</c:v>
                </c:pt>
                <c:pt idx="21">
                  <c:v>92.891416666666672</c:v>
                </c:pt>
                <c:pt idx="22">
                  <c:v>89.877333333333326</c:v>
                </c:pt>
                <c:pt idx="23">
                  <c:v>96.960583333333332</c:v>
                </c:pt>
                <c:pt idx="24">
                  <c:v>98.319333333333333</c:v>
                </c:pt>
                <c:pt idx="25">
                  <c:v>94.941083333333324</c:v>
                </c:pt>
                <c:pt idx="26">
                  <c:v>96.639499999999998</c:v>
                </c:pt>
                <c:pt idx="27">
                  <c:v>90.376166666666677</c:v>
                </c:pt>
                <c:pt idx="28">
                  <c:v>92.050083333333333</c:v>
                </c:pt>
                <c:pt idx="29">
                  <c:v>98.66825</c:v>
                </c:pt>
                <c:pt idx="30">
                  <c:v>96.085583333333332</c:v>
                </c:pt>
                <c:pt idx="31">
                  <c:v>91.39991666666667</c:v>
                </c:pt>
                <c:pt idx="32">
                  <c:v>86.799333333333323</c:v>
                </c:pt>
                <c:pt idx="33">
                  <c:v>79.222750000000005</c:v>
                </c:pt>
                <c:pt idx="34">
                  <c:v>82.497916666666669</c:v>
                </c:pt>
                <c:pt idx="35">
                  <c:v>73.574666666666673</c:v>
                </c:pt>
                <c:pt idx="36">
                  <c:v>75.89158333333333</c:v>
                </c:pt>
                <c:pt idx="37">
                  <c:v>84.714749999999995</c:v>
                </c:pt>
                <c:pt idx="38">
                  <c:v>99.236833333333323</c:v>
                </c:pt>
                <c:pt idx="39">
                  <c:v>100.6845</c:v>
                </c:pt>
                <c:pt idx="40">
                  <c:v>104.35875</c:v>
                </c:pt>
                <c:pt idx="41">
                  <c:v>107.56283333333333</c:v>
                </c:pt>
                <c:pt idx="42">
                  <c:v>110.17025</c:v>
                </c:pt>
                <c:pt idx="43">
                  <c:v>127.86675</c:v>
                </c:pt>
                <c:pt idx="44">
                  <c:v>130.03291666666667</c:v>
                </c:pt>
                <c:pt idx="45">
                  <c:v>146.45041666666665</c:v>
                </c:pt>
                <c:pt idx="46">
                  <c:v>157.89916666666664</c:v>
                </c:pt>
                <c:pt idx="47">
                  <c:v>161.24708333333334</c:v>
                </c:pt>
                <c:pt idx="48">
                  <c:v>159.92699999999999</c:v>
                </c:pt>
                <c:pt idx="49">
                  <c:v>159.74858333333333</c:v>
                </c:pt>
                <c:pt idx="50">
                  <c:v>147.75366666666665</c:v>
                </c:pt>
                <c:pt idx="51">
                  <c:v>178.77083333333334</c:v>
                </c:pt>
                <c:pt idx="52">
                  <c:v>171.55850000000001</c:v>
                </c:pt>
                <c:pt idx="53">
                  <c:v>170.45141666666666</c:v>
                </c:pt>
                <c:pt idx="54">
                  <c:v>176.49074999999999</c:v>
                </c:pt>
                <c:pt idx="55">
                  <c:v>168.96908333333334</c:v>
                </c:pt>
                <c:pt idx="56">
                  <c:v>170.80875</c:v>
                </c:pt>
                <c:pt idx="57">
                  <c:v>170.90216666666666</c:v>
                </c:pt>
                <c:pt idx="58">
                  <c:v>204.8895</c:v>
                </c:pt>
                <c:pt idx="59">
                  <c:v>221.75149999999999</c:v>
                </c:pt>
                <c:pt idx="60">
                  <c:v>246.79849999999999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278720"/>
        <c:axId val="104759296"/>
      </c:lineChart>
      <c:dateAx>
        <c:axId val="109278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7592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4759296"/>
        <c:scaling>
          <c:orientation val="minMax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278720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</a:t>
            </a: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proyectos'!$E$102:$E$162</c:f>
              <c:numCache>
                <c:formatCode>0</c:formatCode>
                <c:ptCount val="61"/>
                <c:pt idx="0">
                  <c:v>712.83333333333337</c:v>
                </c:pt>
                <c:pt idx="1">
                  <c:v>712.33333333333337</c:v>
                </c:pt>
                <c:pt idx="2">
                  <c:v>710.66666666666663</c:v>
                </c:pt>
                <c:pt idx="3">
                  <c:v>707.83333333333337</c:v>
                </c:pt>
                <c:pt idx="4">
                  <c:v>704.66666666666663</c:v>
                </c:pt>
                <c:pt idx="5">
                  <c:v>698.75</c:v>
                </c:pt>
                <c:pt idx="6">
                  <c:v>692.41666666666663</c:v>
                </c:pt>
                <c:pt idx="7">
                  <c:v>686</c:v>
                </c:pt>
                <c:pt idx="8">
                  <c:v>679.25</c:v>
                </c:pt>
                <c:pt idx="9">
                  <c:v>670.75</c:v>
                </c:pt>
                <c:pt idx="10">
                  <c:v>661</c:v>
                </c:pt>
                <c:pt idx="11">
                  <c:v>650.66666666666663</c:v>
                </c:pt>
                <c:pt idx="12">
                  <c:v>640.08333333333337</c:v>
                </c:pt>
                <c:pt idx="13">
                  <c:v>630.25</c:v>
                </c:pt>
                <c:pt idx="14">
                  <c:v>620.16666666666663</c:v>
                </c:pt>
                <c:pt idx="15">
                  <c:v>609.91666666666663</c:v>
                </c:pt>
                <c:pt idx="16">
                  <c:v>599.75</c:v>
                </c:pt>
                <c:pt idx="17">
                  <c:v>592.25</c:v>
                </c:pt>
                <c:pt idx="18">
                  <c:v>584.33333333333337</c:v>
                </c:pt>
                <c:pt idx="19">
                  <c:v>576.16666666666663</c:v>
                </c:pt>
                <c:pt idx="20">
                  <c:v>570</c:v>
                </c:pt>
                <c:pt idx="21">
                  <c:v>565.41666666666663</c:v>
                </c:pt>
                <c:pt idx="22">
                  <c:v>560.75</c:v>
                </c:pt>
                <c:pt idx="23">
                  <c:v>556.75</c:v>
                </c:pt>
                <c:pt idx="24">
                  <c:v>553.33333333333337</c:v>
                </c:pt>
                <c:pt idx="25">
                  <c:v>550.75</c:v>
                </c:pt>
                <c:pt idx="26">
                  <c:v>549.41666666666663</c:v>
                </c:pt>
                <c:pt idx="27">
                  <c:v>549.25</c:v>
                </c:pt>
                <c:pt idx="28">
                  <c:v>548.75</c:v>
                </c:pt>
                <c:pt idx="29">
                  <c:v>548</c:v>
                </c:pt>
                <c:pt idx="30">
                  <c:v>548.08333333333337</c:v>
                </c:pt>
                <c:pt idx="31">
                  <c:v>548.16666666666663</c:v>
                </c:pt>
                <c:pt idx="32">
                  <c:v>548</c:v>
                </c:pt>
                <c:pt idx="33">
                  <c:v>547.08333333333337</c:v>
                </c:pt>
                <c:pt idx="34">
                  <c:v>546.75</c:v>
                </c:pt>
                <c:pt idx="35">
                  <c:v>547.25</c:v>
                </c:pt>
                <c:pt idx="36">
                  <c:v>549</c:v>
                </c:pt>
                <c:pt idx="37">
                  <c:v>549.25</c:v>
                </c:pt>
                <c:pt idx="38">
                  <c:v>549.5</c:v>
                </c:pt>
                <c:pt idx="39">
                  <c:v>550.16666666666663</c:v>
                </c:pt>
                <c:pt idx="40">
                  <c:v>551.08333333333337</c:v>
                </c:pt>
                <c:pt idx="41">
                  <c:v>550.91666666666663</c:v>
                </c:pt>
                <c:pt idx="42">
                  <c:v>549.83333333333337</c:v>
                </c:pt>
                <c:pt idx="43">
                  <c:v>549.66666666666663</c:v>
                </c:pt>
                <c:pt idx="44">
                  <c:v>548.75</c:v>
                </c:pt>
                <c:pt idx="45">
                  <c:v>548.5</c:v>
                </c:pt>
                <c:pt idx="46">
                  <c:v>548.5</c:v>
                </c:pt>
                <c:pt idx="47">
                  <c:v>547.83333333333337</c:v>
                </c:pt>
                <c:pt idx="48">
                  <c:v>545.16666666666663</c:v>
                </c:pt>
                <c:pt idx="49">
                  <c:v>542</c:v>
                </c:pt>
                <c:pt idx="50">
                  <c:v>539.16666666666663</c:v>
                </c:pt>
                <c:pt idx="51">
                  <c:v>535.66666666666663</c:v>
                </c:pt>
                <c:pt idx="52">
                  <c:v>532.41666666666663</c:v>
                </c:pt>
                <c:pt idx="53">
                  <c:v>529.33333333333337</c:v>
                </c:pt>
                <c:pt idx="54">
                  <c:v>526.83333333333337</c:v>
                </c:pt>
                <c:pt idx="55">
                  <c:v>523.91666666666663</c:v>
                </c:pt>
                <c:pt idx="56">
                  <c:v>522.16666666666663</c:v>
                </c:pt>
                <c:pt idx="57">
                  <c:v>520.08333333333337</c:v>
                </c:pt>
                <c:pt idx="58">
                  <c:v>518.08333333333337</c:v>
                </c:pt>
                <c:pt idx="59">
                  <c:v>515.91666666666663</c:v>
                </c:pt>
                <c:pt idx="60">
                  <c:v>514.91666666666663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390848"/>
        <c:axId val="104763328"/>
      </c:lineChart>
      <c:dateAx>
        <c:axId val="1093908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763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4763328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39084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</a:t>
            </a: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ventas vivienda'!$E$102:$E$162</c:f>
              <c:numCache>
                <c:formatCode>_(* #,##0.0_);_(* \(#,##0.0\);_(* "-"??_);_(@_)</c:formatCode>
                <c:ptCount val="61"/>
                <c:pt idx="0">
                  <c:v>2.2472500000000002</c:v>
                </c:pt>
                <c:pt idx="1">
                  <c:v>2.3443333333333336</c:v>
                </c:pt>
                <c:pt idx="2">
                  <c:v>2.4394166666666663</c:v>
                </c:pt>
                <c:pt idx="3">
                  <c:v>2.7004999999999999</c:v>
                </c:pt>
                <c:pt idx="4">
                  <c:v>2.8581666666666665</c:v>
                </c:pt>
                <c:pt idx="5">
                  <c:v>3.0016666666666665</c:v>
                </c:pt>
                <c:pt idx="6">
                  <c:v>3.0975000000000001</c:v>
                </c:pt>
                <c:pt idx="7">
                  <c:v>3.1971666666666665</c:v>
                </c:pt>
                <c:pt idx="8">
                  <c:v>3.2816666666666667</c:v>
                </c:pt>
                <c:pt idx="9">
                  <c:v>3.4371666666666667</c:v>
                </c:pt>
                <c:pt idx="10">
                  <c:v>3.5343333333333335</c:v>
                </c:pt>
                <c:pt idx="11">
                  <c:v>3.5263333333333335</c:v>
                </c:pt>
                <c:pt idx="12">
                  <c:v>3.4744999999999999</c:v>
                </c:pt>
                <c:pt idx="13">
                  <c:v>3.4121666666666663</c:v>
                </c:pt>
                <c:pt idx="14">
                  <c:v>3.4049999999999998</c:v>
                </c:pt>
                <c:pt idx="15">
                  <c:v>3.2385000000000002</c:v>
                </c:pt>
                <c:pt idx="16">
                  <c:v>3.1675833333333334</c:v>
                </c:pt>
                <c:pt idx="17">
                  <c:v>3.1951666666666667</c:v>
                </c:pt>
                <c:pt idx="18">
                  <c:v>3.2408333333333337</c:v>
                </c:pt>
                <c:pt idx="19">
                  <c:v>3.2190833333333333</c:v>
                </c:pt>
                <c:pt idx="20">
                  <c:v>3.2362500000000001</c:v>
                </c:pt>
                <c:pt idx="21">
                  <c:v>3.1831666666666667</c:v>
                </c:pt>
                <c:pt idx="22">
                  <c:v>3.21</c:v>
                </c:pt>
                <c:pt idx="23">
                  <c:v>3.2331666666666665</c:v>
                </c:pt>
                <c:pt idx="24">
                  <c:v>3.2946666666666666</c:v>
                </c:pt>
                <c:pt idx="25">
                  <c:v>3.34</c:v>
                </c:pt>
                <c:pt idx="26">
                  <c:v>3.3434166666666667</c:v>
                </c:pt>
                <c:pt idx="27">
                  <c:v>3.3271666666666664</c:v>
                </c:pt>
                <c:pt idx="28">
                  <c:v>3.3405833333333335</c:v>
                </c:pt>
                <c:pt idx="29">
                  <c:v>3.2482500000000001</c:v>
                </c:pt>
                <c:pt idx="30">
                  <c:v>3.1755</c:v>
                </c:pt>
                <c:pt idx="31">
                  <c:v>3.1500833333333333</c:v>
                </c:pt>
                <c:pt idx="32">
                  <c:v>3.0854166666666667</c:v>
                </c:pt>
                <c:pt idx="33">
                  <c:v>3.0394166666666664</c:v>
                </c:pt>
                <c:pt idx="34">
                  <c:v>2.9410833333333333</c:v>
                </c:pt>
                <c:pt idx="35">
                  <c:v>2.8732500000000001</c:v>
                </c:pt>
                <c:pt idx="36">
                  <c:v>2.80125</c:v>
                </c:pt>
                <c:pt idx="37">
                  <c:v>2.7263333333333333</c:v>
                </c:pt>
                <c:pt idx="38">
                  <c:v>2.6612499999999999</c:v>
                </c:pt>
                <c:pt idx="39">
                  <c:v>2.6044166666666664</c:v>
                </c:pt>
                <c:pt idx="40">
                  <c:v>2.5259999999999998</c:v>
                </c:pt>
                <c:pt idx="41">
                  <c:v>2.4688333333333334</c:v>
                </c:pt>
                <c:pt idx="42">
                  <c:v>2.4370833333333333</c:v>
                </c:pt>
                <c:pt idx="43">
                  <c:v>2.4141666666666666</c:v>
                </c:pt>
                <c:pt idx="44">
                  <c:v>2.3807499999999999</c:v>
                </c:pt>
                <c:pt idx="45">
                  <c:v>2.3605</c:v>
                </c:pt>
                <c:pt idx="46">
                  <c:v>2.3029999999999999</c:v>
                </c:pt>
                <c:pt idx="47">
                  <c:v>2.3025000000000002</c:v>
                </c:pt>
                <c:pt idx="48">
                  <c:v>2.2948333333333335</c:v>
                </c:pt>
                <c:pt idx="49">
                  <c:v>2.2744166666666663</c:v>
                </c:pt>
                <c:pt idx="50">
                  <c:v>2.2883333333333336</c:v>
                </c:pt>
                <c:pt idx="51">
                  <c:v>2.3250000000000002</c:v>
                </c:pt>
                <c:pt idx="52">
                  <c:v>2.39575</c:v>
                </c:pt>
                <c:pt idx="53">
                  <c:v>2.4138333333333333</c:v>
                </c:pt>
                <c:pt idx="54">
                  <c:v>2.4291666666666667</c:v>
                </c:pt>
                <c:pt idx="55">
                  <c:v>2.4384999999999999</c:v>
                </c:pt>
                <c:pt idx="56">
                  <c:v>2.4350833333333335</c:v>
                </c:pt>
                <c:pt idx="57">
                  <c:v>2.4823333333333335</c:v>
                </c:pt>
                <c:pt idx="58">
                  <c:v>2.5015833333333335</c:v>
                </c:pt>
                <c:pt idx="59">
                  <c:v>2.5581666666666667</c:v>
                </c:pt>
                <c:pt idx="60">
                  <c:v>2.5179999999999998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550080"/>
        <c:axId val="173672128"/>
      </c:lineChart>
      <c:dateAx>
        <c:axId val="109550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672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3672128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55008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ventas VIS'!$E$102:$E$162</c:f>
              <c:numCache>
                <c:formatCode>0.0</c:formatCode>
                <c:ptCount val="61"/>
                <c:pt idx="0">
                  <c:v>1.0764166666666668</c:v>
                </c:pt>
                <c:pt idx="1">
                  <c:v>1.1556666666666668</c:v>
                </c:pt>
                <c:pt idx="2">
                  <c:v>1.2357499999999999</c:v>
                </c:pt>
                <c:pt idx="3">
                  <c:v>1.4074166666666668</c:v>
                </c:pt>
                <c:pt idx="4">
                  <c:v>1.4986666666666668</c:v>
                </c:pt>
                <c:pt idx="5">
                  <c:v>1.6206666666666667</c:v>
                </c:pt>
                <c:pt idx="6">
                  <c:v>1.6823333333333332</c:v>
                </c:pt>
                <c:pt idx="7">
                  <c:v>1.7142500000000001</c:v>
                </c:pt>
                <c:pt idx="8">
                  <c:v>1.7245833333333334</c:v>
                </c:pt>
                <c:pt idx="9">
                  <c:v>1.8342499999999999</c:v>
                </c:pt>
                <c:pt idx="10">
                  <c:v>1.8778333333333332</c:v>
                </c:pt>
                <c:pt idx="11">
                  <c:v>1.8566666666666667</c:v>
                </c:pt>
                <c:pt idx="12">
                  <c:v>1.8185</c:v>
                </c:pt>
                <c:pt idx="13">
                  <c:v>1.7835000000000001</c:v>
                </c:pt>
                <c:pt idx="14">
                  <c:v>1.7669166666666667</c:v>
                </c:pt>
                <c:pt idx="15">
                  <c:v>1.6472500000000001</c:v>
                </c:pt>
                <c:pt idx="16">
                  <c:v>1.60175</c:v>
                </c:pt>
                <c:pt idx="17">
                  <c:v>1.5995833333333334</c:v>
                </c:pt>
                <c:pt idx="18">
                  <c:v>1.6315833333333332</c:v>
                </c:pt>
                <c:pt idx="19">
                  <c:v>1.6274166666666667</c:v>
                </c:pt>
                <c:pt idx="20">
                  <c:v>1.6419166666666667</c:v>
                </c:pt>
                <c:pt idx="21">
                  <c:v>1.5609166666666667</c:v>
                </c:pt>
                <c:pt idx="22">
                  <c:v>1.5560833333333333</c:v>
                </c:pt>
                <c:pt idx="23">
                  <c:v>1.5374166666666667</c:v>
                </c:pt>
                <c:pt idx="24">
                  <c:v>1.5638333333333332</c:v>
                </c:pt>
                <c:pt idx="25">
                  <c:v>1.5734166666666667</c:v>
                </c:pt>
                <c:pt idx="26">
                  <c:v>1.5606666666666666</c:v>
                </c:pt>
                <c:pt idx="27">
                  <c:v>1.5195833333333333</c:v>
                </c:pt>
                <c:pt idx="28">
                  <c:v>1.5201666666666667</c:v>
                </c:pt>
                <c:pt idx="29">
                  <c:v>1.4541666666666668</c:v>
                </c:pt>
                <c:pt idx="30">
                  <c:v>1.3896666666666668</c:v>
                </c:pt>
                <c:pt idx="31">
                  <c:v>1.363</c:v>
                </c:pt>
                <c:pt idx="32">
                  <c:v>1.3086666666666666</c:v>
                </c:pt>
                <c:pt idx="33">
                  <c:v>1.2782500000000001</c:v>
                </c:pt>
                <c:pt idx="34">
                  <c:v>1.2236666666666667</c:v>
                </c:pt>
                <c:pt idx="35">
                  <c:v>1.1984166666666667</c:v>
                </c:pt>
                <c:pt idx="36">
                  <c:v>1.1416666666666668</c:v>
                </c:pt>
                <c:pt idx="37">
                  <c:v>1.0885833333333332</c:v>
                </c:pt>
                <c:pt idx="38">
                  <c:v>1.0438333333333332</c:v>
                </c:pt>
                <c:pt idx="39">
                  <c:v>1.0236666666666667</c:v>
                </c:pt>
                <c:pt idx="40">
                  <c:v>0.98908333333333343</c:v>
                </c:pt>
                <c:pt idx="41">
                  <c:v>0.94950000000000001</c:v>
                </c:pt>
                <c:pt idx="42">
                  <c:v>0.93266666666666664</c:v>
                </c:pt>
                <c:pt idx="43">
                  <c:v>0.92925000000000002</c:v>
                </c:pt>
                <c:pt idx="44">
                  <c:v>0.93500000000000005</c:v>
                </c:pt>
                <c:pt idx="45">
                  <c:v>0.95491666666666664</c:v>
                </c:pt>
                <c:pt idx="46">
                  <c:v>0.94066666666666665</c:v>
                </c:pt>
                <c:pt idx="47">
                  <c:v>0.92933333333333334</c:v>
                </c:pt>
                <c:pt idx="48">
                  <c:v>0.93266666666666664</c:v>
                </c:pt>
                <c:pt idx="49">
                  <c:v>0.91416666666666668</c:v>
                </c:pt>
                <c:pt idx="50">
                  <c:v>0.90600000000000003</c:v>
                </c:pt>
                <c:pt idx="51">
                  <c:v>0.94058333333333333</c:v>
                </c:pt>
                <c:pt idx="52">
                  <c:v>0.99158333333333337</c:v>
                </c:pt>
                <c:pt idx="53">
                  <c:v>1.0046666666666666</c:v>
                </c:pt>
                <c:pt idx="54">
                  <c:v>1.0285833333333332</c:v>
                </c:pt>
                <c:pt idx="55">
                  <c:v>1.0406666666666669</c:v>
                </c:pt>
                <c:pt idx="56">
                  <c:v>1.0453333333333332</c:v>
                </c:pt>
                <c:pt idx="57">
                  <c:v>1.0904166666666668</c:v>
                </c:pt>
                <c:pt idx="58">
                  <c:v>1.1125833333333333</c:v>
                </c:pt>
                <c:pt idx="59">
                  <c:v>1.1623333333333332</c:v>
                </c:pt>
                <c:pt idx="60">
                  <c:v>1.2241666666666668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623808"/>
        <c:axId val="173677312"/>
      </c:lineChart>
      <c:dateAx>
        <c:axId val="109623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6773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3677312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23808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3140870598722329"/>
          <c:y val="2.7303764049614022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ventas VIP'!$E$102:$E$162</c:f>
              <c:numCache>
                <c:formatCode>0.0</c:formatCode>
                <c:ptCount val="61"/>
                <c:pt idx="0">
                  <c:v>0.34833333333333333</c:v>
                </c:pt>
                <c:pt idx="1">
                  <c:v>0.35425000000000001</c:v>
                </c:pt>
                <c:pt idx="2">
                  <c:v>0.38500000000000001</c:v>
                </c:pt>
                <c:pt idx="3">
                  <c:v>0.437</c:v>
                </c:pt>
                <c:pt idx="4">
                  <c:v>0.47958333333333331</c:v>
                </c:pt>
                <c:pt idx="5">
                  <c:v>0.52224999999999999</c:v>
                </c:pt>
                <c:pt idx="6">
                  <c:v>0.53649999999999998</c:v>
                </c:pt>
                <c:pt idx="7">
                  <c:v>0.54583333333333339</c:v>
                </c:pt>
                <c:pt idx="8">
                  <c:v>0.54174999999999995</c:v>
                </c:pt>
                <c:pt idx="9">
                  <c:v>0.56499999999999995</c:v>
                </c:pt>
                <c:pt idx="10">
                  <c:v>0.57158333333333333</c:v>
                </c:pt>
                <c:pt idx="11">
                  <c:v>0.53358333333333341</c:v>
                </c:pt>
                <c:pt idx="12">
                  <c:v>0.49591666666666667</c:v>
                </c:pt>
                <c:pt idx="13">
                  <c:v>0.47533333333333333</c:v>
                </c:pt>
                <c:pt idx="14">
                  <c:v>0.46350000000000002</c:v>
                </c:pt>
                <c:pt idx="15">
                  <c:v>0.41233333333333333</c:v>
                </c:pt>
                <c:pt idx="16">
                  <c:v>0.3751666666666667</c:v>
                </c:pt>
                <c:pt idx="17">
                  <c:v>0.37558333333333332</c:v>
                </c:pt>
                <c:pt idx="18">
                  <c:v>0.39374999999999999</c:v>
                </c:pt>
                <c:pt idx="19">
                  <c:v>0.39083333333333331</c:v>
                </c:pt>
                <c:pt idx="20">
                  <c:v>0.38408333333333333</c:v>
                </c:pt>
                <c:pt idx="21">
                  <c:v>0.3756666666666667</c:v>
                </c:pt>
                <c:pt idx="22">
                  <c:v>0.39700000000000002</c:v>
                </c:pt>
                <c:pt idx="23">
                  <c:v>0.4110833333333333</c:v>
                </c:pt>
                <c:pt idx="24">
                  <c:v>0.46416666666666667</c:v>
                </c:pt>
                <c:pt idx="25">
                  <c:v>0.4760833333333333</c:v>
                </c:pt>
                <c:pt idx="26">
                  <c:v>0.48075000000000001</c:v>
                </c:pt>
                <c:pt idx="27">
                  <c:v>0.48149999999999998</c:v>
                </c:pt>
                <c:pt idx="28">
                  <c:v>0.47575000000000001</c:v>
                </c:pt>
                <c:pt idx="29">
                  <c:v>0.42008333333333331</c:v>
                </c:pt>
                <c:pt idx="30">
                  <c:v>0.3775</c:v>
                </c:pt>
                <c:pt idx="31">
                  <c:v>0.36258333333333331</c:v>
                </c:pt>
                <c:pt idx="32">
                  <c:v>0.34733333333333333</c:v>
                </c:pt>
                <c:pt idx="33">
                  <c:v>0.3203333333333333</c:v>
                </c:pt>
                <c:pt idx="34">
                  <c:v>0.2860833333333333</c:v>
                </c:pt>
                <c:pt idx="35">
                  <c:v>0.26516666666666666</c:v>
                </c:pt>
                <c:pt idx="36">
                  <c:v>0.21024999999999999</c:v>
                </c:pt>
                <c:pt idx="37">
                  <c:v>0.17616666666666667</c:v>
                </c:pt>
                <c:pt idx="38">
                  <c:v>0.13475000000000001</c:v>
                </c:pt>
                <c:pt idx="39">
                  <c:v>0.11325</c:v>
                </c:pt>
                <c:pt idx="40">
                  <c:v>9.6750000000000003E-2</c:v>
                </c:pt>
                <c:pt idx="41">
                  <c:v>9.2833333333333323E-2</c:v>
                </c:pt>
                <c:pt idx="42">
                  <c:v>8.3833333333333329E-2</c:v>
                </c:pt>
                <c:pt idx="43">
                  <c:v>7.9083333333333325E-2</c:v>
                </c:pt>
                <c:pt idx="44">
                  <c:v>7.3583333333333334E-2</c:v>
                </c:pt>
                <c:pt idx="45">
                  <c:v>7.4833333333333335E-2</c:v>
                </c:pt>
                <c:pt idx="46">
                  <c:v>7.1749999999999994E-2</c:v>
                </c:pt>
                <c:pt idx="47">
                  <c:v>6.2666666666666662E-2</c:v>
                </c:pt>
                <c:pt idx="48">
                  <c:v>5.9083333333333335E-2</c:v>
                </c:pt>
                <c:pt idx="49">
                  <c:v>5.3416666666666661E-2</c:v>
                </c:pt>
                <c:pt idx="50">
                  <c:v>4.4916666666666667E-2</c:v>
                </c:pt>
                <c:pt idx="51">
                  <c:v>4.2416666666666665E-2</c:v>
                </c:pt>
                <c:pt idx="52">
                  <c:v>3.9416666666666662E-2</c:v>
                </c:pt>
                <c:pt idx="53">
                  <c:v>2.9833333333333333E-2</c:v>
                </c:pt>
                <c:pt idx="54">
                  <c:v>2.6416666666666668E-2</c:v>
                </c:pt>
                <c:pt idx="55">
                  <c:v>2.7333333333333331E-2</c:v>
                </c:pt>
                <c:pt idx="56">
                  <c:v>2.9583333333333333E-2</c:v>
                </c:pt>
                <c:pt idx="57">
                  <c:v>9.1333333333333322E-2</c:v>
                </c:pt>
                <c:pt idx="58">
                  <c:v>0.11833333333333333</c:v>
                </c:pt>
                <c:pt idx="59">
                  <c:v>0.16858333333333334</c:v>
                </c:pt>
                <c:pt idx="60">
                  <c:v>0.25841666666666668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75040"/>
        <c:axId val="266169152"/>
      </c:lineChart>
      <c:dateAx>
        <c:axId val="109975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6169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6169152"/>
        <c:scaling>
          <c:orientation val="minMax"/>
          <c:max val="0.60000000000000064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97504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ventas VIS 70-135sml'!$E$102:$E$162</c:f>
              <c:numCache>
                <c:formatCode>0.0</c:formatCode>
                <c:ptCount val="61"/>
                <c:pt idx="0">
                  <c:v>0.72808333333333342</c:v>
                </c:pt>
                <c:pt idx="1">
                  <c:v>0.80141666666666667</c:v>
                </c:pt>
                <c:pt idx="2">
                  <c:v>0.85075000000000001</c:v>
                </c:pt>
                <c:pt idx="3">
                  <c:v>0.97041666666666659</c:v>
                </c:pt>
                <c:pt idx="4">
                  <c:v>1.0190833333333333</c:v>
                </c:pt>
                <c:pt idx="5">
                  <c:v>1.0984166666666668</c:v>
                </c:pt>
                <c:pt idx="6">
                  <c:v>1.1458333333333333</c:v>
                </c:pt>
                <c:pt idx="7">
                  <c:v>1.1684166666666667</c:v>
                </c:pt>
                <c:pt idx="8">
                  <c:v>1.1828333333333332</c:v>
                </c:pt>
                <c:pt idx="9">
                  <c:v>1.26925</c:v>
                </c:pt>
                <c:pt idx="10">
                  <c:v>1.3062499999999999</c:v>
                </c:pt>
                <c:pt idx="11">
                  <c:v>1.3230833333333332</c:v>
                </c:pt>
                <c:pt idx="12">
                  <c:v>1.3225833333333332</c:v>
                </c:pt>
                <c:pt idx="13">
                  <c:v>1.3081666666666667</c:v>
                </c:pt>
                <c:pt idx="14">
                  <c:v>1.3034166666666667</c:v>
                </c:pt>
                <c:pt idx="15">
                  <c:v>1.2349166666666667</c:v>
                </c:pt>
                <c:pt idx="16">
                  <c:v>1.2265833333333334</c:v>
                </c:pt>
                <c:pt idx="17">
                  <c:v>1.224</c:v>
                </c:pt>
                <c:pt idx="18">
                  <c:v>1.2378333333333333</c:v>
                </c:pt>
                <c:pt idx="19">
                  <c:v>1.2365833333333334</c:v>
                </c:pt>
                <c:pt idx="20">
                  <c:v>1.2578333333333334</c:v>
                </c:pt>
                <c:pt idx="21">
                  <c:v>1.1852499999999999</c:v>
                </c:pt>
                <c:pt idx="22">
                  <c:v>1.1590833333333332</c:v>
                </c:pt>
                <c:pt idx="23">
                  <c:v>1.1263333333333332</c:v>
                </c:pt>
                <c:pt idx="24">
                  <c:v>1.0996666666666668</c:v>
                </c:pt>
                <c:pt idx="25">
                  <c:v>1.0973333333333333</c:v>
                </c:pt>
                <c:pt idx="26">
                  <c:v>1.0799166666666666</c:v>
                </c:pt>
                <c:pt idx="27">
                  <c:v>1.0380833333333332</c:v>
                </c:pt>
                <c:pt idx="28">
                  <c:v>1.0444166666666668</c:v>
                </c:pt>
                <c:pt idx="29">
                  <c:v>1.0340833333333332</c:v>
                </c:pt>
                <c:pt idx="30">
                  <c:v>1.0121666666666667</c:v>
                </c:pt>
                <c:pt idx="31">
                  <c:v>1.0004166666666667</c:v>
                </c:pt>
                <c:pt idx="32">
                  <c:v>0.96133333333333337</c:v>
                </c:pt>
                <c:pt idx="33">
                  <c:v>0.95791666666666664</c:v>
                </c:pt>
                <c:pt idx="34">
                  <c:v>0.93758333333333332</c:v>
                </c:pt>
                <c:pt idx="35">
                  <c:v>0.93325000000000002</c:v>
                </c:pt>
                <c:pt idx="36">
                  <c:v>0.93141666666666667</c:v>
                </c:pt>
                <c:pt idx="37">
                  <c:v>0.91241666666666665</c:v>
                </c:pt>
                <c:pt idx="38">
                  <c:v>0.90908333333333335</c:v>
                </c:pt>
                <c:pt idx="39">
                  <c:v>0.91041666666666665</c:v>
                </c:pt>
                <c:pt idx="40">
                  <c:v>0.89233333333333342</c:v>
                </c:pt>
                <c:pt idx="41">
                  <c:v>0.85666666666666658</c:v>
                </c:pt>
                <c:pt idx="42">
                  <c:v>0.84883333333333333</c:v>
                </c:pt>
                <c:pt idx="43">
                  <c:v>0.85016666666666663</c:v>
                </c:pt>
                <c:pt idx="44">
                  <c:v>0.86141666666666661</c:v>
                </c:pt>
                <c:pt idx="45">
                  <c:v>0.88008333333333333</c:v>
                </c:pt>
                <c:pt idx="46">
                  <c:v>0.86891666666666667</c:v>
                </c:pt>
                <c:pt idx="47">
                  <c:v>0.86666666666666659</c:v>
                </c:pt>
                <c:pt idx="48">
                  <c:v>0.87358333333333338</c:v>
                </c:pt>
                <c:pt idx="49">
                  <c:v>0.86075000000000002</c:v>
                </c:pt>
                <c:pt idx="50">
                  <c:v>0.86108333333333342</c:v>
                </c:pt>
                <c:pt idx="51">
                  <c:v>0.89816666666666667</c:v>
                </c:pt>
                <c:pt idx="52">
                  <c:v>0.95216666666666661</c:v>
                </c:pt>
                <c:pt idx="53">
                  <c:v>0.97483333333333333</c:v>
                </c:pt>
                <c:pt idx="54">
                  <c:v>1.0021666666666667</c:v>
                </c:pt>
                <c:pt idx="55">
                  <c:v>1.0133333333333334</c:v>
                </c:pt>
                <c:pt idx="56">
                  <c:v>1.0157499999999999</c:v>
                </c:pt>
                <c:pt idx="57">
                  <c:v>0.99908333333333332</c:v>
                </c:pt>
                <c:pt idx="58">
                  <c:v>0.99424999999999997</c:v>
                </c:pt>
                <c:pt idx="59">
                  <c:v>0.99375000000000002</c:v>
                </c:pt>
                <c:pt idx="60">
                  <c:v>0.96575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06112"/>
        <c:axId val="173727744"/>
      </c:lineChart>
      <c:dateAx>
        <c:axId val="110106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727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3727744"/>
        <c:scaling>
          <c:orientation val="minMax"/>
          <c:max val="1.4"/>
          <c:min val="0.60000000000000064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06112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ventas No VIS'!$E$102:$E$162</c:f>
              <c:numCache>
                <c:formatCode>0.0</c:formatCode>
                <c:ptCount val="61"/>
                <c:pt idx="0">
                  <c:v>1.1708333333333332</c:v>
                </c:pt>
                <c:pt idx="1">
                  <c:v>1.1886666666666668</c:v>
                </c:pt>
                <c:pt idx="2">
                  <c:v>1.2036666666666667</c:v>
                </c:pt>
                <c:pt idx="3">
                  <c:v>1.2930833333333334</c:v>
                </c:pt>
                <c:pt idx="4">
                  <c:v>1.3594999999999999</c:v>
                </c:pt>
                <c:pt idx="5">
                  <c:v>1.381</c:v>
                </c:pt>
                <c:pt idx="6">
                  <c:v>1.4151666666666667</c:v>
                </c:pt>
                <c:pt idx="7">
                  <c:v>1.4829166666666667</c:v>
                </c:pt>
                <c:pt idx="8">
                  <c:v>1.5570833333333332</c:v>
                </c:pt>
                <c:pt idx="9">
                  <c:v>1.6029166666666668</c:v>
                </c:pt>
                <c:pt idx="10">
                  <c:v>1.6565000000000001</c:v>
                </c:pt>
                <c:pt idx="11">
                  <c:v>1.6696666666666666</c:v>
                </c:pt>
                <c:pt idx="12">
                  <c:v>1.6559999999999999</c:v>
                </c:pt>
                <c:pt idx="13">
                  <c:v>1.6286666666666667</c:v>
                </c:pt>
                <c:pt idx="14">
                  <c:v>1.6380833333333333</c:v>
                </c:pt>
                <c:pt idx="15">
                  <c:v>1.5912500000000001</c:v>
                </c:pt>
                <c:pt idx="16">
                  <c:v>1.5658333333333332</c:v>
                </c:pt>
                <c:pt idx="17">
                  <c:v>1.5955833333333334</c:v>
                </c:pt>
                <c:pt idx="18">
                  <c:v>1.6092500000000001</c:v>
                </c:pt>
                <c:pt idx="19">
                  <c:v>1.5916666666666668</c:v>
                </c:pt>
                <c:pt idx="20">
                  <c:v>1.5943333333333332</c:v>
                </c:pt>
                <c:pt idx="21">
                  <c:v>1.62225</c:v>
                </c:pt>
                <c:pt idx="22">
                  <c:v>1.6539166666666667</c:v>
                </c:pt>
                <c:pt idx="23">
                  <c:v>1.6957500000000001</c:v>
                </c:pt>
                <c:pt idx="24">
                  <c:v>1.7308333333333332</c:v>
                </c:pt>
                <c:pt idx="25">
                  <c:v>1.7665833333333332</c:v>
                </c:pt>
                <c:pt idx="26">
                  <c:v>1.7827500000000001</c:v>
                </c:pt>
                <c:pt idx="27">
                  <c:v>1.8075833333333333</c:v>
                </c:pt>
                <c:pt idx="28">
                  <c:v>1.8204166666666668</c:v>
                </c:pt>
                <c:pt idx="29">
                  <c:v>1.7940833333333333</c:v>
                </c:pt>
                <c:pt idx="30">
                  <c:v>1.7858333333333332</c:v>
                </c:pt>
                <c:pt idx="31">
                  <c:v>1.7870833333333334</c:v>
                </c:pt>
                <c:pt idx="32">
                  <c:v>1.7767500000000001</c:v>
                </c:pt>
                <c:pt idx="33">
                  <c:v>1.7611666666666668</c:v>
                </c:pt>
                <c:pt idx="34">
                  <c:v>1.7174166666666668</c:v>
                </c:pt>
                <c:pt idx="35">
                  <c:v>1.6748333333333332</c:v>
                </c:pt>
                <c:pt idx="36">
                  <c:v>1.6595833333333332</c:v>
                </c:pt>
                <c:pt idx="37">
                  <c:v>1.63775</c:v>
                </c:pt>
                <c:pt idx="38">
                  <c:v>1.6174166666666667</c:v>
                </c:pt>
                <c:pt idx="39">
                  <c:v>1.5807500000000001</c:v>
                </c:pt>
                <c:pt idx="40">
                  <c:v>1.5369166666666667</c:v>
                </c:pt>
                <c:pt idx="41">
                  <c:v>1.5193333333333332</c:v>
                </c:pt>
                <c:pt idx="42">
                  <c:v>1.5044166666666667</c:v>
                </c:pt>
                <c:pt idx="43">
                  <c:v>1.4849166666666667</c:v>
                </c:pt>
                <c:pt idx="44">
                  <c:v>1.4457500000000001</c:v>
                </c:pt>
                <c:pt idx="45">
                  <c:v>1.4055833333333332</c:v>
                </c:pt>
                <c:pt idx="46">
                  <c:v>1.3623333333333332</c:v>
                </c:pt>
                <c:pt idx="47">
                  <c:v>1.3731666666666666</c:v>
                </c:pt>
                <c:pt idx="48">
                  <c:v>1.3621666666666667</c:v>
                </c:pt>
                <c:pt idx="49">
                  <c:v>1.36025</c:v>
                </c:pt>
                <c:pt idx="50">
                  <c:v>1.3823333333333332</c:v>
                </c:pt>
                <c:pt idx="51">
                  <c:v>1.3844166666666669</c:v>
                </c:pt>
                <c:pt idx="52">
                  <c:v>1.4041666666666668</c:v>
                </c:pt>
                <c:pt idx="53">
                  <c:v>1.4091666666666667</c:v>
                </c:pt>
                <c:pt idx="54">
                  <c:v>1.4005833333333333</c:v>
                </c:pt>
                <c:pt idx="55">
                  <c:v>1.3978333333333333</c:v>
                </c:pt>
                <c:pt idx="56">
                  <c:v>1.38975</c:v>
                </c:pt>
                <c:pt idx="57">
                  <c:v>1.3919166666666667</c:v>
                </c:pt>
                <c:pt idx="58">
                  <c:v>1.389</c:v>
                </c:pt>
                <c:pt idx="59">
                  <c:v>1.3958333333333333</c:v>
                </c:pt>
                <c:pt idx="60">
                  <c:v>1.2938333333333332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07648"/>
        <c:axId val="173732352"/>
      </c:lineChart>
      <c:dateAx>
        <c:axId val="110107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732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3732352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0764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9920467488733734E-2"/>
          <c:y val="0.23037533001006191"/>
          <c:w val="0.85450720546724057"/>
          <c:h val="0.638718170690810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oferta vivienda'!$E$102:$E$162</c:f>
              <c:numCache>
                <c:formatCode>0.0</c:formatCode>
                <c:ptCount val="61"/>
                <c:pt idx="0">
                  <c:v>16.3795</c:v>
                </c:pt>
                <c:pt idx="1">
                  <c:v>16.335999999999999</c:v>
                </c:pt>
                <c:pt idx="2">
                  <c:v>16.208749999999998</c:v>
                </c:pt>
                <c:pt idx="3">
                  <c:v>16.019416666666665</c:v>
                </c:pt>
                <c:pt idx="4">
                  <c:v>15.856833333333334</c:v>
                </c:pt>
                <c:pt idx="5">
                  <c:v>15.54575</c:v>
                </c:pt>
                <c:pt idx="6">
                  <c:v>15.279916666666667</c:v>
                </c:pt>
                <c:pt idx="7">
                  <c:v>15.13325</c:v>
                </c:pt>
                <c:pt idx="8">
                  <c:v>14.946333333333333</c:v>
                </c:pt>
                <c:pt idx="9">
                  <c:v>14.703416666666666</c:v>
                </c:pt>
                <c:pt idx="10">
                  <c:v>14.365416666666667</c:v>
                </c:pt>
                <c:pt idx="11">
                  <c:v>14.014583333333334</c:v>
                </c:pt>
                <c:pt idx="12">
                  <c:v>13.690083333333334</c:v>
                </c:pt>
                <c:pt idx="13">
                  <c:v>13.365083333333335</c:v>
                </c:pt>
                <c:pt idx="14">
                  <c:v>13.069416666666665</c:v>
                </c:pt>
                <c:pt idx="15">
                  <c:v>12.83175</c:v>
                </c:pt>
                <c:pt idx="16">
                  <c:v>12.570583333333333</c:v>
                </c:pt>
                <c:pt idx="17">
                  <c:v>12.428416666666665</c:v>
                </c:pt>
                <c:pt idx="18">
                  <c:v>12.244083333333334</c:v>
                </c:pt>
                <c:pt idx="19">
                  <c:v>11.944916666666666</c:v>
                </c:pt>
                <c:pt idx="20">
                  <c:v>11.781750000000001</c:v>
                </c:pt>
                <c:pt idx="21">
                  <c:v>11.630750000000001</c:v>
                </c:pt>
                <c:pt idx="22">
                  <c:v>11.632916666666667</c:v>
                </c:pt>
                <c:pt idx="23">
                  <c:v>11.699</c:v>
                </c:pt>
                <c:pt idx="24">
                  <c:v>11.831916666666666</c:v>
                </c:pt>
                <c:pt idx="25">
                  <c:v>11.916166666666665</c:v>
                </c:pt>
                <c:pt idx="26">
                  <c:v>11.986166666666666</c:v>
                </c:pt>
                <c:pt idx="27">
                  <c:v>12.073666666666666</c:v>
                </c:pt>
                <c:pt idx="28">
                  <c:v>12.058833333333334</c:v>
                </c:pt>
                <c:pt idx="29">
                  <c:v>12.001333333333333</c:v>
                </c:pt>
                <c:pt idx="30">
                  <c:v>11.968249999999999</c:v>
                </c:pt>
                <c:pt idx="31">
                  <c:v>11.910083333333334</c:v>
                </c:pt>
                <c:pt idx="32">
                  <c:v>11.849500000000001</c:v>
                </c:pt>
                <c:pt idx="33">
                  <c:v>11.862</c:v>
                </c:pt>
                <c:pt idx="34">
                  <c:v>11.814166666666667</c:v>
                </c:pt>
                <c:pt idx="35">
                  <c:v>11.70575</c:v>
                </c:pt>
                <c:pt idx="36">
                  <c:v>11.683999999999999</c:v>
                </c:pt>
                <c:pt idx="37">
                  <c:v>11.676916666666665</c:v>
                </c:pt>
                <c:pt idx="38">
                  <c:v>11.653416666666667</c:v>
                </c:pt>
                <c:pt idx="39">
                  <c:v>11.625916666666667</c:v>
                </c:pt>
                <c:pt idx="40">
                  <c:v>11.677833333333334</c:v>
                </c:pt>
                <c:pt idx="41">
                  <c:v>11.745333333333335</c:v>
                </c:pt>
                <c:pt idx="42">
                  <c:v>11.80725</c:v>
                </c:pt>
                <c:pt idx="43">
                  <c:v>11.891333333333334</c:v>
                </c:pt>
                <c:pt idx="44">
                  <c:v>11.922916666666666</c:v>
                </c:pt>
                <c:pt idx="45">
                  <c:v>11.920333333333334</c:v>
                </c:pt>
                <c:pt idx="46">
                  <c:v>11.885583333333335</c:v>
                </c:pt>
                <c:pt idx="47">
                  <c:v>11.937250000000001</c:v>
                </c:pt>
                <c:pt idx="48">
                  <c:v>11.867166666666666</c:v>
                </c:pt>
                <c:pt idx="49">
                  <c:v>11.877666666666666</c:v>
                </c:pt>
                <c:pt idx="50">
                  <c:v>11.917583333333335</c:v>
                </c:pt>
                <c:pt idx="51">
                  <c:v>11.992833333333333</c:v>
                </c:pt>
                <c:pt idx="52">
                  <c:v>12.07925</c:v>
                </c:pt>
                <c:pt idx="53">
                  <c:v>12.267833333333334</c:v>
                </c:pt>
                <c:pt idx="54">
                  <c:v>12.397333333333334</c:v>
                </c:pt>
                <c:pt idx="55">
                  <c:v>12.479749999999999</c:v>
                </c:pt>
                <c:pt idx="56">
                  <c:v>12.661916666666666</c:v>
                </c:pt>
                <c:pt idx="57">
                  <c:v>12.799250000000001</c:v>
                </c:pt>
                <c:pt idx="58">
                  <c:v>12.952583333333333</c:v>
                </c:pt>
                <c:pt idx="59">
                  <c:v>13.033916666666666</c:v>
                </c:pt>
                <c:pt idx="60">
                  <c:v>13.163833333333335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399424"/>
        <c:axId val="97592448"/>
      </c:lineChart>
      <c:dateAx>
        <c:axId val="111399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592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592448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39942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050264943297194E-2"/>
          <c:y val="0.23037533001006166"/>
          <c:w val="0.86396236319516651"/>
          <c:h val="0.638718170690807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rotación'!$D$100:$D$160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rotación'!$E$100:$E$160</c:f>
              <c:numCache>
                <c:formatCode>0.00</c:formatCode>
                <c:ptCount val="61"/>
                <c:pt idx="0">
                  <c:v>7.7528880507122055</c:v>
                </c:pt>
                <c:pt idx="1">
                  <c:v>7.5769000389889518</c:v>
                </c:pt>
                <c:pt idx="2">
                  <c:v>7.3573356772312408</c:v>
                </c:pt>
                <c:pt idx="3">
                  <c:v>6.9237309583747608</c:v>
                </c:pt>
                <c:pt idx="4">
                  <c:v>6.5183464724191351</c:v>
                </c:pt>
                <c:pt idx="5">
                  <c:v>6.0577382649223699</c:v>
                </c:pt>
                <c:pt idx="6">
                  <c:v>5.4728055765097672</c:v>
                </c:pt>
                <c:pt idx="7">
                  <c:v>5.1035843339004421</c:v>
                </c:pt>
                <c:pt idx="8">
                  <c:v>4.8769352985453329</c:v>
                </c:pt>
                <c:pt idx="9">
                  <c:v>4.4938058153705613</c:v>
                </c:pt>
                <c:pt idx="10">
                  <c:v>4.1947632910280097</c:v>
                </c:pt>
                <c:pt idx="11">
                  <c:v>4.0883316788314268</c:v>
                </c:pt>
                <c:pt idx="12">
                  <c:v>4.0539475343073743</c:v>
                </c:pt>
                <c:pt idx="13">
                  <c:v>4.0288994592104066</c:v>
                </c:pt>
                <c:pt idx="14">
                  <c:v>3.9506433034657746</c:v>
                </c:pt>
                <c:pt idx="15">
                  <c:v>4.0164245573681567</c:v>
                </c:pt>
                <c:pt idx="16">
                  <c:v>4.0214587799306587</c:v>
                </c:pt>
                <c:pt idx="17">
                  <c:v>3.9581874284523413</c:v>
                </c:pt>
                <c:pt idx="18">
                  <c:v>3.8146627783720568</c:v>
                </c:pt>
                <c:pt idx="19">
                  <c:v>3.7461683201578282</c:v>
                </c:pt>
                <c:pt idx="20">
                  <c:v>3.6807957582636752</c:v>
                </c:pt>
                <c:pt idx="21">
                  <c:v>3.6901125196768891</c:v>
                </c:pt>
                <c:pt idx="22">
                  <c:v>3.6652135335210958</c:v>
                </c:pt>
                <c:pt idx="23">
                  <c:v>3.6552796116278787</c:v>
                </c:pt>
                <c:pt idx="24">
                  <c:v>3.6244351101609205</c:v>
                </c:pt>
                <c:pt idx="25">
                  <c:v>3.5995381753563227</c:v>
                </c:pt>
                <c:pt idx="26">
                  <c:v>3.6167364741789036</c:v>
                </c:pt>
                <c:pt idx="27">
                  <c:v>3.6648176544113706</c:v>
                </c:pt>
                <c:pt idx="28">
                  <c:v>3.643043798771695</c:v>
                </c:pt>
                <c:pt idx="29">
                  <c:v>3.7243281972920799</c:v>
                </c:pt>
                <c:pt idx="30">
                  <c:v>3.8382840340891193</c:v>
                </c:pt>
                <c:pt idx="31">
                  <c:v>3.8678617140793414</c:v>
                </c:pt>
                <c:pt idx="32">
                  <c:v>3.9087419530413499</c:v>
                </c:pt>
                <c:pt idx="33">
                  <c:v>3.9398566550009271</c:v>
                </c:pt>
                <c:pt idx="34">
                  <c:v>4.0069371269149965</c:v>
                </c:pt>
                <c:pt idx="35">
                  <c:v>4.0495051218549083</c:v>
                </c:pt>
                <c:pt idx="36">
                  <c:v>4.1254116769455633</c:v>
                </c:pt>
                <c:pt idx="37">
                  <c:v>4.1712425892058773</c:v>
                </c:pt>
                <c:pt idx="38">
                  <c:v>4.2084704556790262</c:v>
                </c:pt>
                <c:pt idx="39">
                  <c:v>4.220629609824825</c:v>
                </c:pt>
                <c:pt idx="40">
                  <c:v>4.2713220491361286</c:v>
                </c:pt>
                <c:pt idx="41">
                  <c:v>4.2974897773739205</c:v>
                </c:pt>
                <c:pt idx="42">
                  <c:v>4.291666666666667</c:v>
                </c:pt>
                <c:pt idx="43">
                  <c:v>4.3719764011799409</c:v>
                </c:pt>
                <c:pt idx="44">
                  <c:v>4.4545717785121601</c:v>
                </c:pt>
                <c:pt idx="45">
                  <c:v>4.5227054378438636</c:v>
                </c:pt>
                <c:pt idx="46">
                  <c:v>4.6805168505091386</c:v>
                </c:pt>
                <c:pt idx="47">
                  <c:v>4.7330289484311425</c:v>
                </c:pt>
                <c:pt idx="48">
                  <c:v>4.7309527470871586</c:v>
                </c:pt>
                <c:pt idx="49">
                  <c:v>4.8297342962603524</c:v>
                </c:pt>
                <c:pt idx="50">
                  <c:v>4.8589112655291631</c:v>
                </c:pt>
                <c:pt idx="51">
                  <c:v>4.8937944232964465</c:v>
                </c:pt>
                <c:pt idx="52">
                  <c:v>4.8981883626903864</c:v>
                </c:pt>
                <c:pt idx="53">
                  <c:v>5.0484217101659903</c:v>
                </c:pt>
                <c:pt idx="54">
                  <c:v>5.1929326882099023</c:v>
                </c:pt>
                <c:pt idx="55">
                  <c:v>5.2060160479861368</c:v>
                </c:pt>
                <c:pt idx="56">
                  <c:v>5.2903919130395245</c:v>
                </c:pt>
                <c:pt idx="57">
                  <c:v>5.262065712606641</c:v>
                </c:pt>
                <c:pt idx="58">
                  <c:v>5.2797433544360093</c:v>
                </c:pt>
                <c:pt idx="59">
                  <c:v>5.2087053820794926</c:v>
                </c:pt>
                <c:pt idx="60">
                  <c:v>5.3524482500901422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45888"/>
        <c:axId val="97597056"/>
      </c:lineChart>
      <c:dateAx>
        <c:axId val="111845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597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597056"/>
        <c:scaling>
          <c:orientation val="minMax"/>
          <c:max val="8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4588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IPC'!$D$100:$D$160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IPC'!$E$100:$E$160</c:f>
              <c:numCache>
                <c:formatCode>0.00</c:formatCode>
                <c:ptCount val="61"/>
                <c:pt idx="0">
                  <c:v>99.571155497420321</c:v>
                </c:pt>
                <c:pt idx="1">
                  <c:v>99.684900020647419</c:v>
                </c:pt>
                <c:pt idx="2">
                  <c:v>99.831230717941096</c:v>
                </c:pt>
                <c:pt idx="3">
                  <c:v>99.977220098838927</c:v>
                </c:pt>
                <c:pt idx="4">
                  <c:v>100.14459706105606</c:v>
                </c:pt>
                <c:pt idx="5">
                  <c:v>100.32068809210917</c:v>
                </c:pt>
                <c:pt idx="6">
                  <c:v>100.5093117055177</c:v>
                </c:pt>
                <c:pt idx="7">
                  <c:v>100.67355854292622</c:v>
                </c:pt>
                <c:pt idx="8">
                  <c:v>100.83436623579875</c:v>
                </c:pt>
                <c:pt idx="9">
                  <c:v>100.99624216047788</c:v>
                </c:pt>
                <c:pt idx="10">
                  <c:v>101.17236960204458</c:v>
                </c:pt>
                <c:pt idx="11">
                  <c:v>101.33607855117116</c:v>
                </c:pt>
                <c:pt idx="12">
                  <c:v>101.48020512583145</c:v>
                </c:pt>
                <c:pt idx="13">
                  <c:v>101.60852032802012</c:v>
                </c:pt>
                <c:pt idx="14">
                  <c:v>101.70640971129892</c:v>
                </c:pt>
                <c:pt idx="15">
                  <c:v>101.78585453542968</c:v>
                </c:pt>
                <c:pt idx="16">
                  <c:v>101.85669510877635</c:v>
                </c:pt>
                <c:pt idx="17">
                  <c:v>101.90264630574883</c:v>
                </c:pt>
                <c:pt idx="18">
                  <c:v>101.88447898512449</c:v>
                </c:pt>
                <c:pt idx="19">
                  <c:v>101.84549177036901</c:v>
                </c:pt>
                <c:pt idx="20">
                  <c:v>101.82006397563198</c:v>
                </c:pt>
                <c:pt idx="21">
                  <c:v>101.79217925259549</c:v>
                </c:pt>
                <c:pt idx="22">
                  <c:v>101.80097387491729</c:v>
                </c:pt>
                <c:pt idx="23">
                  <c:v>101.80627528512423</c:v>
                </c:pt>
                <c:pt idx="24">
                  <c:v>101.80486132284501</c:v>
                </c:pt>
                <c:pt idx="25">
                  <c:v>101.79858739082158</c:v>
                </c:pt>
                <c:pt idx="26">
                  <c:v>101.82261090491374</c:v>
                </c:pt>
                <c:pt idx="27">
                  <c:v>101.83482892328352</c:v>
                </c:pt>
                <c:pt idx="28">
                  <c:v>101.81031757215209</c:v>
                </c:pt>
                <c:pt idx="29">
                  <c:v>101.80558805410834</c:v>
                </c:pt>
                <c:pt idx="30">
                  <c:v>101.83738742639416</c:v>
                </c:pt>
                <c:pt idx="31">
                  <c:v>101.86777614814828</c:v>
                </c:pt>
                <c:pt idx="32">
                  <c:v>101.89197976315279</c:v>
                </c:pt>
                <c:pt idx="33">
                  <c:v>101.92279356344265</c:v>
                </c:pt>
                <c:pt idx="34">
                  <c:v>101.95275955984719</c:v>
                </c:pt>
                <c:pt idx="35">
                  <c:v>101.99576261750502</c:v>
                </c:pt>
                <c:pt idx="36">
                  <c:v>102.05779845377533</c:v>
                </c:pt>
                <c:pt idx="37">
                  <c:v>102.13641366237407</c:v>
                </c:pt>
                <c:pt idx="38">
                  <c:v>102.20102134207684</c:v>
                </c:pt>
                <c:pt idx="39">
                  <c:v>102.27322294022942</c:v>
                </c:pt>
                <c:pt idx="40">
                  <c:v>102.35413014719738</c:v>
                </c:pt>
                <c:pt idx="41">
                  <c:v>102.45153543008365</c:v>
                </c:pt>
                <c:pt idx="42">
                  <c:v>102.57595412496856</c:v>
                </c:pt>
                <c:pt idx="43">
                  <c:v>102.75477114545475</c:v>
                </c:pt>
                <c:pt idx="44">
                  <c:v>102.95158344864272</c:v>
                </c:pt>
                <c:pt idx="45">
                  <c:v>103.13084530056322</c:v>
                </c:pt>
                <c:pt idx="46">
                  <c:v>103.30483198940907</c:v>
                </c:pt>
                <c:pt idx="47">
                  <c:v>103.4639173982262</c:v>
                </c:pt>
                <c:pt idx="48">
                  <c:v>103.61333150132778</c:v>
                </c:pt>
                <c:pt idx="49">
                  <c:v>103.7701705653696</c:v>
                </c:pt>
                <c:pt idx="50">
                  <c:v>103.92471236046083</c:v>
                </c:pt>
                <c:pt idx="51">
                  <c:v>104.04622987784852</c:v>
                </c:pt>
                <c:pt idx="52">
                  <c:v>104.20874960522922</c:v>
                </c:pt>
                <c:pt idx="53">
                  <c:v>104.38451128758942</c:v>
                </c:pt>
                <c:pt idx="54">
                  <c:v>104.52336968408956</c:v>
                </c:pt>
                <c:pt idx="55">
                  <c:v>104.6318397651677</c:v>
                </c:pt>
                <c:pt idx="56">
                  <c:v>104.72661762706485</c:v>
                </c:pt>
                <c:pt idx="57">
                  <c:v>104.82539382821274</c:v>
                </c:pt>
                <c:pt idx="58">
                  <c:v>104.88353718258928</c:v>
                </c:pt>
                <c:pt idx="59">
                  <c:v>104.90449033768662</c:v>
                </c:pt>
                <c:pt idx="60">
                  <c:v>104.93900143892292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28160"/>
        <c:axId val="230050048"/>
      </c:lineChart>
      <c:dateAx>
        <c:axId val="112028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0050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30050048"/>
        <c:scaling>
          <c:orientation val="minMax"/>
          <c:max val="105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2816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ICCV'!$D$100:$D$160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ICCV'!$E$100:$E$160</c:f>
              <c:numCache>
                <c:formatCode>0.00</c:formatCode>
                <c:ptCount val="61"/>
                <c:pt idx="0">
                  <c:v>178.57782959817584</c:v>
                </c:pt>
                <c:pt idx="1">
                  <c:v>177.98589453170538</c:v>
                </c:pt>
                <c:pt idx="2">
                  <c:v>177.3204869735163</c:v>
                </c:pt>
                <c:pt idx="3">
                  <c:v>176.66041685416232</c:v>
                </c:pt>
                <c:pt idx="4">
                  <c:v>176.05312473167899</c:v>
                </c:pt>
                <c:pt idx="5">
                  <c:v>175.44115368606802</c:v>
                </c:pt>
                <c:pt idx="6">
                  <c:v>174.88397421935349</c:v>
                </c:pt>
                <c:pt idx="7">
                  <c:v>174.33744133943898</c:v>
                </c:pt>
                <c:pt idx="8">
                  <c:v>173.74504102071162</c:v>
                </c:pt>
                <c:pt idx="9">
                  <c:v>173.30334497029469</c:v>
                </c:pt>
                <c:pt idx="10">
                  <c:v>173.00564608754439</c:v>
                </c:pt>
                <c:pt idx="11">
                  <c:v>172.79578877762034</c:v>
                </c:pt>
                <c:pt idx="12">
                  <c:v>172.67814834198884</c:v>
                </c:pt>
                <c:pt idx="13">
                  <c:v>172.53130091144422</c:v>
                </c:pt>
                <c:pt idx="14">
                  <c:v>172.3962641732704</c:v>
                </c:pt>
                <c:pt idx="15">
                  <c:v>172.16650039880429</c:v>
                </c:pt>
                <c:pt idx="16">
                  <c:v>171.94593208251115</c:v>
                </c:pt>
                <c:pt idx="17">
                  <c:v>171.80509801685545</c:v>
                </c:pt>
                <c:pt idx="18">
                  <c:v>171.61670938601864</c:v>
                </c:pt>
                <c:pt idx="19">
                  <c:v>171.38398528991868</c:v>
                </c:pt>
                <c:pt idx="20">
                  <c:v>171.42533138469079</c:v>
                </c:pt>
                <c:pt idx="21">
                  <c:v>171.49005165050426</c:v>
                </c:pt>
                <c:pt idx="22">
                  <c:v>171.58865739562179</c:v>
                </c:pt>
                <c:pt idx="23">
                  <c:v>171.68899676415143</c:v>
                </c:pt>
                <c:pt idx="24">
                  <c:v>171.76292925401569</c:v>
                </c:pt>
                <c:pt idx="25">
                  <c:v>171.91058355130971</c:v>
                </c:pt>
                <c:pt idx="26">
                  <c:v>172.19471939997911</c:v>
                </c:pt>
                <c:pt idx="27">
                  <c:v>172.52727997837414</c:v>
                </c:pt>
                <c:pt idx="28">
                  <c:v>172.92731403652633</c:v>
                </c:pt>
                <c:pt idx="29">
                  <c:v>173.35276257563143</c:v>
                </c:pt>
                <c:pt idx="30">
                  <c:v>173.8528515398157</c:v>
                </c:pt>
                <c:pt idx="31">
                  <c:v>174.35720840581811</c:v>
                </c:pt>
                <c:pt idx="32">
                  <c:v>174.73117040043041</c:v>
                </c:pt>
                <c:pt idx="33">
                  <c:v>175.01331610254101</c:v>
                </c:pt>
                <c:pt idx="34">
                  <c:v>175.25425627015113</c:v>
                </c:pt>
                <c:pt idx="35">
                  <c:v>175.40786829867258</c:v>
                </c:pt>
                <c:pt idx="36">
                  <c:v>175.49761007548014</c:v>
                </c:pt>
                <c:pt idx="37">
                  <c:v>175.58625123569402</c:v>
                </c:pt>
                <c:pt idx="38">
                  <c:v>175.62671079357526</c:v>
                </c:pt>
                <c:pt idx="39">
                  <c:v>175.62091662549383</c:v>
                </c:pt>
                <c:pt idx="40">
                  <c:v>175.52783819301774</c:v>
                </c:pt>
                <c:pt idx="41">
                  <c:v>175.45294670430246</c:v>
                </c:pt>
                <c:pt idx="42">
                  <c:v>175.40452139131568</c:v>
                </c:pt>
                <c:pt idx="43">
                  <c:v>175.47505724645782</c:v>
                </c:pt>
                <c:pt idx="44">
                  <c:v>175.50803735961065</c:v>
                </c:pt>
                <c:pt idx="45">
                  <c:v>175.61919063402331</c:v>
                </c:pt>
                <c:pt idx="46">
                  <c:v>175.69824720002524</c:v>
                </c:pt>
                <c:pt idx="47">
                  <c:v>175.77194365271455</c:v>
                </c:pt>
                <c:pt idx="48">
                  <c:v>175.8481386206515</c:v>
                </c:pt>
                <c:pt idx="49">
                  <c:v>175.87979637505342</c:v>
                </c:pt>
                <c:pt idx="50">
                  <c:v>175.87448777190568</c:v>
                </c:pt>
                <c:pt idx="51">
                  <c:v>175.90178510807382</c:v>
                </c:pt>
                <c:pt idx="52">
                  <c:v>176.00411466466434</c:v>
                </c:pt>
                <c:pt idx="53">
                  <c:v>176.16354541492149</c:v>
                </c:pt>
                <c:pt idx="54">
                  <c:v>176.26603038267913</c:v>
                </c:pt>
                <c:pt idx="55">
                  <c:v>176.30124079396231</c:v>
                </c:pt>
                <c:pt idx="56">
                  <c:v>176.27144418830372</c:v>
                </c:pt>
                <c:pt idx="57">
                  <c:v>176.19028661806507</c:v>
                </c:pt>
                <c:pt idx="58">
                  <c:v>176.11797667171251</c:v>
                </c:pt>
                <c:pt idx="59">
                  <c:v>176.01118580317862</c:v>
                </c:pt>
                <c:pt idx="60">
                  <c:v>175.94781797819562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104960"/>
        <c:axId val="230054656"/>
      </c:lineChart>
      <c:dateAx>
        <c:axId val="112104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0054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30054656"/>
        <c:scaling>
          <c:orientation val="minMax"/>
          <c:max val="180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0496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11" Type="http://schemas.openxmlformats.org/officeDocument/2006/relationships/chart" Target="../charts/chart16.xml"/><Relationship Id="rId5" Type="http://schemas.openxmlformats.org/officeDocument/2006/relationships/chart" Target="../charts/chart13.xml"/><Relationship Id="rId10" Type="http://schemas.openxmlformats.org/officeDocument/2006/relationships/chart" Target="../charts/chart15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171449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16" name="15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8" name="3 CuadroTexto"/>
        <xdr:cNvSpPr txBox="1"/>
      </xdr:nvSpPr>
      <xdr:spPr>
        <a:xfrm>
          <a:off x="2133600" y="133350"/>
          <a:ext cx="281940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21" name="3 CuadroTexto"/>
        <xdr:cNvSpPr txBox="1"/>
      </xdr:nvSpPr>
      <xdr:spPr>
        <a:xfrm>
          <a:off x="2924175" y="32067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23" name="22 CuadroTexto"/>
        <xdr:cNvSpPr txBox="1"/>
      </xdr:nvSpPr>
      <xdr:spPr>
        <a:xfrm>
          <a:off x="2066925" y="147917"/>
          <a:ext cx="2850697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13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13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13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13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pugliese\Desktop\Back%20up_BD%20Construcci&#243;n\Informe%20Construcci&#243;n%20-%20no%2023%20agosto%202014_vinculos%20-%20cop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Area censada"/>
      <sheetName val="Area proceso edificaciones"/>
      <sheetName val="Area proceso vivienda"/>
      <sheetName val="Area proceso otros destinos"/>
      <sheetName val="Area nueva edificaciones"/>
      <sheetName val="Area nueva vivienda"/>
      <sheetName val="Area nueva VIS"/>
      <sheetName val="Area nueva No VIS"/>
      <sheetName val="Area nueva VIP"/>
      <sheetName val="Area nueva VIS 70-135smlm"/>
      <sheetName val="Area nueva otros destinos"/>
      <sheetName val="Resumen licencias area"/>
      <sheetName val="Resumen precios y costos"/>
      <sheetName val="Resumen empleo"/>
      <sheetName val="Resumen ventas vivienda"/>
      <sheetName val="Despachos cemento"/>
      <sheetName val="Insumos importados"/>
      <sheetName val="Producción concreto"/>
      <sheetName val="Producción concreto vivienda"/>
      <sheetName val="Producción concreto edificacion"/>
      <sheetName val="Producción concreto obras civil"/>
      <sheetName val="Histórico licencias total"/>
      <sheetName val="Histórico licencias vivienda"/>
      <sheetName val="Histórico licencias VIS"/>
      <sheetName val="Histórico licencias No VIS"/>
      <sheetName val="Histórico licencias otros dest"/>
      <sheetName val="Histórico proyectos"/>
      <sheetName val="Histórico ventas vivienda"/>
      <sheetName val="Histórico ventas VIS"/>
      <sheetName val="Histórico ventas VIP"/>
      <sheetName val="Histórico ventas VIS 70-135sml"/>
      <sheetName val="Histórico ventas No VIS"/>
      <sheetName val="Histórico oferta vivienda"/>
      <sheetName val="Histórico rotación"/>
      <sheetName val="Histórico IPC"/>
      <sheetName val="Histórico ICC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43">
          <cell r="C43" t="str">
            <v>Vivienda</v>
          </cell>
          <cell r="D43">
            <v>2224.8249999999998</v>
          </cell>
          <cell r="G43" t="str">
            <v>VIS</v>
          </cell>
          <cell r="H43">
            <v>439.65600000000001</v>
          </cell>
        </row>
        <row r="44">
          <cell r="C44" t="str">
            <v>Otros destinos</v>
          </cell>
          <cell r="D44">
            <v>1059.4110000000001</v>
          </cell>
          <cell r="G44" t="str">
            <v>No Vis</v>
          </cell>
          <cell r="H44">
            <v>1785.1690000000001</v>
          </cell>
        </row>
        <row r="45">
          <cell r="C45"/>
          <cell r="D45"/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5"/>
  <sheetViews>
    <sheetView tabSelected="1" zoomScale="85" zoomScaleNormal="85" zoomScaleSheetLayoutView="100" zoomScalePageLayoutView="80" workbookViewId="0">
      <selection activeCell="N10" sqref="N10"/>
    </sheetView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4" t="s">
        <v>3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6"/>
      <c r="M1" s="87"/>
    </row>
    <row r="2" spans="1:13" x14ac:dyDescent="0.25">
      <c r="A2" s="97"/>
      <c r="B2" s="86"/>
      <c r="C2" s="86"/>
      <c r="D2" s="86"/>
      <c r="E2" s="86"/>
      <c r="F2" s="86"/>
      <c r="G2" s="86"/>
      <c r="H2" s="86"/>
      <c r="I2" s="86"/>
      <c r="J2" s="86"/>
      <c r="K2" s="86"/>
      <c r="L2" s="98"/>
      <c r="M2" s="87"/>
    </row>
    <row r="3" spans="1:13" x14ac:dyDescent="0.25">
      <c r="A3" s="97"/>
      <c r="B3" s="86"/>
      <c r="C3" s="86"/>
      <c r="D3" s="86"/>
      <c r="E3" s="86"/>
      <c r="F3" s="86"/>
      <c r="G3" s="86"/>
      <c r="H3" s="86"/>
      <c r="I3" s="86"/>
      <c r="J3" s="86"/>
      <c r="K3" s="86"/>
      <c r="L3" s="98"/>
      <c r="M3" s="87"/>
    </row>
    <row r="4" spans="1:13" x14ac:dyDescent="0.25">
      <c r="A4" s="97"/>
      <c r="B4" s="86"/>
      <c r="C4" s="86"/>
      <c r="D4" s="86"/>
      <c r="E4" s="86"/>
      <c r="F4" s="86"/>
      <c r="G4" s="86"/>
      <c r="H4" s="86"/>
      <c r="I4" s="86"/>
      <c r="J4" s="86"/>
      <c r="K4" s="86"/>
      <c r="L4" s="98"/>
      <c r="M4" s="87"/>
    </row>
    <row r="5" spans="1:13" x14ac:dyDescent="0.25">
      <c r="A5" s="97"/>
      <c r="B5" s="86"/>
      <c r="C5" s="86"/>
      <c r="D5" s="86"/>
      <c r="E5" s="86"/>
      <c r="F5" s="86"/>
      <c r="G5" s="86"/>
      <c r="H5" s="86"/>
      <c r="I5" s="86"/>
      <c r="J5" s="86"/>
      <c r="K5" s="86"/>
      <c r="L5" s="98"/>
      <c r="M5" s="87"/>
    </row>
    <row r="6" spans="1:13" x14ac:dyDescent="0.25">
      <c r="A6" s="97"/>
      <c r="B6" s="86"/>
      <c r="C6" s="86"/>
      <c r="D6" s="86"/>
      <c r="E6" s="86"/>
      <c r="F6" s="86"/>
      <c r="G6" s="86"/>
      <c r="H6" s="86"/>
      <c r="I6" s="86"/>
      <c r="J6" s="86"/>
      <c r="K6" s="86"/>
      <c r="L6" s="98"/>
      <c r="M6" s="87"/>
    </row>
    <row r="7" spans="1:13" x14ac:dyDescent="0.25">
      <c r="A7" s="97"/>
      <c r="B7" s="86"/>
      <c r="C7" s="86"/>
      <c r="D7" s="86"/>
      <c r="E7" s="86"/>
      <c r="F7" s="86"/>
      <c r="G7" s="86"/>
      <c r="H7" s="86"/>
      <c r="I7" s="86"/>
      <c r="J7" s="86"/>
      <c r="K7" s="86"/>
      <c r="L7" s="98"/>
      <c r="M7" s="87"/>
    </row>
    <row r="8" spans="1:13" x14ac:dyDescent="0.25">
      <c r="A8" s="97"/>
      <c r="B8" s="86"/>
      <c r="C8" s="86"/>
      <c r="D8" s="86"/>
      <c r="E8" s="86"/>
      <c r="F8" s="86"/>
      <c r="G8" s="86"/>
      <c r="H8" s="86"/>
      <c r="I8" s="86"/>
      <c r="J8" s="86"/>
      <c r="K8" s="86"/>
      <c r="L8" s="98"/>
      <c r="M8" s="87"/>
    </row>
    <row r="9" spans="1:13" ht="15.75" customHeight="1" x14ac:dyDescent="0.3">
      <c r="A9" s="221" t="s">
        <v>0</v>
      </c>
      <c r="B9" s="222"/>
      <c r="C9" s="222"/>
      <c r="D9" s="222"/>
      <c r="E9" s="222"/>
      <c r="F9" s="222"/>
      <c r="G9" s="222"/>
      <c r="H9" s="222"/>
      <c r="I9" s="222"/>
      <c r="J9" s="222"/>
      <c r="K9" s="222"/>
      <c r="L9" s="223"/>
      <c r="M9" s="87"/>
    </row>
    <row r="10" spans="1:13" x14ac:dyDescent="0.25">
      <c r="A10" s="97"/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98"/>
      <c r="M10" s="87"/>
    </row>
    <row r="11" spans="1:13" ht="17.25" x14ac:dyDescent="0.3">
      <c r="A11" s="117" t="s">
        <v>2</v>
      </c>
      <c r="B11" s="87"/>
      <c r="C11" s="121"/>
      <c r="D11" s="87"/>
      <c r="E11" s="87"/>
      <c r="F11" s="87"/>
      <c r="G11" s="88" t="s">
        <v>115</v>
      </c>
      <c r="H11" s="90"/>
      <c r="I11" s="87"/>
      <c r="J11" s="87"/>
      <c r="K11" s="85"/>
      <c r="L11" s="99"/>
      <c r="M11" s="87"/>
    </row>
    <row r="12" spans="1:13" x14ac:dyDescent="0.25">
      <c r="A12" s="97"/>
      <c r="B12" s="87"/>
      <c r="C12" s="87"/>
      <c r="D12" s="87"/>
      <c r="E12" s="87"/>
      <c r="F12" s="87"/>
      <c r="G12" s="87"/>
      <c r="H12" s="87"/>
      <c r="I12" s="91"/>
      <c r="J12" s="87"/>
      <c r="K12" s="85"/>
      <c r="L12" s="99"/>
      <c r="M12" s="87"/>
    </row>
    <row r="13" spans="1:13" x14ac:dyDescent="0.25">
      <c r="A13" s="97"/>
      <c r="B13" s="87"/>
      <c r="C13" s="93" t="s">
        <v>187</v>
      </c>
      <c r="D13" s="87"/>
      <c r="E13" s="87"/>
      <c r="F13" s="87"/>
      <c r="G13" s="87"/>
      <c r="H13" s="87"/>
      <c r="I13" s="93" t="s">
        <v>72</v>
      </c>
      <c r="J13" s="87"/>
      <c r="K13" s="85"/>
      <c r="L13" s="99"/>
      <c r="M13" s="87"/>
    </row>
    <row r="14" spans="1:13" x14ac:dyDescent="0.25">
      <c r="A14" s="97"/>
      <c r="B14" s="87"/>
      <c r="C14" s="93" t="s">
        <v>181</v>
      </c>
      <c r="D14" s="87"/>
      <c r="E14" s="87"/>
      <c r="F14" s="87"/>
      <c r="G14" s="87"/>
      <c r="H14" s="87"/>
      <c r="I14" s="93" t="s">
        <v>75</v>
      </c>
      <c r="J14" s="87"/>
      <c r="K14" s="85"/>
      <c r="L14" s="99"/>
      <c r="M14" s="87"/>
    </row>
    <row r="15" spans="1:13" x14ac:dyDescent="0.25">
      <c r="A15" s="97"/>
      <c r="B15" s="87"/>
      <c r="C15" s="93" t="s">
        <v>182</v>
      </c>
      <c r="D15" s="87"/>
      <c r="E15" s="87"/>
      <c r="F15" s="87"/>
      <c r="G15" s="87"/>
      <c r="H15" s="87"/>
      <c r="I15" s="93" t="s">
        <v>76</v>
      </c>
      <c r="J15" s="87"/>
      <c r="K15" s="85"/>
      <c r="L15" s="99"/>
      <c r="M15" s="87"/>
    </row>
    <row r="16" spans="1:13" x14ac:dyDescent="0.25">
      <c r="A16" s="97"/>
      <c r="B16" s="87"/>
      <c r="C16" s="93" t="s">
        <v>183</v>
      </c>
      <c r="D16" s="87"/>
      <c r="E16" s="87"/>
      <c r="F16" s="87"/>
      <c r="G16" s="87"/>
      <c r="H16" s="87"/>
      <c r="I16" s="93" t="s">
        <v>77</v>
      </c>
      <c r="J16" s="87"/>
      <c r="K16" s="85"/>
      <c r="L16" s="99"/>
      <c r="M16" s="87"/>
    </row>
    <row r="17" spans="1:13" ht="16.5" customHeight="1" x14ac:dyDescent="0.25">
      <c r="A17" s="97"/>
      <c r="B17" s="87"/>
      <c r="C17" s="93" t="s">
        <v>155</v>
      </c>
      <c r="D17" s="87"/>
      <c r="E17" s="87"/>
      <c r="F17" s="87"/>
      <c r="G17" s="87"/>
      <c r="H17" s="87"/>
      <c r="I17" s="93" t="s">
        <v>78</v>
      </c>
      <c r="J17" s="87"/>
      <c r="K17" s="93"/>
      <c r="L17" s="100"/>
      <c r="M17" s="87"/>
    </row>
    <row r="18" spans="1:13" ht="16.5" customHeight="1" x14ac:dyDescent="0.25">
      <c r="A18" s="97"/>
      <c r="B18" s="87"/>
      <c r="C18" s="93" t="s">
        <v>156</v>
      </c>
      <c r="D18" s="87"/>
      <c r="E18" s="87"/>
      <c r="F18" s="87"/>
      <c r="G18" s="87"/>
      <c r="H18" s="87"/>
      <c r="I18" s="93" t="s">
        <v>168</v>
      </c>
      <c r="J18" s="87"/>
      <c r="K18" s="93"/>
      <c r="L18" s="100"/>
      <c r="M18" s="87"/>
    </row>
    <row r="19" spans="1:13" ht="16.5" customHeight="1" x14ac:dyDescent="0.25">
      <c r="A19" s="97"/>
      <c r="B19" s="87"/>
      <c r="C19" s="93" t="s">
        <v>159</v>
      </c>
      <c r="D19" s="87"/>
      <c r="E19" s="87"/>
      <c r="F19" s="87"/>
      <c r="G19" s="87"/>
      <c r="H19" s="87"/>
      <c r="I19" s="93" t="s">
        <v>90</v>
      </c>
      <c r="J19" s="87"/>
      <c r="K19" s="93"/>
      <c r="L19" s="101"/>
      <c r="M19" s="87"/>
    </row>
    <row r="20" spans="1:13" ht="16.5" customHeight="1" x14ac:dyDescent="0.25">
      <c r="A20" s="97"/>
      <c r="B20" s="87"/>
      <c r="C20" s="93" t="s">
        <v>164</v>
      </c>
      <c r="D20" s="87"/>
      <c r="E20" s="87"/>
      <c r="F20" s="87"/>
      <c r="G20" s="89"/>
      <c r="H20" s="87"/>
      <c r="I20" s="93" t="s">
        <v>165</v>
      </c>
      <c r="J20" s="87"/>
      <c r="K20" s="93"/>
      <c r="L20" s="101"/>
      <c r="M20" s="87"/>
    </row>
    <row r="21" spans="1:13" ht="16.5" customHeight="1" x14ac:dyDescent="0.25">
      <c r="A21" s="97"/>
      <c r="B21" s="87"/>
      <c r="C21" s="93" t="s">
        <v>163</v>
      </c>
      <c r="D21" s="87"/>
      <c r="E21" s="87"/>
      <c r="F21" s="87"/>
      <c r="G21" s="89"/>
      <c r="H21" s="87"/>
      <c r="I21" s="93" t="s">
        <v>169</v>
      </c>
      <c r="J21" s="87"/>
      <c r="K21" s="93"/>
      <c r="L21" s="101"/>
      <c r="M21" s="87"/>
    </row>
    <row r="22" spans="1:13" ht="16.5" customHeight="1" x14ac:dyDescent="0.25">
      <c r="A22" s="97"/>
      <c r="B22" s="87"/>
      <c r="C22" s="93" t="s">
        <v>224</v>
      </c>
      <c r="D22" s="87"/>
      <c r="E22" s="87"/>
      <c r="F22" s="87"/>
      <c r="G22" s="89"/>
      <c r="H22" s="87"/>
      <c r="I22" s="93" t="s">
        <v>166</v>
      </c>
      <c r="J22" s="87"/>
      <c r="K22" s="93"/>
      <c r="L22" s="101"/>
      <c r="M22" s="87"/>
    </row>
    <row r="23" spans="1:13" ht="16.5" customHeight="1" x14ac:dyDescent="0.25">
      <c r="A23" s="97"/>
      <c r="B23" s="87"/>
      <c r="C23" s="93" t="s">
        <v>177</v>
      </c>
      <c r="D23" s="87"/>
      <c r="E23" s="87"/>
      <c r="F23" s="87"/>
      <c r="G23" s="89"/>
      <c r="H23" s="87"/>
      <c r="I23" s="93" t="s">
        <v>167</v>
      </c>
      <c r="J23" s="87"/>
      <c r="K23" s="93"/>
      <c r="L23" s="101"/>
      <c r="M23" s="87"/>
    </row>
    <row r="24" spans="1:13" ht="16.5" customHeight="1" x14ac:dyDescent="0.25">
      <c r="A24" s="97"/>
      <c r="B24" s="87"/>
      <c r="C24" s="93" t="s">
        <v>103</v>
      </c>
      <c r="D24" s="87"/>
      <c r="E24" s="87"/>
      <c r="F24" s="87"/>
      <c r="G24" s="93"/>
      <c r="H24" s="87"/>
      <c r="I24" s="93" t="s">
        <v>107</v>
      </c>
      <c r="J24" s="87"/>
      <c r="K24" s="93"/>
      <c r="L24" s="101"/>
      <c r="M24" s="87"/>
    </row>
    <row r="25" spans="1:13" ht="16.5" customHeight="1" x14ac:dyDescent="0.25">
      <c r="A25" s="97"/>
      <c r="B25" s="87"/>
      <c r="C25" s="93" t="s">
        <v>73</v>
      </c>
      <c r="D25" s="87"/>
      <c r="E25" s="87"/>
      <c r="F25" s="87"/>
      <c r="G25" s="93"/>
      <c r="H25" s="87"/>
      <c r="I25" s="93" t="s">
        <v>108</v>
      </c>
      <c r="J25" s="87"/>
      <c r="K25" s="93"/>
      <c r="L25" s="101"/>
      <c r="M25" s="87"/>
    </row>
    <row r="26" spans="1:13" ht="16.5" customHeight="1" x14ac:dyDescent="0.3">
      <c r="A26" s="97"/>
      <c r="B26" s="87"/>
      <c r="C26" s="93" t="s">
        <v>83</v>
      </c>
      <c r="D26" s="87"/>
      <c r="E26" s="87"/>
      <c r="F26" s="87"/>
      <c r="G26" s="93"/>
      <c r="H26" s="92"/>
      <c r="I26" s="93" t="s">
        <v>109</v>
      </c>
      <c r="J26" s="87"/>
      <c r="K26" s="93"/>
      <c r="L26" s="102"/>
      <c r="M26" s="87"/>
    </row>
    <row r="27" spans="1:13" ht="16.5" customHeight="1" x14ac:dyDescent="0.3">
      <c r="A27" s="97"/>
      <c r="B27" s="87"/>
      <c r="C27" s="93" t="s">
        <v>174</v>
      </c>
      <c r="D27" s="87"/>
      <c r="E27" s="87"/>
      <c r="F27" s="87"/>
      <c r="G27" s="93"/>
      <c r="H27" s="92"/>
      <c r="I27" s="93" t="s">
        <v>79</v>
      </c>
      <c r="J27" s="87"/>
      <c r="K27" s="93"/>
      <c r="L27" s="103"/>
      <c r="M27" s="87"/>
    </row>
    <row r="28" spans="1:13" ht="16.5" customHeight="1" x14ac:dyDescent="0.25">
      <c r="A28" s="97"/>
      <c r="B28" s="87"/>
      <c r="C28" s="93" t="s">
        <v>74</v>
      </c>
      <c r="D28" s="87"/>
      <c r="E28" s="87"/>
      <c r="F28" s="87"/>
      <c r="G28" s="93"/>
      <c r="L28" s="104"/>
      <c r="M28" s="87"/>
    </row>
    <row r="29" spans="1:13" ht="16.5" customHeight="1" x14ac:dyDescent="0.25">
      <c r="A29" s="97"/>
      <c r="B29" s="87"/>
      <c r="C29" s="93" t="s">
        <v>106</v>
      </c>
      <c r="D29" s="87"/>
      <c r="E29" s="87"/>
      <c r="F29" s="87"/>
      <c r="G29" s="87"/>
      <c r="H29" s="87"/>
      <c r="J29" s="87"/>
      <c r="K29" s="93"/>
      <c r="L29" s="104"/>
      <c r="M29" s="87"/>
    </row>
    <row r="30" spans="1:13" ht="16.5" customHeight="1" x14ac:dyDescent="0.25">
      <c r="A30" s="97"/>
      <c r="B30" s="87"/>
      <c r="C30" s="93" t="s">
        <v>218</v>
      </c>
      <c r="D30" s="87"/>
      <c r="E30" s="87"/>
      <c r="F30" s="87"/>
      <c r="G30" s="87"/>
      <c r="H30" s="87"/>
      <c r="J30" s="87"/>
      <c r="K30" s="93"/>
      <c r="L30" s="104"/>
      <c r="M30" s="87"/>
    </row>
    <row r="31" spans="1:13" ht="16.5" customHeight="1" x14ac:dyDescent="0.25">
      <c r="A31" s="97"/>
      <c r="B31" s="87"/>
      <c r="C31" s="93" t="s">
        <v>215</v>
      </c>
      <c r="D31" s="87"/>
      <c r="E31" s="87"/>
      <c r="F31" s="87"/>
      <c r="G31" s="87"/>
      <c r="H31" s="87"/>
      <c r="J31" s="87"/>
      <c r="K31" s="93"/>
      <c r="L31" s="104"/>
      <c r="M31" s="87"/>
    </row>
    <row r="32" spans="1:13" ht="16.5" customHeight="1" x14ac:dyDescent="0.25">
      <c r="A32" s="97"/>
      <c r="B32" s="87"/>
      <c r="C32" s="93" t="s">
        <v>219</v>
      </c>
      <c r="D32" s="87"/>
      <c r="E32" s="87"/>
      <c r="F32" s="87"/>
      <c r="G32" s="87"/>
      <c r="H32" s="87"/>
      <c r="J32" s="87"/>
      <c r="K32" s="93"/>
      <c r="L32" s="104"/>
      <c r="M32" s="87"/>
    </row>
    <row r="33" spans="1:13" ht="16.5" customHeight="1" x14ac:dyDescent="0.25">
      <c r="A33" s="97"/>
      <c r="B33" s="87"/>
      <c r="C33" s="93" t="s">
        <v>220</v>
      </c>
      <c r="D33" s="87"/>
      <c r="E33" s="87"/>
      <c r="F33" s="87"/>
      <c r="G33" s="87"/>
      <c r="H33" s="87"/>
      <c r="J33" s="87"/>
      <c r="K33" s="93"/>
      <c r="L33" s="104"/>
      <c r="M33" s="87"/>
    </row>
    <row r="34" spans="1:13" ht="16.5" customHeight="1" x14ac:dyDescent="0.25">
      <c r="A34" s="97"/>
      <c r="B34" s="87"/>
      <c r="D34" s="87"/>
      <c r="E34" s="87"/>
      <c r="F34" s="87"/>
      <c r="G34" s="87"/>
      <c r="H34" s="87"/>
      <c r="J34" s="87"/>
      <c r="K34" s="93"/>
      <c r="L34" s="104"/>
      <c r="M34" s="87"/>
    </row>
    <row r="35" spans="1:13" x14ac:dyDescent="0.25">
      <c r="A35" s="105"/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7"/>
      <c r="M35" s="84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4" location="'Resumen licencias area'!A1" display="Area licenciada para edificaciones"/>
    <hyperlink ref="C28" location="'Despachos cemento'!A1" display="Despachos de cemento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3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  <hyperlink ref="C30" location="'Producción concreto'!Área_de_impresión" display="Producción industrial de concreto para construcción"/>
    <hyperlink ref="C31" location="'Producción concreto vivienda'!Área_de_impresión" display="Producción industrial de concreto para vivienda"/>
    <hyperlink ref="C32" location="'Producción concreto edificacion'!Área_de_impresión" display="Producción industrial de concreto para edificaciones no residenciales"/>
    <hyperlink ref="C33" location="'Producción concreto obras civil'!Área_de_impresión" display="Producción industrial de concreto para obras civiles"/>
    <hyperlink ref="C22" location="'Area nueva VIS 70-135smlm'!Área_de_impresión" display="Area nueva VIS 70-135 SMMLV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zoomScaleSheetLayoutView="100" workbookViewId="0">
      <pane ySplit="11" topLeftCell="A12" activePane="bottomLeft" state="frozen"/>
      <selection activeCell="A25" sqref="A25"/>
      <selection pane="bottomLeft" activeCell="P5" sqref="P5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09"/>
    <col min="13" max="13" width="11.42578125" style="109" customWidth="1"/>
    <col min="14" max="14" width="10.85546875" style="109" customWidth="1"/>
    <col min="15" max="21" width="10.85546875" style="109"/>
    <col min="22" max="23" width="10.85546875" style="134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1"/>
      <c r="L1" s="167"/>
    </row>
    <row r="2" spans="1:27" x14ac:dyDescent="0.25">
      <c r="A2" s="12"/>
      <c r="B2" s="86"/>
      <c r="C2" s="86"/>
      <c r="D2" s="86"/>
      <c r="E2" s="86"/>
      <c r="F2" s="86"/>
      <c r="G2" s="86"/>
      <c r="H2" s="86"/>
      <c r="I2" s="87"/>
      <c r="J2" s="86"/>
      <c r="K2" s="13"/>
      <c r="L2" s="167"/>
    </row>
    <row r="3" spans="1:27" x14ac:dyDescent="0.25">
      <c r="A3" s="12"/>
      <c r="B3" s="86"/>
      <c r="C3" s="86"/>
      <c r="D3" s="86"/>
      <c r="E3" s="86"/>
      <c r="F3" s="86"/>
      <c r="G3" s="86"/>
      <c r="H3" s="86"/>
      <c r="I3" s="87"/>
      <c r="J3" s="86"/>
      <c r="K3" s="13"/>
      <c r="L3" s="167"/>
    </row>
    <row r="4" spans="1:27" x14ac:dyDescent="0.25">
      <c r="A4" s="12"/>
      <c r="B4" s="86"/>
      <c r="C4" s="86"/>
      <c r="D4" s="86"/>
      <c r="E4" s="86"/>
      <c r="F4" s="86"/>
      <c r="G4" s="86"/>
      <c r="H4" s="86"/>
      <c r="I4" s="87"/>
      <c r="J4" s="86"/>
      <c r="K4" s="14"/>
    </row>
    <row r="5" spans="1:27" x14ac:dyDescent="0.25">
      <c r="A5" s="12"/>
      <c r="B5" s="86"/>
      <c r="C5" s="86"/>
      <c r="D5" s="86"/>
      <c r="E5" s="86"/>
      <c r="F5" s="86"/>
      <c r="G5" s="86"/>
      <c r="H5" s="86"/>
      <c r="I5" s="86"/>
      <c r="J5" s="86"/>
      <c r="K5" s="14"/>
    </row>
    <row r="6" spans="1:27" x14ac:dyDescent="0.25">
      <c r="A6" s="12"/>
      <c r="B6" s="86"/>
      <c r="C6" s="86"/>
      <c r="D6" s="86"/>
      <c r="E6" s="86"/>
      <c r="F6" s="86"/>
      <c r="G6" s="86"/>
      <c r="H6" s="86"/>
      <c r="I6" s="86"/>
      <c r="J6" s="86"/>
      <c r="K6" s="14"/>
    </row>
    <row r="7" spans="1:27" x14ac:dyDescent="0.25">
      <c r="A7" s="12"/>
      <c r="B7" s="86"/>
      <c r="C7" s="224" t="s">
        <v>197</v>
      </c>
      <c r="D7" s="224"/>
      <c r="E7" s="224"/>
      <c r="F7" s="224"/>
      <c r="G7" s="224"/>
      <c r="H7" s="224"/>
      <c r="I7" s="224"/>
      <c r="J7" s="224"/>
      <c r="K7" s="14"/>
    </row>
    <row r="8" spans="1:27" x14ac:dyDescent="0.25">
      <c r="A8" s="12"/>
      <c r="B8" s="86"/>
      <c r="C8" s="224" t="s">
        <v>208</v>
      </c>
      <c r="D8" s="224"/>
      <c r="E8" s="224"/>
      <c r="F8" s="224"/>
      <c r="G8" s="224"/>
      <c r="H8" s="224"/>
      <c r="I8" s="224"/>
      <c r="J8" s="224"/>
      <c r="K8" s="14"/>
    </row>
    <row r="9" spans="1:27" x14ac:dyDescent="0.25">
      <c r="A9" s="12"/>
      <c r="B9" s="86"/>
      <c r="C9" s="114"/>
      <c r="D9" s="114"/>
      <c r="E9" s="114"/>
      <c r="F9" s="114"/>
      <c r="G9" s="114"/>
      <c r="H9" s="114"/>
      <c r="I9" s="86"/>
      <c r="J9" s="86"/>
      <c r="K9" s="14"/>
    </row>
    <row r="10" spans="1:27" ht="15.75" customHeight="1" x14ac:dyDescent="0.25">
      <c r="A10" s="12"/>
      <c r="B10" s="87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205</v>
      </c>
      <c r="K10" s="14"/>
    </row>
    <row r="11" spans="1:27" x14ac:dyDescent="0.25">
      <c r="A11" s="12"/>
      <c r="B11" s="87"/>
      <c r="C11" s="175">
        <v>2009</v>
      </c>
      <c r="D11" s="175">
        <v>2010</v>
      </c>
      <c r="E11" s="175">
        <v>2011</v>
      </c>
      <c r="F11" s="175">
        <v>2012</v>
      </c>
      <c r="G11" s="130">
        <v>2013</v>
      </c>
      <c r="H11" s="127">
        <v>2014</v>
      </c>
      <c r="I11" s="226"/>
      <c r="J11" s="226"/>
      <c r="K11" s="14"/>
      <c r="N11" s="165"/>
    </row>
    <row r="12" spans="1:27" ht="12" customHeight="1" x14ac:dyDescent="0.25">
      <c r="A12" s="12"/>
      <c r="B12" s="87"/>
      <c r="C12" s="114"/>
      <c r="D12" s="114"/>
      <c r="E12" s="114"/>
      <c r="F12" s="114"/>
      <c r="G12" s="114"/>
      <c r="H12" s="114"/>
      <c r="I12" s="114"/>
      <c r="J12" s="114"/>
      <c r="K12" s="14"/>
    </row>
    <row r="13" spans="1:27" x14ac:dyDescent="0.25">
      <c r="A13" s="12"/>
      <c r="B13" s="8" t="s">
        <v>116</v>
      </c>
      <c r="C13" s="23">
        <v>8452.6810000000005</v>
      </c>
      <c r="D13" s="23">
        <v>7459.5740000000005</v>
      </c>
      <c r="E13" s="23">
        <v>7534.0670000000009</v>
      </c>
      <c r="F13" s="23">
        <v>8239.4989999999998</v>
      </c>
      <c r="G13" s="23">
        <v>8140.4290000000001</v>
      </c>
      <c r="H13" s="23">
        <v>8269.3449999999993</v>
      </c>
      <c r="I13" s="23">
        <v>1.5836511810372489</v>
      </c>
      <c r="J13" s="21">
        <v>100</v>
      </c>
      <c r="K13" s="14"/>
    </row>
    <row r="14" spans="1:27" x14ac:dyDescent="0.25">
      <c r="A14" s="12"/>
      <c r="B14" s="87" t="s">
        <v>117</v>
      </c>
      <c r="C14" s="20">
        <v>842.25400000000002</v>
      </c>
      <c r="D14" s="20">
        <v>857.30399999999997</v>
      </c>
      <c r="E14" s="20">
        <v>1026.374</v>
      </c>
      <c r="F14" s="20">
        <v>1015.093</v>
      </c>
      <c r="G14" s="20">
        <v>1323.615</v>
      </c>
      <c r="H14" s="23">
        <v>557.96900000000005</v>
      </c>
      <c r="I14" s="20">
        <v>-57.845068241142613</v>
      </c>
      <c r="J14" s="20">
        <v>6.7474388842163444</v>
      </c>
      <c r="K14" s="14"/>
      <c r="L14" s="110"/>
      <c r="M14" s="110"/>
      <c r="N14" s="110"/>
      <c r="O14" s="110"/>
      <c r="P14" s="110"/>
      <c r="Q14" s="110"/>
    </row>
    <row r="15" spans="1:27" x14ac:dyDescent="0.25">
      <c r="A15" s="12"/>
      <c r="B15" s="87" t="s">
        <v>118</v>
      </c>
      <c r="C15" s="20">
        <v>6979.9520000000002</v>
      </c>
      <c r="D15" s="20">
        <v>5941.3440000000001</v>
      </c>
      <c r="E15" s="20">
        <v>5810.996000000001</v>
      </c>
      <c r="F15" s="20">
        <v>6498.1480000000001</v>
      </c>
      <c r="G15" s="20">
        <v>6042.4620000000004</v>
      </c>
      <c r="H15" s="23">
        <v>6916.4380000000001</v>
      </c>
      <c r="I15" s="20">
        <v>14.463905606688133</v>
      </c>
      <c r="J15" s="20">
        <v>83.63949018936809</v>
      </c>
      <c r="K15" s="14"/>
      <c r="X15" s="125"/>
      <c r="Y15" s="125"/>
      <c r="Z15" s="125"/>
      <c r="AA15" s="125"/>
    </row>
    <row r="16" spans="1:27" x14ac:dyDescent="0.25">
      <c r="A16" s="12" t="s">
        <v>3</v>
      </c>
      <c r="B16" s="87" t="s">
        <v>119</v>
      </c>
      <c r="C16" s="20">
        <v>993.88</v>
      </c>
      <c r="D16" s="20">
        <v>1276.9849999999999</v>
      </c>
      <c r="E16" s="20">
        <v>840.26</v>
      </c>
      <c r="F16" s="20">
        <v>1249.162</v>
      </c>
      <c r="G16" s="20">
        <v>904.28099999999995</v>
      </c>
      <c r="H16" s="23">
        <v>1140.7909999999999</v>
      </c>
      <c r="I16" s="20">
        <v>26.154480742158693</v>
      </c>
      <c r="J16" s="20">
        <v>13.795421523711976</v>
      </c>
      <c r="K16" s="14"/>
      <c r="L16" s="110"/>
      <c r="M16" s="110"/>
      <c r="N16" s="110"/>
      <c r="O16" s="110"/>
      <c r="P16" s="110"/>
      <c r="Q16" s="110"/>
      <c r="X16" s="125"/>
      <c r="Y16" s="125"/>
      <c r="Z16" s="125"/>
      <c r="AA16" s="125"/>
    </row>
    <row r="17" spans="1:27" x14ac:dyDescent="0.25">
      <c r="A17" s="12"/>
      <c r="B17" s="87" t="s">
        <v>120</v>
      </c>
      <c r="C17" s="20">
        <v>5930.491</v>
      </c>
      <c r="D17" s="20">
        <v>4602.6980000000003</v>
      </c>
      <c r="E17" s="20">
        <v>4885.1540000000005</v>
      </c>
      <c r="F17" s="20">
        <v>5149.5379999999996</v>
      </c>
      <c r="G17" s="20">
        <v>5079.8890000000001</v>
      </c>
      <c r="H17" s="23">
        <v>5721.5810000000001</v>
      </c>
      <c r="I17" s="20">
        <v>12.632008297819098</v>
      </c>
      <c r="J17" s="20">
        <v>69.190256302040851</v>
      </c>
      <c r="K17" s="14"/>
      <c r="L17" s="110"/>
      <c r="M17" s="110"/>
      <c r="N17" s="110"/>
      <c r="O17" s="110"/>
      <c r="P17" s="110"/>
      <c r="Q17" s="110"/>
      <c r="X17" s="125"/>
      <c r="Y17" s="125"/>
      <c r="Z17" s="125"/>
      <c r="AA17" s="125"/>
    </row>
    <row r="18" spans="1:27" x14ac:dyDescent="0.25">
      <c r="A18" s="12"/>
      <c r="B18" s="87" t="s">
        <v>121</v>
      </c>
      <c r="C18" s="20">
        <v>55.581000000000003</v>
      </c>
      <c r="D18" s="20">
        <v>61.661000000000001</v>
      </c>
      <c r="E18" s="20">
        <v>85.581999999999994</v>
      </c>
      <c r="F18" s="20">
        <v>99.447999999999993</v>
      </c>
      <c r="G18" s="20">
        <v>58.292000000000002</v>
      </c>
      <c r="H18" s="23">
        <v>54.066000000000003</v>
      </c>
      <c r="I18" s="20">
        <v>-7.2497083647841905</v>
      </c>
      <c r="J18" s="20">
        <v>0.65381236361525619</v>
      </c>
      <c r="K18" s="14"/>
      <c r="L18" s="110"/>
      <c r="M18" s="110"/>
      <c r="N18" s="110"/>
      <c r="O18" s="110"/>
      <c r="P18" s="110"/>
      <c r="Q18" s="110"/>
      <c r="X18" s="125"/>
      <c r="Y18" s="125"/>
      <c r="Z18" s="125"/>
      <c r="AA18" s="125"/>
    </row>
    <row r="19" spans="1:27" x14ac:dyDescent="0.25">
      <c r="A19" s="12"/>
      <c r="B19" s="87" t="s">
        <v>122</v>
      </c>
      <c r="C19" s="20">
        <v>630.47499999999991</v>
      </c>
      <c r="D19" s="20">
        <v>660.92599999999993</v>
      </c>
      <c r="E19" s="20">
        <v>696.697</v>
      </c>
      <c r="F19" s="20">
        <v>726.25800000000004</v>
      </c>
      <c r="G19" s="20">
        <v>774.35200000000009</v>
      </c>
      <c r="H19" s="23">
        <v>794.93799999999999</v>
      </c>
      <c r="I19" s="20">
        <v>2.6584808975762764</v>
      </c>
      <c r="J19" s="20">
        <v>9.613070926415574</v>
      </c>
      <c r="K19" s="14"/>
      <c r="X19" s="125"/>
      <c r="Y19" s="125"/>
      <c r="Z19" s="125"/>
      <c r="AA19" s="125"/>
    </row>
    <row r="20" spans="1:27" x14ac:dyDescent="0.25">
      <c r="A20" s="12" t="s">
        <v>20</v>
      </c>
      <c r="B20" s="72" t="s">
        <v>123</v>
      </c>
      <c r="C20" s="20">
        <v>87.771000000000001</v>
      </c>
      <c r="D20" s="20">
        <v>141.751</v>
      </c>
      <c r="E20" s="20">
        <v>154.875</v>
      </c>
      <c r="F20" s="20">
        <v>121.66200000000001</v>
      </c>
      <c r="G20" s="20">
        <v>172.10300000000001</v>
      </c>
      <c r="H20" s="23">
        <v>120.66200000000001</v>
      </c>
      <c r="I20" s="20">
        <v>-29.88965909949275</v>
      </c>
      <c r="J20" s="20">
        <v>1.459148215487442</v>
      </c>
      <c r="K20" s="14"/>
      <c r="L20" s="110"/>
      <c r="M20" s="110"/>
      <c r="N20" s="110"/>
      <c r="O20" s="110"/>
      <c r="P20" s="110"/>
      <c r="Q20" s="110"/>
      <c r="X20" s="125"/>
      <c r="Y20" s="125"/>
      <c r="Z20" s="125"/>
      <c r="AA20" s="125"/>
    </row>
    <row r="21" spans="1:27" x14ac:dyDescent="0.25">
      <c r="A21" s="12" t="s">
        <v>20</v>
      </c>
      <c r="B21" s="72" t="s">
        <v>124</v>
      </c>
      <c r="C21" s="20">
        <v>542.70399999999995</v>
      </c>
      <c r="D21" s="20">
        <v>519.17499999999995</v>
      </c>
      <c r="E21" s="20">
        <v>541.822</v>
      </c>
      <c r="F21" s="20">
        <v>604.596</v>
      </c>
      <c r="G21" s="20">
        <v>602.24900000000002</v>
      </c>
      <c r="H21" s="23">
        <v>674.27599999999995</v>
      </c>
      <c r="I21" s="20">
        <v>11.9596711659131</v>
      </c>
      <c r="J21" s="20">
        <v>8.153922710928132</v>
      </c>
      <c r="K21" s="14"/>
      <c r="L21" s="110"/>
      <c r="M21" s="110"/>
      <c r="N21" s="110"/>
      <c r="O21" s="110"/>
      <c r="P21" s="110"/>
      <c r="Q21" s="110"/>
      <c r="X21" s="125"/>
      <c r="Y21" s="125"/>
      <c r="Z21" s="125"/>
      <c r="AA21" s="125"/>
    </row>
    <row r="22" spans="1:27" x14ac:dyDescent="0.25">
      <c r="A22" s="12"/>
      <c r="B22" s="87"/>
      <c r="C22" s="2"/>
      <c r="D22" s="2"/>
      <c r="E22" s="2"/>
      <c r="F22" s="3"/>
      <c r="G22" s="3"/>
      <c r="H22" s="3"/>
      <c r="I22" s="4"/>
      <c r="J22" s="4"/>
      <c r="K22" s="14"/>
      <c r="X22" s="125"/>
      <c r="Y22" s="125"/>
      <c r="Z22" s="125"/>
      <c r="AA22" s="125"/>
    </row>
    <row r="23" spans="1:27" x14ac:dyDescent="0.25">
      <c r="A23" s="12"/>
      <c r="B23" s="8" t="s">
        <v>34</v>
      </c>
      <c r="C23" s="23">
        <v>5554.5760000000009</v>
      </c>
      <c r="D23" s="23">
        <v>4828.9580000000005</v>
      </c>
      <c r="E23" s="23">
        <v>5118.5739999999996</v>
      </c>
      <c r="F23" s="23">
        <v>6009.5960000000005</v>
      </c>
      <c r="G23" s="23">
        <v>5649.4809999999998</v>
      </c>
      <c r="H23" s="23">
        <v>5407.9359999999997</v>
      </c>
      <c r="I23" s="23">
        <v>-4.2755254863234393</v>
      </c>
      <c r="J23" s="21">
        <v>100</v>
      </c>
      <c r="K23" s="14"/>
      <c r="X23" s="125"/>
      <c r="Y23" s="125"/>
      <c r="Z23" s="125"/>
      <c r="AA23" s="125"/>
    </row>
    <row r="24" spans="1:27" x14ac:dyDescent="0.25">
      <c r="A24" s="12"/>
      <c r="B24" s="87" t="s">
        <v>117</v>
      </c>
      <c r="C24" s="20">
        <v>537.66600000000005</v>
      </c>
      <c r="D24" s="20">
        <v>523.03200000000004</v>
      </c>
      <c r="E24" s="20">
        <v>742.30899999999997</v>
      </c>
      <c r="F24" s="20">
        <v>792.80200000000002</v>
      </c>
      <c r="G24" s="20">
        <v>979.18399999999997</v>
      </c>
      <c r="H24" s="23">
        <v>399.298</v>
      </c>
      <c r="I24" s="20">
        <v>-59.221351656072805</v>
      </c>
      <c r="J24" s="20">
        <v>7.3835563142759089</v>
      </c>
      <c r="K24" s="14"/>
      <c r="L24" s="110"/>
      <c r="M24" s="110"/>
      <c r="N24" s="110"/>
      <c r="O24" s="110"/>
      <c r="P24" s="110"/>
      <c r="Q24" s="110"/>
      <c r="X24" s="125"/>
      <c r="Y24" s="125"/>
      <c r="Z24" s="125"/>
      <c r="AA24" s="125"/>
    </row>
    <row r="25" spans="1:27" x14ac:dyDescent="0.25">
      <c r="A25" s="12"/>
      <c r="B25" s="87" t="s">
        <v>118</v>
      </c>
      <c r="C25" s="20">
        <v>4774.5180000000009</v>
      </c>
      <c r="D25" s="20">
        <v>4048.482</v>
      </c>
      <c r="E25" s="20">
        <v>4053.8110000000001</v>
      </c>
      <c r="F25" s="20">
        <v>4880.5600000000004</v>
      </c>
      <c r="G25" s="20">
        <v>4360.4449999999997</v>
      </c>
      <c r="H25" s="23">
        <v>4683.6790000000001</v>
      </c>
      <c r="I25" s="20">
        <v>7.4128672646943228</v>
      </c>
      <c r="J25" s="20">
        <v>86.607515325625158</v>
      </c>
      <c r="K25" s="14"/>
      <c r="X25" s="125"/>
      <c r="Y25" s="125"/>
      <c r="Z25" s="125"/>
      <c r="AA25" s="125"/>
    </row>
    <row r="26" spans="1:27" x14ac:dyDescent="0.25">
      <c r="A26" s="12" t="s">
        <v>3</v>
      </c>
      <c r="B26" s="87" t="s">
        <v>119</v>
      </c>
      <c r="C26" s="20">
        <v>563.79200000000003</v>
      </c>
      <c r="D26" s="20">
        <v>876.34100000000001</v>
      </c>
      <c r="E26" s="20">
        <v>620.09199999999998</v>
      </c>
      <c r="F26" s="20">
        <v>957.423</v>
      </c>
      <c r="G26" s="20">
        <v>650.03</v>
      </c>
      <c r="H26" s="23">
        <v>860.30600000000004</v>
      </c>
      <c r="I26" s="20">
        <v>32.348660831038579</v>
      </c>
      <c r="J26" s="20">
        <v>15.908213410809596</v>
      </c>
      <c r="K26" s="14"/>
      <c r="L26" s="110"/>
      <c r="M26" s="110"/>
      <c r="N26" s="110"/>
      <c r="O26" s="110"/>
      <c r="P26" s="110"/>
      <c r="Q26" s="110"/>
      <c r="X26" s="125"/>
      <c r="Y26" s="125"/>
      <c r="Z26" s="125"/>
      <c r="AA26" s="125"/>
    </row>
    <row r="27" spans="1:27" x14ac:dyDescent="0.25">
      <c r="A27" s="12"/>
      <c r="B27" s="87" t="s">
        <v>120</v>
      </c>
      <c r="C27" s="20">
        <v>4186.0010000000002</v>
      </c>
      <c r="D27" s="20">
        <v>3125.06</v>
      </c>
      <c r="E27" s="20">
        <v>3387.8389999999999</v>
      </c>
      <c r="F27" s="20">
        <v>3841.3319999999999</v>
      </c>
      <c r="G27" s="20">
        <v>3673.2420000000002</v>
      </c>
      <c r="H27" s="23">
        <v>3786.2469999999998</v>
      </c>
      <c r="I27" s="20">
        <v>3.0764376537129712</v>
      </c>
      <c r="J27" s="20">
        <v>70.012792311151614</v>
      </c>
      <c r="K27" s="14"/>
      <c r="L27" s="110"/>
      <c r="M27" s="110"/>
      <c r="N27" s="110"/>
      <c r="O27" s="110"/>
      <c r="P27" s="110"/>
      <c r="Q27" s="110"/>
      <c r="X27" s="125"/>
      <c r="Y27" s="125"/>
      <c r="Z27" s="125"/>
      <c r="AA27" s="125"/>
    </row>
    <row r="28" spans="1:27" x14ac:dyDescent="0.25">
      <c r="A28" s="12"/>
      <c r="B28" s="87" t="s">
        <v>121</v>
      </c>
      <c r="C28" s="20">
        <v>24.725000000000001</v>
      </c>
      <c r="D28" s="20">
        <v>47.081000000000003</v>
      </c>
      <c r="E28" s="20">
        <v>45.88</v>
      </c>
      <c r="F28" s="20">
        <v>81.805000000000007</v>
      </c>
      <c r="G28" s="20">
        <v>37.173000000000002</v>
      </c>
      <c r="H28" s="23">
        <v>37.125999999999998</v>
      </c>
      <c r="I28" s="20">
        <v>-0.12643585398005586</v>
      </c>
      <c r="J28" s="20">
        <v>0.68650960366394864</v>
      </c>
      <c r="K28" s="14"/>
      <c r="L28" s="110"/>
      <c r="M28" s="110"/>
      <c r="N28" s="110"/>
      <c r="O28" s="110"/>
      <c r="P28" s="110"/>
      <c r="Q28" s="110"/>
      <c r="X28" s="125"/>
      <c r="Y28" s="125"/>
      <c r="Z28" s="125"/>
      <c r="AA28" s="125"/>
    </row>
    <row r="29" spans="1:27" x14ac:dyDescent="0.25">
      <c r="A29" s="12"/>
      <c r="B29" s="87" t="s">
        <v>122</v>
      </c>
      <c r="C29" s="20">
        <v>242.392</v>
      </c>
      <c r="D29" s="20">
        <v>257.44399999999996</v>
      </c>
      <c r="E29" s="20">
        <v>322.45400000000001</v>
      </c>
      <c r="F29" s="20">
        <v>336.23399999999998</v>
      </c>
      <c r="G29" s="20">
        <v>309.85199999999998</v>
      </c>
      <c r="H29" s="23">
        <v>324.959</v>
      </c>
      <c r="I29" s="20">
        <v>4.8755534900533304</v>
      </c>
      <c r="J29" s="20">
        <v>6.0089283600989365</v>
      </c>
      <c r="K29" s="14"/>
      <c r="X29" s="125"/>
      <c r="Y29" s="125"/>
      <c r="Z29" s="125"/>
      <c r="AA29" s="125"/>
    </row>
    <row r="30" spans="1:27" x14ac:dyDescent="0.25">
      <c r="A30" s="12" t="s">
        <v>20</v>
      </c>
      <c r="B30" s="72" t="s">
        <v>123</v>
      </c>
      <c r="C30" s="20">
        <v>39.192</v>
      </c>
      <c r="D30" s="20">
        <v>47.671999999999997</v>
      </c>
      <c r="E30" s="20">
        <v>86.031999999999996</v>
      </c>
      <c r="F30" s="20">
        <v>66.269000000000005</v>
      </c>
      <c r="G30" s="20">
        <v>95.784999999999997</v>
      </c>
      <c r="H30" s="23">
        <v>64.009</v>
      </c>
      <c r="I30" s="20">
        <v>-33.174296601764361</v>
      </c>
      <c r="J30" s="20">
        <v>1.1836123800281662</v>
      </c>
      <c r="K30" s="14"/>
      <c r="L30" s="110"/>
      <c r="M30" s="110"/>
      <c r="N30" s="110"/>
      <c r="O30" s="110"/>
      <c r="P30" s="110"/>
      <c r="Q30" s="110"/>
      <c r="X30" s="125"/>
      <c r="Y30" s="125"/>
      <c r="Z30" s="125"/>
      <c r="AA30" s="125"/>
    </row>
    <row r="31" spans="1:27" x14ac:dyDescent="0.25">
      <c r="A31" s="12" t="s">
        <v>20</v>
      </c>
      <c r="B31" s="72" t="s">
        <v>124</v>
      </c>
      <c r="C31" s="20">
        <v>203.2</v>
      </c>
      <c r="D31" s="20">
        <v>209.77199999999999</v>
      </c>
      <c r="E31" s="20">
        <v>236.422</v>
      </c>
      <c r="F31" s="20">
        <v>269.96499999999997</v>
      </c>
      <c r="G31" s="20">
        <v>214.06700000000001</v>
      </c>
      <c r="H31" s="23">
        <v>260.95</v>
      </c>
      <c r="I31" s="20">
        <v>21.901087042841727</v>
      </c>
      <c r="J31" s="20">
        <v>4.8253159800707701</v>
      </c>
      <c r="K31" s="14"/>
      <c r="L31" s="110"/>
      <c r="M31" s="110"/>
      <c r="N31" s="110"/>
      <c r="O31" s="110"/>
      <c r="P31" s="110"/>
      <c r="Q31" s="110"/>
      <c r="X31" s="125"/>
      <c r="Y31" s="125"/>
      <c r="Z31" s="125"/>
      <c r="AA31" s="125"/>
    </row>
    <row r="32" spans="1:27" x14ac:dyDescent="0.25">
      <c r="A32" s="12"/>
      <c r="B32" s="87"/>
      <c r="C32" s="2"/>
      <c r="D32" s="2"/>
      <c r="E32" s="2"/>
      <c r="F32" s="3"/>
      <c r="G32" s="3"/>
      <c r="H32" s="3"/>
      <c r="I32" s="4"/>
      <c r="J32" s="4"/>
      <c r="K32" s="14"/>
      <c r="X32" s="125"/>
      <c r="Y32" s="125"/>
      <c r="Z32" s="125"/>
      <c r="AA32" s="125"/>
    </row>
    <row r="33" spans="1:27" x14ac:dyDescent="0.25">
      <c r="A33" s="12"/>
      <c r="B33" s="87"/>
      <c r="C33" s="2"/>
      <c r="D33" s="2"/>
      <c r="E33" s="2"/>
      <c r="F33" s="3"/>
      <c r="G33" s="3"/>
      <c r="H33" s="3"/>
      <c r="I33" s="4"/>
      <c r="J33" s="4"/>
      <c r="K33" s="14"/>
      <c r="X33" s="125"/>
      <c r="Y33" s="125"/>
      <c r="Z33" s="125"/>
      <c r="AA33" s="125"/>
    </row>
    <row r="34" spans="1:27" x14ac:dyDescent="0.25">
      <c r="A34" s="12"/>
      <c r="B34" s="87"/>
      <c r="C34" s="2"/>
      <c r="D34" s="2"/>
      <c r="E34" s="2"/>
      <c r="F34" s="3"/>
      <c r="G34" s="3"/>
      <c r="H34" s="3"/>
      <c r="I34" s="4"/>
      <c r="J34" s="4"/>
      <c r="K34" s="14"/>
      <c r="X34" s="125"/>
      <c r="Y34" s="125"/>
      <c r="Z34" s="125"/>
      <c r="AA34" s="125"/>
    </row>
    <row r="35" spans="1:27" x14ac:dyDescent="0.25">
      <c r="A35" s="12"/>
      <c r="B35" s="87"/>
      <c r="C35" s="2"/>
      <c r="D35" s="2"/>
      <c r="E35" s="2"/>
      <c r="F35" s="3"/>
      <c r="G35" s="3"/>
      <c r="H35" s="3"/>
      <c r="I35" s="4"/>
      <c r="J35" s="4"/>
      <c r="K35" s="14"/>
      <c r="X35" s="125"/>
      <c r="Y35" s="125"/>
      <c r="Z35" s="125"/>
      <c r="AA35" s="125"/>
    </row>
    <row r="36" spans="1:27" x14ac:dyDescent="0.25">
      <c r="A36" s="12"/>
      <c r="B36" s="87"/>
      <c r="C36" s="2"/>
      <c r="D36" s="2"/>
      <c r="E36" s="2"/>
      <c r="F36" s="3"/>
      <c r="G36" s="3"/>
      <c r="H36" s="3"/>
      <c r="I36" s="4"/>
      <c r="J36" s="4"/>
      <c r="K36" s="14"/>
      <c r="X36" s="125"/>
      <c r="Y36" s="125"/>
      <c r="Z36" s="125"/>
      <c r="AA36" s="125"/>
    </row>
    <row r="37" spans="1:27" x14ac:dyDescent="0.25">
      <c r="A37" s="12"/>
      <c r="B37" s="87"/>
      <c r="C37" s="2"/>
      <c r="D37" s="2"/>
      <c r="E37" s="2"/>
      <c r="F37" s="3"/>
      <c r="G37" s="3"/>
      <c r="H37" s="3"/>
      <c r="I37" s="4"/>
      <c r="J37" s="4"/>
      <c r="K37" s="14"/>
      <c r="X37" s="125"/>
      <c r="Y37" s="125"/>
      <c r="Z37" s="125"/>
      <c r="AA37" s="125"/>
    </row>
    <row r="38" spans="1:27" x14ac:dyDescent="0.25">
      <c r="A38" s="12"/>
      <c r="B38" s="87"/>
      <c r="C38" s="2"/>
      <c r="D38" s="2"/>
      <c r="E38" s="2"/>
      <c r="F38" s="3"/>
      <c r="G38" s="3"/>
      <c r="H38" s="3"/>
      <c r="I38" s="4"/>
      <c r="J38" s="4"/>
      <c r="K38" s="14"/>
      <c r="X38" s="125"/>
      <c r="Y38" s="125"/>
      <c r="Z38" s="125"/>
      <c r="AA38" s="125"/>
    </row>
    <row r="39" spans="1:27" x14ac:dyDescent="0.25">
      <c r="A39" s="12"/>
      <c r="B39" s="87"/>
      <c r="C39" s="2"/>
      <c r="D39" s="2"/>
      <c r="E39" s="2"/>
      <c r="F39" s="3"/>
      <c r="G39" s="3"/>
      <c r="H39" s="3"/>
      <c r="I39" s="4"/>
      <c r="J39" s="4"/>
      <c r="K39" s="14"/>
      <c r="X39" s="125"/>
      <c r="Y39" s="125"/>
      <c r="Z39" s="125"/>
      <c r="AA39" s="125"/>
    </row>
    <row r="40" spans="1:27" x14ac:dyDescent="0.25">
      <c r="A40" s="12"/>
      <c r="B40" s="87"/>
      <c r="C40" s="2"/>
      <c r="D40" s="2"/>
      <c r="E40" s="2"/>
      <c r="F40" s="3"/>
      <c r="G40" s="3"/>
      <c r="H40" s="3"/>
      <c r="I40" s="4"/>
      <c r="J40" s="4"/>
      <c r="K40" s="14"/>
      <c r="X40" s="125"/>
      <c r="Y40" s="125"/>
      <c r="Z40" s="125"/>
      <c r="AA40" s="125"/>
    </row>
    <row r="41" spans="1:27" x14ac:dyDescent="0.25">
      <c r="A41" s="12"/>
      <c r="B41" s="87"/>
      <c r="C41" s="2"/>
      <c r="D41" s="2"/>
      <c r="E41" s="2"/>
      <c r="F41" s="3"/>
      <c r="G41" s="3"/>
      <c r="H41" s="3"/>
      <c r="I41" s="4"/>
      <c r="J41" s="4"/>
      <c r="K41" s="14"/>
      <c r="X41" s="125"/>
      <c r="Y41" s="125"/>
      <c r="Z41" s="125"/>
      <c r="AA41" s="125"/>
    </row>
    <row r="42" spans="1:27" x14ac:dyDescent="0.25">
      <c r="A42" s="12"/>
      <c r="B42" s="87"/>
      <c r="C42" s="2"/>
      <c r="D42" s="2"/>
      <c r="E42" s="2"/>
      <c r="F42" s="3"/>
      <c r="G42" s="3"/>
      <c r="H42" s="3"/>
      <c r="I42" s="4"/>
      <c r="J42" s="4"/>
      <c r="K42" s="14"/>
      <c r="X42" s="125"/>
      <c r="Y42" s="125"/>
      <c r="Z42" s="125"/>
      <c r="AA42" s="125"/>
    </row>
    <row r="43" spans="1:27" x14ac:dyDescent="0.25">
      <c r="A43" s="12"/>
      <c r="B43" s="87"/>
      <c r="C43" s="2"/>
      <c r="D43" s="2"/>
      <c r="E43" s="2"/>
      <c r="F43" s="3"/>
      <c r="G43" s="3"/>
      <c r="H43" s="3"/>
      <c r="I43" s="4"/>
      <c r="J43" s="4"/>
      <c r="K43" s="14"/>
      <c r="X43" s="125"/>
      <c r="Y43" s="125"/>
      <c r="Z43" s="125"/>
      <c r="AA43" s="125"/>
    </row>
    <row r="44" spans="1:27" x14ac:dyDescent="0.25">
      <c r="A44" s="12"/>
      <c r="B44" s="87"/>
      <c r="C44" s="2"/>
      <c r="D44" s="2"/>
      <c r="E44" s="2"/>
      <c r="F44" s="3"/>
      <c r="G44" s="3"/>
      <c r="H44" s="3"/>
      <c r="I44" s="4"/>
      <c r="J44" s="4"/>
      <c r="K44" s="14"/>
      <c r="X44" s="125"/>
      <c r="Y44" s="125"/>
      <c r="Z44" s="125"/>
      <c r="AA44" s="125"/>
    </row>
    <row r="45" spans="1:27" x14ac:dyDescent="0.25">
      <c r="A45" s="12"/>
      <c r="B45" s="87"/>
      <c r="C45" s="2"/>
      <c r="D45" s="2"/>
      <c r="E45" s="2"/>
      <c r="F45" s="3"/>
      <c r="G45" s="3"/>
      <c r="H45" s="3"/>
      <c r="I45" s="4"/>
      <c r="J45" s="4"/>
      <c r="K45" s="14"/>
      <c r="X45" s="125"/>
      <c r="Y45" s="125"/>
      <c r="Z45" s="125"/>
      <c r="AA45" s="125"/>
    </row>
    <row r="46" spans="1:27" x14ac:dyDescent="0.25">
      <c r="A46" s="12"/>
      <c r="B46" s="87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69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6" t="s">
        <v>185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s="18" customFormat="1" x14ac:dyDescent="0.25">
      <c r="C49" s="67">
        <v>2009</v>
      </c>
      <c r="D49" s="67">
        <v>2010</v>
      </c>
      <c r="E49" s="67">
        <v>2011</v>
      </c>
      <c r="F49" s="67">
        <v>2012</v>
      </c>
      <c r="G49" s="67">
        <v>2013</v>
      </c>
      <c r="H49" s="67">
        <v>2014</v>
      </c>
    </row>
    <row r="50" spans="2:8" s="18" customFormat="1" x14ac:dyDescent="0.25">
      <c r="B50" s="18" t="s">
        <v>125</v>
      </c>
      <c r="C50" s="67">
        <v>842.25400000000002</v>
      </c>
      <c r="D50" s="67">
        <v>857.30399999999997</v>
      </c>
      <c r="E50" s="67">
        <v>1026.374</v>
      </c>
      <c r="F50" s="67">
        <v>1015.093</v>
      </c>
      <c r="G50" s="67">
        <v>1323.615</v>
      </c>
      <c r="H50" s="67">
        <v>557.96900000000005</v>
      </c>
    </row>
    <row r="51" spans="2:8" s="18" customFormat="1" x14ac:dyDescent="0.25">
      <c r="B51" s="18" t="s">
        <v>126</v>
      </c>
      <c r="C51" s="67">
        <v>6979.9520000000002</v>
      </c>
      <c r="D51" s="67">
        <v>5941.3440000000001</v>
      </c>
      <c r="E51" s="67">
        <v>5810.996000000001</v>
      </c>
      <c r="F51" s="67">
        <v>6498.1480000000001</v>
      </c>
      <c r="G51" s="67">
        <v>6042.4620000000004</v>
      </c>
      <c r="H51" s="67">
        <v>6916.4380000000001</v>
      </c>
    </row>
    <row r="52" spans="2:8" s="18" customFormat="1" x14ac:dyDescent="0.25">
      <c r="B52" s="18" t="s">
        <v>127</v>
      </c>
      <c r="C52" s="67">
        <v>630.47499999999991</v>
      </c>
      <c r="D52" s="67">
        <v>660.92599999999993</v>
      </c>
      <c r="E52" s="67">
        <v>696.697</v>
      </c>
      <c r="F52" s="67">
        <v>726.25800000000004</v>
      </c>
      <c r="G52" s="67">
        <v>774.35200000000009</v>
      </c>
      <c r="H52" s="67">
        <v>794.93799999999999</v>
      </c>
    </row>
    <row r="53" spans="2:8" s="18" customFormat="1" x14ac:dyDescent="0.25">
      <c r="B53" s="18" t="s">
        <v>22</v>
      </c>
    </row>
    <row r="54" spans="2:8" s="18" customFormat="1" x14ac:dyDescent="0.25">
      <c r="C54" s="67">
        <v>2009</v>
      </c>
      <c r="D54" s="67">
        <v>2010</v>
      </c>
      <c r="E54" s="67">
        <v>2011</v>
      </c>
      <c r="F54" s="67">
        <v>2012</v>
      </c>
      <c r="G54" s="67">
        <v>2013</v>
      </c>
      <c r="H54" s="67">
        <v>2014</v>
      </c>
    </row>
    <row r="55" spans="2:8" s="18" customFormat="1" x14ac:dyDescent="0.25">
      <c r="B55" s="18" t="s">
        <v>125</v>
      </c>
      <c r="C55" s="67">
        <v>537.66600000000005</v>
      </c>
      <c r="D55" s="67">
        <v>523.03200000000004</v>
      </c>
      <c r="E55" s="67">
        <v>742.30899999999997</v>
      </c>
      <c r="F55" s="67">
        <v>792.80200000000002</v>
      </c>
      <c r="G55" s="67">
        <v>979.18399999999997</v>
      </c>
      <c r="H55" s="67">
        <v>399.298</v>
      </c>
    </row>
    <row r="56" spans="2:8" s="18" customFormat="1" x14ac:dyDescent="0.25">
      <c r="B56" s="18" t="s">
        <v>126</v>
      </c>
      <c r="C56" s="67">
        <v>4774.5180000000009</v>
      </c>
      <c r="D56" s="67">
        <v>4048.482</v>
      </c>
      <c r="E56" s="67">
        <v>4053.8110000000001</v>
      </c>
      <c r="F56" s="67">
        <v>4880.5600000000004</v>
      </c>
      <c r="G56" s="67">
        <v>4360.4449999999997</v>
      </c>
      <c r="H56" s="67">
        <v>4683.6790000000001</v>
      </c>
    </row>
    <row r="57" spans="2:8" s="18" customFormat="1" x14ac:dyDescent="0.25">
      <c r="B57" s="18" t="s">
        <v>127</v>
      </c>
      <c r="C57" s="67">
        <v>242.392</v>
      </c>
      <c r="D57" s="67">
        <v>257.44399999999996</v>
      </c>
      <c r="E57" s="67">
        <v>322.45400000000001</v>
      </c>
      <c r="F57" s="67">
        <v>336.23399999999998</v>
      </c>
      <c r="G57" s="67">
        <v>309.85199999999998</v>
      </c>
      <c r="H57" s="67">
        <v>324.959</v>
      </c>
    </row>
    <row r="58" spans="2:8" s="18" customFormat="1" x14ac:dyDescent="0.25">
      <c r="D58" s="67"/>
    </row>
    <row r="59" spans="2:8" s="18" customFormat="1" x14ac:dyDescent="0.25">
      <c r="D59" s="67"/>
    </row>
    <row r="60" spans="2:8" s="18" customFormat="1" x14ac:dyDescent="0.25">
      <c r="D60" s="67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SheetLayoutView="100" workbookViewId="0">
      <pane ySplit="11" topLeftCell="A12" activePane="bottomLeft" state="frozen"/>
      <selection activeCell="A25" sqref="A25"/>
      <selection pane="bottomLeft" activeCell="P20" sqref="P20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60"/>
    <col min="14" max="14" width="11.42578125" style="160" hidden="1" customWidth="1"/>
    <col min="15" max="20" width="11.42578125" style="5"/>
    <col min="21" max="21" width="11.42578125" style="109"/>
    <col min="22" max="38" width="11.42578125" style="18"/>
    <col min="39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179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134</v>
      </c>
      <c r="D8" s="224"/>
      <c r="E8" s="224"/>
      <c r="F8" s="224"/>
      <c r="G8" s="224"/>
      <c r="H8" s="224"/>
      <c r="I8" s="224"/>
      <c r="J8" s="224"/>
      <c r="K8" s="224"/>
      <c r="L8" s="50"/>
      <c r="O8" s="155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20" x14ac:dyDescent="0.25">
      <c r="A11" s="48"/>
      <c r="B11" s="63" t="s">
        <v>129</v>
      </c>
      <c r="C11" s="122">
        <v>2009</v>
      </c>
      <c r="D11" s="128">
        <v>2010</v>
      </c>
      <c r="E11" s="128">
        <v>2011</v>
      </c>
      <c r="F11" s="128">
        <v>2012</v>
      </c>
      <c r="G11" s="128">
        <v>2013</v>
      </c>
      <c r="H11" s="128">
        <v>2014</v>
      </c>
      <c r="I11" s="228"/>
      <c r="J11" s="228"/>
      <c r="K11" s="228"/>
      <c r="L11" s="50"/>
      <c r="O11" s="1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130</v>
      </c>
      <c r="C13" s="60">
        <v>6979.9520000000002</v>
      </c>
      <c r="D13" s="60">
        <v>5941.3440000000001</v>
      </c>
      <c r="E13" s="60">
        <v>5810.9960000000001</v>
      </c>
      <c r="F13" s="60">
        <v>6498.1480000000001</v>
      </c>
      <c r="G13" s="60">
        <v>6042.4620000000004</v>
      </c>
      <c r="H13" s="57">
        <v>6916.4380000000001</v>
      </c>
      <c r="I13" s="23">
        <v>14.463905606688133</v>
      </c>
      <c r="J13" s="23">
        <v>114.46390560668813</v>
      </c>
      <c r="K13" s="23">
        <v>-7.0125518840137175</v>
      </c>
      <c r="L13" s="50"/>
      <c r="M13" s="168"/>
      <c r="O13" s="80"/>
      <c r="P13" s="80"/>
      <c r="Q13" s="80"/>
      <c r="R13" s="80"/>
      <c r="S13" s="80"/>
      <c r="T13" s="80"/>
    </row>
    <row r="14" spans="1:20" x14ac:dyDescent="0.25">
      <c r="A14" s="48"/>
      <c r="B14" s="59" t="s">
        <v>131</v>
      </c>
      <c r="C14" s="60">
        <v>6279.817</v>
      </c>
      <c r="D14" s="60">
        <v>6145.5290000000005</v>
      </c>
      <c r="E14" s="60">
        <v>6231.8779999999997</v>
      </c>
      <c r="F14" s="60">
        <v>6281.8779999999997</v>
      </c>
      <c r="G14" s="60">
        <v>6095.116</v>
      </c>
      <c r="H14" s="61"/>
      <c r="I14" s="62" t="s">
        <v>112</v>
      </c>
      <c r="J14" s="62" t="s">
        <v>112</v>
      </c>
      <c r="K14" s="62" t="s">
        <v>112</v>
      </c>
      <c r="L14" s="50"/>
      <c r="O14" s="80"/>
      <c r="P14" s="80"/>
      <c r="Q14" s="80"/>
      <c r="R14" s="80"/>
      <c r="S14" s="80"/>
    </row>
    <row r="15" spans="1:20" x14ac:dyDescent="0.25">
      <c r="A15" s="48"/>
      <c r="B15" s="59" t="s">
        <v>132</v>
      </c>
      <c r="C15" s="60">
        <v>6093.9610000000002</v>
      </c>
      <c r="D15" s="60">
        <v>6209.5469999999996</v>
      </c>
      <c r="E15" s="60">
        <v>6449.4189999999999</v>
      </c>
      <c r="F15" s="60">
        <v>6351.8729999999996</v>
      </c>
      <c r="G15" s="60">
        <v>6413.9620000000004</v>
      </c>
      <c r="H15" s="61"/>
      <c r="I15" s="62" t="s">
        <v>112</v>
      </c>
      <c r="J15" s="62" t="s">
        <v>112</v>
      </c>
      <c r="K15" s="62" t="s">
        <v>112</v>
      </c>
      <c r="L15" s="50"/>
      <c r="O15" s="80"/>
      <c r="P15" s="80"/>
      <c r="Q15" s="80"/>
      <c r="R15" s="80"/>
      <c r="S15" s="80"/>
    </row>
    <row r="16" spans="1:20" x14ac:dyDescent="0.25">
      <c r="A16" s="48"/>
      <c r="B16" s="59" t="s">
        <v>133</v>
      </c>
      <c r="C16" s="60">
        <v>5469.9880000000003</v>
      </c>
      <c r="D16" s="60">
        <v>5987.99</v>
      </c>
      <c r="E16" s="60">
        <v>6199.402</v>
      </c>
      <c r="F16" s="60">
        <v>6348.0559999999996</v>
      </c>
      <c r="G16" s="60">
        <v>6196.2529999999997</v>
      </c>
      <c r="H16" s="61"/>
      <c r="I16" s="62" t="s">
        <v>112</v>
      </c>
      <c r="J16" s="62" t="s">
        <v>112</v>
      </c>
      <c r="K16" s="62" t="s">
        <v>112</v>
      </c>
      <c r="L16" s="50"/>
      <c r="O16" s="80"/>
      <c r="P16" s="80"/>
      <c r="Q16" s="80"/>
      <c r="R16" s="80"/>
      <c r="S16" s="80"/>
    </row>
    <row r="17" spans="1:38" ht="12" customHeight="1" x14ac:dyDescent="0.25">
      <c r="A17" s="48"/>
      <c r="B17" s="59"/>
      <c r="C17" s="65"/>
      <c r="D17" s="65"/>
      <c r="E17" s="65"/>
      <c r="F17" s="65"/>
      <c r="G17" s="65"/>
      <c r="H17" s="39"/>
      <c r="I17" s="35"/>
      <c r="J17" s="35"/>
      <c r="K17" s="35"/>
      <c r="L17" s="50"/>
    </row>
    <row r="18" spans="1:38" ht="18.75" customHeight="1" x14ac:dyDescent="0.25">
      <c r="A18" s="48"/>
      <c r="B18" s="63" t="s">
        <v>17</v>
      </c>
      <c r="C18" s="61">
        <v>6979.9520000000002</v>
      </c>
      <c r="D18" s="61">
        <v>5941.3440000000001</v>
      </c>
      <c r="E18" s="61">
        <v>5810.9960000000001</v>
      </c>
      <c r="F18" s="61">
        <v>6498.1480000000001</v>
      </c>
      <c r="G18" s="61">
        <v>6042.4620000000004</v>
      </c>
      <c r="H18" s="24">
        <v>6916.4380000000001</v>
      </c>
      <c r="I18" s="58">
        <v>14.463905606688133</v>
      </c>
      <c r="J18" s="24">
        <v>114.46390560668813</v>
      </c>
      <c r="K18" s="24">
        <v>-7.0125518840137175</v>
      </c>
      <c r="L18" s="50"/>
    </row>
    <row r="19" spans="1:38" ht="18.75" customHeight="1" x14ac:dyDescent="0.25">
      <c r="A19" s="48"/>
      <c r="B19" s="63" t="s">
        <v>16</v>
      </c>
      <c r="C19" s="64"/>
      <c r="D19" s="64">
        <v>-14.879873099413865</v>
      </c>
      <c r="E19" s="64">
        <v>-2.1939143735828059</v>
      </c>
      <c r="F19" s="64">
        <v>11.82502965068295</v>
      </c>
      <c r="G19" s="64">
        <v>-7.0125518840137175</v>
      </c>
      <c r="H19" s="24">
        <v>14.463905606688133</v>
      </c>
      <c r="I19" s="37"/>
      <c r="J19" s="37"/>
      <c r="K19" s="37"/>
      <c r="L19" s="50"/>
    </row>
    <row r="20" spans="1:38" ht="12" customHeight="1" x14ac:dyDescent="0.25">
      <c r="A20" s="48"/>
      <c r="B20" s="31"/>
      <c r="C20" s="38"/>
      <c r="D20" s="38"/>
      <c r="E20" s="38"/>
      <c r="F20" s="38"/>
      <c r="G20" s="38"/>
      <c r="H20" s="39"/>
      <c r="I20" s="35"/>
      <c r="J20" s="35"/>
      <c r="K20" s="35"/>
      <c r="L20" s="50"/>
    </row>
    <row r="21" spans="1:38" ht="14.25" customHeight="1" x14ac:dyDescent="0.25">
      <c r="A21" s="48"/>
      <c r="B21" s="33"/>
      <c r="C21" s="34"/>
      <c r="D21" s="34"/>
      <c r="E21" s="34"/>
      <c r="F21" s="124"/>
      <c r="G21" s="123"/>
      <c r="H21" s="34"/>
      <c r="I21" s="35"/>
      <c r="J21" s="35"/>
      <c r="K21" s="35"/>
      <c r="L21" s="50"/>
    </row>
    <row r="22" spans="1:38" s="43" customFormat="1" x14ac:dyDescent="0.25">
      <c r="A22" s="51"/>
      <c r="B22" s="31"/>
      <c r="C22" s="40"/>
      <c r="D22" s="40"/>
      <c r="E22" s="40"/>
      <c r="F22" s="40"/>
      <c r="G22" s="40"/>
      <c r="H22" s="41"/>
      <c r="I22" s="42"/>
      <c r="J22" s="42"/>
      <c r="K22" s="42"/>
      <c r="L22" s="50"/>
      <c r="M22" s="160"/>
      <c r="N22" s="160"/>
      <c r="O22" s="5"/>
      <c r="P22" s="5"/>
      <c r="Q22" s="5"/>
      <c r="R22" s="5"/>
      <c r="S22" s="5"/>
      <c r="T22" s="5"/>
      <c r="U22" s="109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3" customFormat="1" x14ac:dyDescent="0.25">
      <c r="A23" s="51"/>
      <c r="B23" s="31"/>
      <c r="C23" s="40"/>
      <c r="D23" s="40"/>
      <c r="E23" s="40"/>
      <c r="F23" s="40"/>
      <c r="G23" s="40"/>
      <c r="H23" s="41"/>
      <c r="I23" s="42"/>
      <c r="J23" s="42"/>
      <c r="K23" s="42"/>
      <c r="L23" s="50"/>
      <c r="M23" s="160"/>
      <c r="N23" s="160"/>
      <c r="O23" s="5"/>
      <c r="P23" s="5"/>
      <c r="Q23" s="5"/>
      <c r="R23" s="5"/>
      <c r="S23" s="5"/>
      <c r="T23" s="5"/>
      <c r="U23" s="109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160"/>
      <c r="N24" s="160"/>
      <c r="O24" s="5"/>
      <c r="P24" s="5"/>
      <c r="Q24" s="5"/>
      <c r="R24" s="5"/>
      <c r="S24" s="5"/>
      <c r="T24" s="5"/>
      <c r="U24" s="109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160"/>
      <c r="N25" s="160"/>
      <c r="O25" s="5"/>
      <c r="P25" s="5"/>
      <c r="Q25" s="5"/>
      <c r="R25" s="5"/>
      <c r="S25" s="5"/>
      <c r="T25" s="5"/>
      <c r="U25" s="109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160"/>
      <c r="N26" s="160"/>
      <c r="O26" s="5"/>
      <c r="P26" s="5"/>
      <c r="Q26" s="5"/>
      <c r="R26" s="5"/>
      <c r="S26" s="5"/>
      <c r="T26" s="5"/>
      <c r="U26" s="109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160"/>
      <c r="N27" s="160"/>
      <c r="O27" s="5"/>
      <c r="P27" s="5"/>
      <c r="Q27" s="5"/>
      <c r="R27" s="5"/>
      <c r="S27" s="5"/>
      <c r="T27" s="5"/>
      <c r="U27" s="109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160"/>
      <c r="N28" s="160"/>
      <c r="O28" s="5"/>
      <c r="P28" s="5"/>
      <c r="Q28" s="5"/>
      <c r="R28" s="5"/>
      <c r="S28" s="5"/>
      <c r="T28" s="5"/>
      <c r="U28" s="109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160"/>
      <c r="N29" s="160"/>
      <c r="O29" s="5"/>
      <c r="P29" s="5"/>
      <c r="Q29" s="5"/>
      <c r="R29" s="5"/>
      <c r="S29" s="5"/>
      <c r="T29" s="5"/>
      <c r="U29" s="109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160"/>
      <c r="N30" s="160"/>
      <c r="O30" s="5"/>
      <c r="P30" s="5"/>
      <c r="Q30" s="5"/>
      <c r="R30" s="5"/>
      <c r="S30" s="5"/>
      <c r="T30" s="5"/>
      <c r="U30" s="109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160"/>
      <c r="N31" s="160"/>
      <c r="O31" s="5"/>
      <c r="P31" s="5"/>
      <c r="Q31" s="5"/>
      <c r="R31" s="5"/>
      <c r="S31" s="5"/>
      <c r="T31" s="5"/>
      <c r="U31" s="109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60"/>
      <c r="N32" s="160"/>
      <c r="O32" s="5"/>
      <c r="P32" s="5"/>
      <c r="Q32" s="5"/>
      <c r="R32" s="5"/>
      <c r="S32" s="5"/>
      <c r="T32" s="5"/>
      <c r="U32" s="109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60"/>
      <c r="N33" s="160"/>
      <c r="O33" s="5"/>
      <c r="P33" s="5"/>
      <c r="Q33" s="5"/>
      <c r="R33" s="5"/>
      <c r="S33" s="5"/>
      <c r="T33" s="5"/>
      <c r="U33" s="109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3" customFormat="1" x14ac:dyDescent="0.25">
      <c r="A34" s="51"/>
      <c r="B34" s="33"/>
      <c r="C34" s="41"/>
      <c r="D34" s="41"/>
      <c r="E34" s="41"/>
      <c r="F34" s="41"/>
      <c r="G34" s="41"/>
      <c r="H34" s="41"/>
      <c r="I34" s="44"/>
      <c r="J34" s="44"/>
      <c r="K34" s="44"/>
      <c r="L34" s="50"/>
      <c r="M34" s="160"/>
      <c r="N34" s="160"/>
      <c r="O34" s="5"/>
      <c r="P34" s="5"/>
      <c r="Q34" s="5"/>
      <c r="R34" s="5"/>
      <c r="S34" s="5"/>
      <c r="T34" s="5"/>
      <c r="U34" s="109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x14ac:dyDescent="0.25">
      <c r="A35" s="52"/>
      <c r="B35" s="66" t="s">
        <v>157</v>
      </c>
      <c r="C35" s="53"/>
      <c r="D35" s="53"/>
      <c r="E35" s="53"/>
      <c r="F35" s="53"/>
      <c r="G35" s="53"/>
      <c r="H35" s="53"/>
      <c r="I35" s="53"/>
      <c r="J35" s="53"/>
      <c r="K35" s="53"/>
      <c r="L35" s="54"/>
    </row>
    <row r="36" spans="1:38" s="5" customFormat="1" x14ac:dyDescent="0.25"/>
    <row r="37" spans="1:38" s="5" customFormat="1" x14ac:dyDescent="0.25"/>
    <row r="38" spans="1:38" s="18" customFormat="1" x14ac:dyDescent="0.25">
      <c r="B38" s="18" t="s">
        <v>154</v>
      </c>
    </row>
    <row r="39" spans="1:38" s="18" customFormat="1" x14ac:dyDescent="0.25">
      <c r="B39" s="146">
        <v>5472603</v>
      </c>
      <c r="C39" s="204"/>
      <c r="D39" s="204"/>
    </row>
    <row r="40" spans="1:38" s="18" customFormat="1" x14ac:dyDescent="0.25">
      <c r="B40" s="146">
        <v>6255808</v>
      </c>
      <c r="C40" s="204"/>
      <c r="D40" s="204"/>
    </row>
    <row r="41" spans="1:38" s="18" customFormat="1" x14ac:dyDescent="0.25">
      <c r="B41" s="146">
        <v>6577939</v>
      </c>
      <c r="C41" s="204"/>
      <c r="D41" s="204"/>
    </row>
    <row r="42" spans="1:38" s="18" customFormat="1" x14ac:dyDescent="0.25">
      <c r="B42" s="146">
        <v>7000258</v>
      </c>
      <c r="C42" s="205" t="s">
        <v>135</v>
      </c>
      <c r="D42" s="204">
        <v>6326.652</v>
      </c>
    </row>
    <row r="43" spans="1:38" s="18" customFormat="1" x14ac:dyDescent="0.25">
      <c r="B43" s="146">
        <v>7389400</v>
      </c>
      <c r="C43" s="205" t="s">
        <v>136</v>
      </c>
      <c r="D43" s="204">
        <v>6805.8512499999997</v>
      </c>
    </row>
    <row r="44" spans="1:38" s="18" customFormat="1" x14ac:dyDescent="0.25">
      <c r="B44" s="146">
        <v>7405125</v>
      </c>
      <c r="C44" s="205" t="s">
        <v>137</v>
      </c>
      <c r="D44" s="204">
        <v>7093.1805000000004</v>
      </c>
    </row>
    <row r="45" spans="1:38" s="18" customFormat="1" x14ac:dyDescent="0.25">
      <c r="B45" s="146">
        <v>7299121</v>
      </c>
      <c r="C45" s="205" t="s">
        <v>138</v>
      </c>
      <c r="D45" s="204">
        <v>7273.4759999999997</v>
      </c>
    </row>
    <row r="46" spans="1:38" s="18" customFormat="1" x14ac:dyDescent="0.25">
      <c r="B46" s="146">
        <v>6832984</v>
      </c>
      <c r="C46" s="205" t="s">
        <v>139</v>
      </c>
      <c r="D46" s="204">
        <v>7231.6575000000003</v>
      </c>
    </row>
    <row r="47" spans="1:38" s="18" customFormat="1" x14ac:dyDescent="0.25">
      <c r="B47" s="146">
        <v>6979952</v>
      </c>
      <c r="C47" s="205" t="s">
        <v>140</v>
      </c>
      <c r="D47" s="204">
        <v>7129.2955000000002</v>
      </c>
    </row>
    <row r="48" spans="1:38" s="18" customFormat="1" x14ac:dyDescent="0.25">
      <c r="B48" s="146">
        <v>6279817</v>
      </c>
      <c r="C48" s="205" t="s">
        <v>141</v>
      </c>
      <c r="D48" s="204">
        <v>6847.9684999999999</v>
      </c>
    </row>
    <row r="49" spans="2:5" s="18" customFormat="1" x14ac:dyDescent="0.25">
      <c r="B49" s="146">
        <v>6093961</v>
      </c>
      <c r="C49" s="205" t="s">
        <v>142</v>
      </c>
      <c r="D49" s="204">
        <v>6546.6785</v>
      </c>
    </row>
    <row r="50" spans="2:5" s="18" customFormat="1" x14ac:dyDescent="0.25">
      <c r="B50" s="146">
        <v>5469988</v>
      </c>
      <c r="C50" s="205" t="s">
        <v>143</v>
      </c>
      <c r="D50" s="204">
        <v>6205.9295000000002</v>
      </c>
      <c r="E50" s="137"/>
    </row>
    <row r="51" spans="2:5" s="18" customFormat="1" x14ac:dyDescent="0.25">
      <c r="B51" s="146">
        <v>5941344</v>
      </c>
      <c r="C51" s="205" t="s">
        <v>144</v>
      </c>
      <c r="D51" s="204">
        <v>5946.2775000000001</v>
      </c>
      <c r="E51" s="137"/>
    </row>
    <row r="52" spans="2:5" s="18" customFormat="1" x14ac:dyDescent="0.25">
      <c r="B52" s="146">
        <v>6145529</v>
      </c>
      <c r="C52" s="205" t="s">
        <v>145</v>
      </c>
      <c r="D52" s="204">
        <v>5912.7055</v>
      </c>
      <c r="E52" s="137"/>
    </row>
    <row r="53" spans="2:5" s="18" customFormat="1" x14ac:dyDescent="0.25">
      <c r="B53" s="146">
        <v>6209547</v>
      </c>
      <c r="C53" s="205" t="s">
        <v>146</v>
      </c>
      <c r="D53" s="204">
        <v>5941.6019999999999</v>
      </c>
      <c r="E53" s="137"/>
    </row>
    <row r="54" spans="2:5" s="18" customFormat="1" x14ac:dyDescent="0.25">
      <c r="B54" s="146">
        <v>5987990</v>
      </c>
      <c r="C54" s="205" t="s">
        <v>147</v>
      </c>
      <c r="D54" s="204">
        <v>6071.1025</v>
      </c>
      <c r="E54" s="137"/>
    </row>
    <row r="55" spans="2:5" s="18" customFormat="1" x14ac:dyDescent="0.25">
      <c r="B55" s="146">
        <v>5810996</v>
      </c>
      <c r="C55" s="205" t="s">
        <v>148</v>
      </c>
      <c r="D55" s="204">
        <v>6038.5155000000004</v>
      </c>
      <c r="E55" s="137"/>
    </row>
    <row r="56" spans="2:5" s="18" customFormat="1" x14ac:dyDescent="0.25">
      <c r="B56" s="146">
        <v>6231878</v>
      </c>
      <c r="C56" s="205" t="s">
        <v>149</v>
      </c>
      <c r="D56" s="204">
        <v>6060.10275</v>
      </c>
      <c r="E56" s="137"/>
    </row>
    <row r="57" spans="2:5" s="18" customFormat="1" x14ac:dyDescent="0.25">
      <c r="B57" s="146">
        <v>6449419</v>
      </c>
      <c r="C57" s="205" t="s">
        <v>150</v>
      </c>
      <c r="D57" s="204">
        <v>6120.0707499999999</v>
      </c>
      <c r="E57" s="137"/>
    </row>
    <row r="58" spans="2:5" s="18" customFormat="1" x14ac:dyDescent="0.25">
      <c r="B58" s="146">
        <v>6199402</v>
      </c>
      <c r="C58" s="205" t="s">
        <v>151</v>
      </c>
      <c r="D58" s="204">
        <v>6172.9237499999999</v>
      </c>
      <c r="E58" s="137"/>
    </row>
    <row r="59" spans="2:5" s="18" customFormat="1" x14ac:dyDescent="0.25">
      <c r="B59" s="146">
        <v>6498148</v>
      </c>
      <c r="C59" s="205" t="s">
        <v>152</v>
      </c>
      <c r="D59" s="204">
        <v>6344.7117500000004</v>
      </c>
      <c r="E59" s="137"/>
    </row>
    <row r="60" spans="2:5" s="18" customFormat="1" x14ac:dyDescent="0.25">
      <c r="B60" s="146">
        <v>6281878</v>
      </c>
      <c r="C60" s="205" t="s">
        <v>153</v>
      </c>
      <c r="D60" s="204">
        <v>6357.2117500000004</v>
      </c>
      <c r="E60" s="137"/>
    </row>
    <row r="61" spans="2:5" s="18" customFormat="1" x14ac:dyDescent="0.25">
      <c r="B61" s="146">
        <v>6351873</v>
      </c>
      <c r="C61" s="205" t="s">
        <v>170</v>
      </c>
      <c r="D61" s="204">
        <v>6332.8252499999999</v>
      </c>
      <c r="E61" s="137"/>
    </row>
    <row r="62" spans="2:5" s="18" customFormat="1" x14ac:dyDescent="0.25">
      <c r="B62" s="146">
        <v>6348056</v>
      </c>
      <c r="C62" s="205" t="s">
        <v>186</v>
      </c>
      <c r="D62" s="204">
        <v>6369.9887500000004</v>
      </c>
      <c r="E62" s="137"/>
    </row>
    <row r="63" spans="2:5" s="18" customFormat="1" x14ac:dyDescent="0.25">
      <c r="B63" s="146">
        <v>6042462</v>
      </c>
      <c r="C63" s="205" t="s">
        <v>196</v>
      </c>
      <c r="D63" s="204">
        <v>6256.0672500000001</v>
      </c>
      <c r="E63" s="137"/>
    </row>
    <row r="64" spans="2:5" s="18" customFormat="1" x14ac:dyDescent="0.25">
      <c r="B64" s="146">
        <v>6095116</v>
      </c>
      <c r="C64" s="205" t="s">
        <v>198</v>
      </c>
      <c r="D64" s="204">
        <v>6209.3767500000004</v>
      </c>
      <c r="E64" s="137"/>
    </row>
    <row r="65" spans="2:5" s="18" customFormat="1" x14ac:dyDescent="0.25">
      <c r="B65" s="146">
        <v>6413962</v>
      </c>
      <c r="C65" s="205" t="s">
        <v>199</v>
      </c>
      <c r="D65" s="204">
        <v>6224.8990000000003</v>
      </c>
      <c r="E65" s="137"/>
    </row>
    <row r="66" spans="2:5" s="18" customFormat="1" x14ac:dyDescent="0.25">
      <c r="B66" s="146">
        <v>6196253</v>
      </c>
      <c r="C66" s="205" t="s">
        <v>201</v>
      </c>
      <c r="D66" s="204">
        <v>6186.9482500000004</v>
      </c>
      <c r="E66" s="137"/>
    </row>
    <row r="67" spans="2:5" s="18" customFormat="1" x14ac:dyDescent="0.25">
      <c r="B67" s="146">
        <v>6916438</v>
      </c>
      <c r="C67" s="205" t="s">
        <v>209</v>
      </c>
      <c r="D67" s="204">
        <v>6405.4422500000001</v>
      </c>
      <c r="E67" s="137"/>
    </row>
    <row r="68" spans="2:5" s="18" customFormat="1" x14ac:dyDescent="0.25">
      <c r="B68" s="204"/>
      <c r="C68" s="205"/>
      <c r="D68" s="204"/>
      <c r="E68" s="137"/>
    </row>
    <row r="69" spans="2:5" s="18" customFormat="1" x14ac:dyDescent="0.25">
      <c r="B69" s="204"/>
      <c r="C69" s="205"/>
      <c r="D69" s="204"/>
      <c r="E69" s="137"/>
    </row>
    <row r="70" spans="2:5" s="18" customFormat="1" x14ac:dyDescent="0.25">
      <c r="B70" s="204"/>
      <c r="C70" s="205"/>
      <c r="D70" s="204"/>
      <c r="E70" s="137"/>
    </row>
    <row r="71" spans="2:5" s="18" customFormat="1" x14ac:dyDescent="0.25">
      <c r="B71" s="67"/>
      <c r="D71" s="141"/>
      <c r="E71" s="137"/>
    </row>
    <row r="72" spans="2:5" s="18" customFormat="1" x14ac:dyDescent="0.25">
      <c r="B72" s="67"/>
      <c r="D72" s="141"/>
      <c r="E72" s="137"/>
    </row>
    <row r="73" spans="2:5" s="18" customFormat="1" x14ac:dyDescent="0.25">
      <c r="B73" s="67"/>
      <c r="D73" s="141"/>
      <c r="E73" s="137"/>
    </row>
    <row r="74" spans="2:5" s="18" customFormat="1" x14ac:dyDescent="0.25">
      <c r="B74" s="67"/>
      <c r="D74" s="141"/>
      <c r="E74" s="137"/>
    </row>
    <row r="75" spans="2:5" s="18" customFormat="1" x14ac:dyDescent="0.25">
      <c r="B75" s="67"/>
      <c r="D75" s="141"/>
      <c r="E75" s="137"/>
    </row>
    <row r="76" spans="2:5" s="18" customFormat="1" x14ac:dyDescent="0.25">
      <c r="B76" s="67"/>
      <c r="D76" s="141"/>
      <c r="E76" s="137"/>
    </row>
    <row r="77" spans="2:5" s="18" customFormat="1" x14ac:dyDescent="0.25">
      <c r="B77" s="67"/>
      <c r="D77" s="141"/>
      <c r="E77" s="137"/>
    </row>
    <row r="78" spans="2:5" s="18" customFormat="1" x14ac:dyDescent="0.25">
      <c r="B78" s="67"/>
      <c r="D78" s="141"/>
      <c r="E78" s="137"/>
    </row>
    <row r="79" spans="2:5" s="18" customFormat="1" x14ac:dyDescent="0.25">
      <c r="B79" s="67"/>
      <c r="D79" s="141"/>
      <c r="E79" s="137"/>
    </row>
    <row r="80" spans="2:5" s="18" customFormat="1" x14ac:dyDescent="0.25">
      <c r="B80" s="67"/>
      <c r="D80" s="141"/>
      <c r="E80" s="137"/>
    </row>
    <row r="81" spans="2:38" s="18" customFormat="1" x14ac:dyDescent="0.25">
      <c r="B81" s="67"/>
      <c r="D81" s="141"/>
      <c r="E81" s="137"/>
    </row>
    <row r="82" spans="2:38" s="18" customFormat="1" x14ac:dyDescent="0.25">
      <c r="B82" s="67"/>
      <c r="D82" s="141"/>
      <c r="E82" s="137"/>
    </row>
    <row r="83" spans="2:38" s="18" customFormat="1" x14ac:dyDescent="0.25">
      <c r="B83" s="67"/>
      <c r="D83" s="141"/>
      <c r="E83" s="137"/>
    </row>
    <row r="84" spans="2:38" s="18" customFormat="1" x14ac:dyDescent="0.25">
      <c r="B84" s="67"/>
      <c r="D84" s="141"/>
      <c r="E84" s="137"/>
    </row>
    <row r="85" spans="2:38" s="18" customFormat="1" x14ac:dyDescent="0.25">
      <c r="B85" s="67"/>
      <c r="D85" s="141"/>
      <c r="E85" s="137"/>
    </row>
    <row r="86" spans="2:38" s="18" customFormat="1" x14ac:dyDescent="0.25">
      <c r="B86" s="67"/>
      <c r="D86" s="141"/>
      <c r="E86" s="137"/>
    </row>
    <row r="87" spans="2:38" s="18" customFormat="1" x14ac:dyDescent="0.25">
      <c r="B87" s="67"/>
      <c r="D87" s="141"/>
      <c r="E87" s="137"/>
    </row>
    <row r="88" spans="2:38" s="18" customFormat="1" x14ac:dyDescent="0.25">
      <c r="B88" s="67"/>
      <c r="D88" s="141"/>
      <c r="E88" s="137"/>
    </row>
    <row r="89" spans="2:38" s="18" customFormat="1" x14ac:dyDescent="0.25">
      <c r="B89" s="67"/>
      <c r="D89" s="141"/>
      <c r="E89" s="137"/>
    </row>
    <row r="90" spans="2:38" s="18" customFormat="1" x14ac:dyDescent="0.25">
      <c r="B90" s="67"/>
      <c r="D90" s="141"/>
      <c r="E90" s="137"/>
    </row>
    <row r="91" spans="2:38" s="18" customFormat="1" x14ac:dyDescent="0.25">
      <c r="B91" s="67"/>
      <c r="D91" s="141"/>
      <c r="E91" s="137"/>
    </row>
    <row r="92" spans="2:38" s="18" customFormat="1" x14ac:dyDescent="0.25">
      <c r="B92" s="67"/>
      <c r="D92" s="141"/>
      <c r="E92" s="137"/>
    </row>
    <row r="93" spans="2:38" s="18" customFormat="1" x14ac:dyDescent="0.25">
      <c r="B93" s="67"/>
      <c r="D93" s="141"/>
      <c r="E93" s="137"/>
    </row>
    <row r="94" spans="2:38" s="18" customFormat="1" x14ac:dyDescent="0.25">
      <c r="B94" s="67"/>
      <c r="D94" s="141"/>
      <c r="E94" s="137"/>
    </row>
    <row r="95" spans="2:38" s="109" customFormat="1" x14ac:dyDescent="0.25">
      <c r="B95" s="110"/>
      <c r="D95" s="112"/>
      <c r="E95" s="113"/>
      <c r="M95" s="5"/>
      <c r="N95" s="5"/>
      <c r="O95" s="5"/>
      <c r="P95" s="5"/>
      <c r="Q95" s="5"/>
      <c r="R95" s="5"/>
      <c r="S95" s="5"/>
      <c r="T95" s="5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09" customFormat="1" x14ac:dyDescent="0.25">
      <c r="B96" s="110"/>
      <c r="D96" s="112"/>
      <c r="E96" s="113"/>
      <c r="M96" s="5"/>
      <c r="N96" s="5"/>
      <c r="O96" s="5"/>
      <c r="P96" s="5"/>
      <c r="Q96" s="5"/>
      <c r="R96" s="5"/>
      <c r="S96" s="5"/>
      <c r="T96" s="5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09" customFormat="1" x14ac:dyDescent="0.25">
      <c r="B97" s="110"/>
      <c r="D97" s="112"/>
      <c r="E97" s="113"/>
      <c r="M97" s="5"/>
      <c r="N97" s="5"/>
      <c r="O97" s="5"/>
      <c r="P97" s="5"/>
      <c r="Q97" s="5"/>
      <c r="R97" s="5"/>
      <c r="S97" s="5"/>
      <c r="T97" s="5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09" customFormat="1" x14ac:dyDescent="0.25">
      <c r="B98" s="110"/>
      <c r="D98" s="112"/>
      <c r="E98" s="113"/>
      <c r="M98" s="5"/>
      <c r="N98" s="5"/>
      <c r="O98" s="5"/>
      <c r="P98" s="5"/>
      <c r="Q98" s="5"/>
      <c r="R98" s="5"/>
      <c r="S98" s="5"/>
      <c r="T98" s="5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09" customFormat="1" x14ac:dyDescent="0.25">
      <c r="B99" s="110"/>
      <c r="D99" s="112"/>
      <c r="E99" s="113"/>
      <c r="M99" s="5"/>
      <c r="N99" s="5"/>
      <c r="O99" s="5"/>
      <c r="P99" s="5"/>
      <c r="Q99" s="5"/>
      <c r="R99" s="5"/>
      <c r="S99" s="5"/>
      <c r="T99" s="5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09" customFormat="1" x14ac:dyDescent="0.25">
      <c r="B100" s="110"/>
      <c r="D100" s="112"/>
      <c r="E100" s="113"/>
      <c r="M100" s="5"/>
      <c r="N100" s="5"/>
      <c r="O100" s="5"/>
      <c r="P100" s="5"/>
      <c r="Q100" s="5"/>
      <c r="R100" s="5"/>
      <c r="S100" s="5"/>
      <c r="T100" s="5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09" customFormat="1" x14ac:dyDescent="0.25">
      <c r="B101" s="110"/>
      <c r="D101" s="112"/>
      <c r="E101" s="113"/>
      <c r="M101" s="5"/>
      <c r="N101" s="5"/>
      <c r="O101" s="5"/>
      <c r="P101" s="5"/>
      <c r="Q101" s="5"/>
      <c r="R101" s="5"/>
      <c r="S101" s="5"/>
      <c r="T101" s="5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09" customFormat="1" x14ac:dyDescent="0.25">
      <c r="B102" s="110"/>
      <c r="D102" s="112"/>
      <c r="E102" s="113"/>
      <c r="M102" s="5"/>
      <c r="N102" s="5"/>
      <c r="O102" s="5"/>
      <c r="P102" s="5"/>
      <c r="Q102" s="5"/>
      <c r="R102" s="5"/>
      <c r="S102" s="5"/>
      <c r="T102" s="5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09" customFormat="1" x14ac:dyDescent="0.25">
      <c r="B103" s="110"/>
      <c r="D103" s="112"/>
      <c r="E103" s="113"/>
      <c r="M103" s="5"/>
      <c r="N103" s="5"/>
      <c r="O103" s="5"/>
      <c r="P103" s="5"/>
      <c r="Q103" s="5"/>
      <c r="R103" s="5"/>
      <c r="S103" s="5"/>
      <c r="T103" s="5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09" customFormat="1" x14ac:dyDescent="0.25">
      <c r="B104" s="110"/>
      <c r="D104" s="112"/>
      <c r="E104" s="113"/>
      <c r="M104" s="5"/>
      <c r="N104" s="5"/>
      <c r="O104" s="5"/>
      <c r="P104" s="5"/>
      <c r="Q104" s="5"/>
      <c r="R104" s="5"/>
      <c r="S104" s="5"/>
      <c r="T104" s="5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09" customFormat="1" x14ac:dyDescent="0.25">
      <c r="B105" s="110"/>
      <c r="D105" s="112"/>
      <c r="E105" s="113"/>
      <c r="M105" s="5"/>
      <c r="N105" s="5"/>
      <c r="O105" s="5"/>
      <c r="P105" s="5"/>
      <c r="Q105" s="5"/>
      <c r="R105" s="5"/>
      <c r="S105" s="5"/>
      <c r="T105" s="5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09" customFormat="1" x14ac:dyDescent="0.25">
      <c r="B106" s="110"/>
      <c r="D106" s="112"/>
      <c r="E106" s="113"/>
      <c r="M106" s="5"/>
      <c r="N106" s="5"/>
      <c r="O106" s="5"/>
      <c r="P106" s="5"/>
      <c r="Q106" s="5"/>
      <c r="R106" s="5"/>
      <c r="S106" s="5"/>
      <c r="T106" s="5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09" customFormat="1" x14ac:dyDescent="0.25">
      <c r="B107" s="110"/>
      <c r="D107" s="112"/>
      <c r="E107" s="113"/>
      <c r="M107" s="5"/>
      <c r="N107" s="5"/>
      <c r="O107" s="5"/>
      <c r="P107" s="5"/>
      <c r="Q107" s="5"/>
      <c r="R107" s="5"/>
      <c r="S107" s="5"/>
      <c r="T107" s="5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09" customFormat="1" x14ac:dyDescent="0.25">
      <c r="B108" s="110"/>
      <c r="D108" s="112"/>
      <c r="E108" s="113"/>
      <c r="M108" s="5"/>
      <c r="N108" s="5"/>
      <c r="O108" s="5"/>
      <c r="P108" s="5"/>
      <c r="Q108" s="5"/>
      <c r="R108" s="5"/>
      <c r="S108" s="5"/>
      <c r="T108" s="5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09" customFormat="1" x14ac:dyDescent="0.25">
      <c r="B109" s="110"/>
      <c r="D109" s="112"/>
      <c r="E109" s="113"/>
      <c r="M109" s="5"/>
      <c r="N109" s="5"/>
      <c r="O109" s="5"/>
      <c r="P109" s="5"/>
      <c r="Q109" s="5"/>
      <c r="R109" s="5"/>
      <c r="S109" s="5"/>
      <c r="T109" s="5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09" customFormat="1" x14ac:dyDescent="0.25">
      <c r="B110" s="110"/>
      <c r="D110" s="112"/>
      <c r="E110" s="113"/>
      <c r="M110" s="5"/>
      <c r="N110" s="5"/>
      <c r="O110" s="5"/>
      <c r="P110" s="5"/>
      <c r="Q110" s="5"/>
      <c r="R110" s="5"/>
      <c r="S110" s="5"/>
      <c r="T110" s="5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09" customFormat="1" x14ac:dyDescent="0.25">
      <c r="B111" s="110"/>
      <c r="D111" s="112"/>
      <c r="E111" s="113"/>
      <c r="M111" s="5"/>
      <c r="N111" s="5"/>
      <c r="O111" s="5"/>
      <c r="P111" s="5"/>
      <c r="Q111" s="5"/>
      <c r="R111" s="5"/>
      <c r="S111" s="5"/>
      <c r="T111" s="5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09" customFormat="1" x14ac:dyDescent="0.25">
      <c r="B112" s="110"/>
      <c r="D112" s="112"/>
      <c r="E112" s="113"/>
      <c r="M112" s="5"/>
      <c r="N112" s="5"/>
      <c r="O112" s="5"/>
      <c r="P112" s="5"/>
      <c r="Q112" s="5"/>
      <c r="R112" s="5"/>
      <c r="S112" s="5"/>
      <c r="T112" s="5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09" customFormat="1" x14ac:dyDescent="0.25">
      <c r="B113" s="110"/>
      <c r="D113" s="112"/>
      <c r="E113" s="113"/>
      <c r="M113" s="5"/>
      <c r="N113" s="5"/>
      <c r="O113" s="5"/>
      <c r="P113" s="5"/>
      <c r="Q113" s="5"/>
      <c r="R113" s="5"/>
      <c r="S113" s="5"/>
      <c r="T113" s="5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09" customFormat="1" x14ac:dyDescent="0.25">
      <c r="B114" s="110"/>
      <c r="D114" s="112"/>
      <c r="E114" s="113"/>
      <c r="M114" s="5"/>
      <c r="N114" s="5"/>
      <c r="O114" s="5"/>
      <c r="P114" s="5"/>
      <c r="Q114" s="5"/>
      <c r="R114" s="5"/>
      <c r="S114" s="5"/>
      <c r="T114" s="5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09" customFormat="1" x14ac:dyDescent="0.25">
      <c r="B115" s="110"/>
      <c r="D115" s="112"/>
      <c r="E115" s="113"/>
      <c r="M115" s="5"/>
      <c r="N115" s="5"/>
      <c r="O115" s="5"/>
      <c r="P115" s="5"/>
      <c r="Q115" s="5"/>
      <c r="R115" s="5"/>
      <c r="S115" s="5"/>
      <c r="T115" s="5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09" customFormat="1" x14ac:dyDescent="0.25">
      <c r="B116" s="110"/>
      <c r="D116" s="112"/>
      <c r="E116" s="113"/>
      <c r="M116" s="5"/>
      <c r="N116" s="5"/>
      <c r="O116" s="5"/>
      <c r="P116" s="5"/>
      <c r="Q116" s="5"/>
      <c r="R116" s="5"/>
      <c r="S116" s="5"/>
      <c r="T116" s="5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09" customFormat="1" x14ac:dyDescent="0.25">
      <c r="B117" s="110"/>
      <c r="D117" s="112"/>
      <c r="E117" s="113"/>
      <c r="M117" s="5"/>
      <c r="N117" s="5"/>
      <c r="O117" s="5"/>
      <c r="P117" s="5"/>
      <c r="Q117" s="5"/>
      <c r="R117" s="5"/>
      <c r="S117" s="5"/>
      <c r="T117" s="5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09" customFormat="1" x14ac:dyDescent="0.25">
      <c r="B118" s="110"/>
      <c r="D118" s="112"/>
      <c r="E118" s="113"/>
      <c r="M118" s="5"/>
      <c r="N118" s="5"/>
      <c r="O118" s="5"/>
      <c r="P118" s="5"/>
      <c r="Q118" s="5"/>
      <c r="R118" s="5"/>
      <c r="S118" s="5"/>
      <c r="T118" s="5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09" customFormat="1" x14ac:dyDescent="0.25">
      <c r="B119" s="110"/>
      <c r="D119" s="112"/>
      <c r="E119" s="113"/>
      <c r="M119" s="5"/>
      <c r="N119" s="5"/>
      <c r="O119" s="5"/>
      <c r="P119" s="5"/>
      <c r="Q119" s="5"/>
      <c r="R119" s="5"/>
      <c r="S119" s="5"/>
      <c r="T119" s="5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09" customFormat="1" x14ac:dyDescent="0.25">
      <c r="D120" s="112"/>
      <c r="E120" s="113"/>
      <c r="M120" s="5"/>
      <c r="N120" s="5"/>
      <c r="O120" s="5"/>
      <c r="P120" s="5"/>
      <c r="Q120" s="5"/>
      <c r="R120" s="5"/>
      <c r="S120" s="5"/>
      <c r="T120" s="5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09" customFormat="1" x14ac:dyDescent="0.25">
      <c r="D121" s="112"/>
      <c r="E121" s="113"/>
      <c r="M121" s="5"/>
      <c r="N121" s="5"/>
      <c r="O121" s="5"/>
      <c r="P121" s="5"/>
      <c r="Q121" s="5"/>
      <c r="R121" s="5"/>
      <c r="S121" s="5"/>
      <c r="T121" s="5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09" customFormat="1" x14ac:dyDescent="0.25">
      <c r="D122" s="112"/>
      <c r="E122" s="113"/>
      <c r="M122" s="5"/>
      <c r="N122" s="5"/>
      <c r="O122" s="5"/>
      <c r="P122" s="5"/>
      <c r="Q122" s="5"/>
      <c r="R122" s="5"/>
      <c r="S122" s="5"/>
      <c r="T122" s="5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09" customFormat="1" x14ac:dyDescent="0.25">
      <c r="D123" s="112"/>
      <c r="E123" s="113"/>
      <c r="M123" s="5"/>
      <c r="N123" s="5"/>
      <c r="O123" s="5"/>
      <c r="P123" s="5"/>
      <c r="Q123" s="5"/>
      <c r="R123" s="5"/>
      <c r="S123" s="5"/>
      <c r="T123" s="5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09" customFormat="1" x14ac:dyDescent="0.25">
      <c r="D124" s="112"/>
      <c r="E124" s="113"/>
      <c r="M124" s="5"/>
      <c r="N124" s="5"/>
      <c r="O124" s="5"/>
      <c r="P124" s="5"/>
      <c r="Q124" s="5"/>
      <c r="R124" s="5"/>
      <c r="S124" s="5"/>
      <c r="T124" s="5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09" customFormat="1" x14ac:dyDescent="0.25">
      <c r="D125" s="112"/>
      <c r="E125" s="113"/>
      <c r="M125" s="5"/>
      <c r="N125" s="5"/>
      <c r="O125" s="5"/>
      <c r="P125" s="5"/>
      <c r="Q125" s="5"/>
      <c r="R125" s="5"/>
      <c r="S125" s="5"/>
      <c r="T125" s="5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09" customFormat="1" x14ac:dyDescent="0.25">
      <c r="D126" s="112"/>
      <c r="E126" s="113"/>
      <c r="M126" s="5"/>
      <c r="N126" s="5"/>
      <c r="O126" s="5"/>
      <c r="P126" s="5"/>
      <c r="Q126" s="5"/>
      <c r="R126" s="5"/>
      <c r="S126" s="5"/>
      <c r="T126" s="5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09" customFormat="1" x14ac:dyDescent="0.25">
      <c r="D127" s="112"/>
      <c r="E127" s="113"/>
      <c r="M127" s="5"/>
      <c r="N127" s="5"/>
      <c r="O127" s="5"/>
      <c r="P127" s="5"/>
      <c r="Q127" s="5"/>
      <c r="R127" s="5"/>
      <c r="S127" s="5"/>
      <c r="T127" s="5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09" customFormat="1" x14ac:dyDescent="0.25">
      <c r="D128" s="112"/>
      <c r="E128" s="113"/>
      <c r="M128" s="5"/>
      <c r="N128" s="5"/>
      <c r="O128" s="5"/>
      <c r="P128" s="5"/>
      <c r="Q128" s="5"/>
      <c r="R128" s="5"/>
      <c r="S128" s="5"/>
      <c r="T128" s="5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3:38" s="109" customFormat="1" x14ac:dyDescent="0.25">
      <c r="M129" s="5"/>
      <c r="N129" s="5"/>
      <c r="O129" s="5"/>
      <c r="P129" s="5"/>
      <c r="Q129" s="5"/>
      <c r="R129" s="5"/>
      <c r="S129" s="5"/>
      <c r="T129" s="5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3:38" s="109" customFormat="1" x14ac:dyDescent="0.25">
      <c r="M130" s="5"/>
      <c r="N130" s="5"/>
      <c r="O130" s="5"/>
      <c r="P130" s="5"/>
      <c r="Q130" s="5"/>
      <c r="R130" s="5"/>
      <c r="S130" s="5"/>
      <c r="T130" s="5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3:38" s="18" customFormat="1" x14ac:dyDescent="0.25">
      <c r="M131" s="5"/>
      <c r="N131" s="5"/>
      <c r="O131" s="5"/>
      <c r="P131" s="5"/>
      <c r="Q131" s="5"/>
      <c r="R131" s="5"/>
      <c r="S131" s="5"/>
      <c r="T131" s="5"/>
      <c r="U131" s="109"/>
    </row>
    <row r="132" spans="13:38" s="18" customFormat="1" x14ac:dyDescent="0.25">
      <c r="M132" s="5"/>
      <c r="N132" s="5"/>
      <c r="O132" s="5"/>
      <c r="P132" s="5"/>
      <c r="Q132" s="5"/>
      <c r="R132" s="5"/>
      <c r="S132" s="5"/>
      <c r="T132" s="5"/>
      <c r="U132" s="109"/>
    </row>
    <row r="133" spans="13:38" s="18" customFormat="1" x14ac:dyDescent="0.25">
      <c r="M133" s="5"/>
      <c r="N133" s="5"/>
      <c r="O133" s="5"/>
      <c r="P133" s="5"/>
      <c r="Q133" s="5"/>
      <c r="R133" s="5"/>
      <c r="S133" s="5"/>
      <c r="T133" s="5"/>
      <c r="U133" s="109"/>
    </row>
    <row r="134" spans="13:38" s="18" customFormat="1" x14ac:dyDescent="0.25">
      <c r="M134" s="5"/>
      <c r="N134" s="5"/>
      <c r="O134" s="5"/>
      <c r="P134" s="5"/>
      <c r="Q134" s="5"/>
      <c r="R134" s="5"/>
      <c r="S134" s="5"/>
      <c r="T134" s="5"/>
      <c r="U134" s="109"/>
    </row>
    <row r="135" spans="13:38" s="28" customFormat="1" x14ac:dyDescent="0.25">
      <c r="M135" s="160"/>
      <c r="N135" s="160"/>
      <c r="O135" s="5"/>
      <c r="P135" s="5"/>
      <c r="Q135" s="5"/>
      <c r="R135" s="5"/>
      <c r="S135" s="5"/>
      <c r="T135" s="5"/>
      <c r="U135" s="109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3:38" s="28" customFormat="1" x14ac:dyDescent="0.25">
      <c r="M136" s="160"/>
      <c r="N136" s="160"/>
      <c r="O136" s="5"/>
      <c r="P136" s="5"/>
      <c r="Q136" s="5"/>
      <c r="R136" s="5"/>
      <c r="S136" s="5"/>
      <c r="T136" s="5"/>
      <c r="U136" s="109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3:38" s="28" customFormat="1" x14ac:dyDescent="0.25">
      <c r="M137" s="160"/>
      <c r="N137" s="160"/>
      <c r="O137" s="5"/>
      <c r="P137" s="5"/>
      <c r="Q137" s="5"/>
      <c r="R137" s="5"/>
      <c r="S137" s="5"/>
      <c r="T137" s="5"/>
      <c r="U137" s="109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3:38" s="28" customFormat="1" x14ac:dyDescent="0.25">
      <c r="M138" s="160"/>
      <c r="N138" s="160"/>
      <c r="O138" s="5"/>
      <c r="P138" s="5"/>
      <c r="Q138" s="5"/>
      <c r="R138" s="5"/>
      <c r="S138" s="5"/>
      <c r="T138" s="5"/>
      <c r="U138" s="109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3:38" s="28" customFormat="1" x14ac:dyDescent="0.25">
      <c r="M139" s="160"/>
      <c r="N139" s="160"/>
      <c r="O139" s="5"/>
      <c r="P139" s="5"/>
      <c r="Q139" s="5"/>
      <c r="R139" s="5"/>
      <c r="S139" s="5"/>
      <c r="T139" s="5"/>
      <c r="U139" s="109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3:38" s="28" customFormat="1" x14ac:dyDescent="0.25">
      <c r="M140" s="160"/>
      <c r="N140" s="160"/>
      <c r="O140" s="5"/>
      <c r="P140" s="5"/>
      <c r="Q140" s="5"/>
      <c r="R140" s="5"/>
      <c r="S140" s="5"/>
      <c r="T140" s="5"/>
      <c r="U140" s="109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3:38" s="28" customFormat="1" x14ac:dyDescent="0.25">
      <c r="M141" s="160"/>
      <c r="N141" s="160"/>
      <c r="O141" s="5"/>
      <c r="P141" s="5"/>
      <c r="Q141" s="5"/>
      <c r="R141" s="5"/>
      <c r="S141" s="5"/>
      <c r="T141" s="5"/>
      <c r="U141" s="109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3:38" s="28" customFormat="1" x14ac:dyDescent="0.25">
      <c r="M142" s="160"/>
      <c r="N142" s="160"/>
      <c r="O142" s="5"/>
      <c r="P142" s="5"/>
      <c r="Q142" s="5"/>
      <c r="R142" s="5"/>
      <c r="S142" s="5"/>
      <c r="T142" s="5"/>
      <c r="U142" s="109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3:38" s="28" customFormat="1" x14ac:dyDescent="0.25">
      <c r="M143" s="160"/>
      <c r="N143" s="160"/>
      <c r="O143" s="5"/>
      <c r="P143" s="5"/>
      <c r="Q143" s="5"/>
      <c r="R143" s="5"/>
      <c r="S143" s="5"/>
      <c r="T143" s="5"/>
      <c r="U143" s="109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3:38" s="28" customFormat="1" x14ac:dyDescent="0.25">
      <c r="M144" s="160"/>
      <c r="N144" s="160"/>
      <c r="O144" s="5"/>
      <c r="P144" s="5"/>
      <c r="Q144" s="5"/>
      <c r="R144" s="5"/>
      <c r="S144" s="5"/>
      <c r="T144" s="5"/>
      <c r="U144" s="109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3:38" s="28" customFormat="1" x14ac:dyDescent="0.25">
      <c r="M145" s="160"/>
      <c r="N145" s="160"/>
      <c r="O145" s="5"/>
      <c r="P145" s="5"/>
      <c r="Q145" s="5"/>
      <c r="R145" s="5"/>
      <c r="S145" s="5"/>
      <c r="T145" s="5"/>
      <c r="U145" s="109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3:38" s="28" customFormat="1" x14ac:dyDescent="0.25">
      <c r="M146" s="160"/>
      <c r="N146" s="160"/>
      <c r="O146" s="5"/>
      <c r="P146" s="5"/>
      <c r="Q146" s="5"/>
      <c r="R146" s="5"/>
      <c r="S146" s="5"/>
      <c r="T146" s="5"/>
      <c r="U146" s="109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SheetLayoutView="100" workbookViewId="0">
      <pane ySplit="11" topLeftCell="A12" activePane="bottomLeft" state="frozen"/>
      <selection activeCell="A25" sqref="A25"/>
      <selection pane="bottomLeft" activeCell="P19" sqref="P19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60"/>
    <col min="14" max="14" width="11.42578125" style="160" hidden="1" customWidth="1"/>
    <col min="15" max="26" width="11.42578125" style="5"/>
    <col min="27" max="32" width="11.42578125" style="18"/>
    <col min="33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179</v>
      </c>
      <c r="D7" s="227"/>
      <c r="E7" s="227"/>
      <c r="F7" s="227"/>
      <c r="G7" s="227"/>
      <c r="H7" s="227"/>
      <c r="I7" s="227"/>
      <c r="J7" s="227"/>
      <c r="K7" s="227"/>
      <c r="L7" s="50"/>
      <c r="O7" s="155"/>
    </row>
    <row r="8" spans="1:20" x14ac:dyDescent="0.25">
      <c r="A8" s="48"/>
      <c r="B8" s="29"/>
      <c r="C8" s="224" t="s">
        <v>180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20" x14ac:dyDescent="0.25">
      <c r="A11" s="48"/>
      <c r="B11" s="63" t="s">
        <v>129</v>
      </c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228"/>
      <c r="J11" s="228"/>
      <c r="K11" s="228"/>
      <c r="L11" s="50"/>
      <c r="O11" s="1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130</v>
      </c>
      <c r="C13" s="62">
        <v>4774.518</v>
      </c>
      <c r="D13" s="62">
        <v>4048.482</v>
      </c>
      <c r="E13" s="62">
        <v>4053.8110000000001</v>
      </c>
      <c r="F13" s="62">
        <v>4880.5600000000004</v>
      </c>
      <c r="G13" s="62">
        <v>4360.4449999999997</v>
      </c>
      <c r="H13" s="24">
        <v>4683.6790000000001</v>
      </c>
      <c r="I13" s="23">
        <v>7.4128672646943228</v>
      </c>
      <c r="J13" s="23">
        <v>107.41286726469433</v>
      </c>
      <c r="K13" s="23">
        <v>-10.656871342632822</v>
      </c>
      <c r="L13" s="50"/>
      <c r="O13" s="80"/>
      <c r="P13" s="80"/>
      <c r="Q13" s="80"/>
      <c r="R13" s="80"/>
      <c r="S13" s="80"/>
      <c r="T13" s="80"/>
    </row>
    <row r="14" spans="1:20" x14ac:dyDescent="0.25">
      <c r="A14" s="48"/>
      <c r="B14" s="59" t="s">
        <v>131</v>
      </c>
      <c r="C14" s="62">
        <v>4200.8609999999999</v>
      </c>
      <c r="D14" s="62">
        <v>4144.4690000000001</v>
      </c>
      <c r="E14" s="62">
        <v>4375.8090000000002</v>
      </c>
      <c r="F14" s="62">
        <v>4793.7299999999996</v>
      </c>
      <c r="G14" s="62">
        <v>4223.37</v>
      </c>
      <c r="H14" s="64"/>
      <c r="I14" s="62" t="s">
        <v>112</v>
      </c>
      <c r="J14" s="62" t="s">
        <v>112</v>
      </c>
      <c r="K14" s="62" t="s">
        <v>112</v>
      </c>
      <c r="L14" s="50"/>
      <c r="O14" s="80"/>
      <c r="P14" s="80"/>
      <c r="Q14" s="80"/>
      <c r="R14" s="80"/>
      <c r="S14" s="80"/>
    </row>
    <row r="15" spans="1:20" x14ac:dyDescent="0.25">
      <c r="A15" s="48"/>
      <c r="B15" s="59" t="s">
        <v>132</v>
      </c>
      <c r="C15" s="62">
        <v>4044.143</v>
      </c>
      <c r="D15" s="62">
        <v>4250.13</v>
      </c>
      <c r="E15" s="62">
        <v>4610.26</v>
      </c>
      <c r="F15" s="62">
        <v>4848.2610000000004</v>
      </c>
      <c r="G15" s="62">
        <v>4299.5190000000002</v>
      </c>
      <c r="H15" s="64"/>
      <c r="I15" s="62" t="s">
        <v>112</v>
      </c>
      <c r="J15" s="62" t="s">
        <v>112</v>
      </c>
      <c r="K15" s="62" t="s">
        <v>112</v>
      </c>
      <c r="L15" s="50"/>
      <c r="O15" s="80"/>
      <c r="P15" s="80"/>
      <c r="Q15" s="80"/>
      <c r="R15" s="80"/>
      <c r="S15" s="80"/>
    </row>
    <row r="16" spans="1:20" x14ac:dyDescent="0.25">
      <c r="A16" s="48"/>
      <c r="B16" s="59" t="s">
        <v>133</v>
      </c>
      <c r="C16" s="62">
        <v>3631.9720000000002</v>
      </c>
      <c r="D16" s="62">
        <v>4192.116</v>
      </c>
      <c r="E16" s="62">
        <v>4661.5860000000002</v>
      </c>
      <c r="F16" s="62">
        <v>4584.1679999999997</v>
      </c>
      <c r="G16" s="62">
        <v>4137.7560000000003</v>
      </c>
      <c r="H16" s="64"/>
      <c r="I16" s="62" t="s">
        <v>112</v>
      </c>
      <c r="J16" s="62" t="s">
        <v>112</v>
      </c>
      <c r="K16" s="62" t="s">
        <v>112</v>
      </c>
      <c r="L16" s="50"/>
      <c r="O16" s="80"/>
      <c r="P16" s="80"/>
      <c r="Q16" s="80"/>
      <c r="R16" s="80"/>
      <c r="S16" s="80"/>
    </row>
    <row r="17" spans="1:32" ht="12" customHeight="1" x14ac:dyDescent="0.25">
      <c r="A17" s="48"/>
      <c r="B17" s="59"/>
      <c r="C17" s="65"/>
      <c r="D17" s="65"/>
      <c r="E17" s="65"/>
      <c r="F17" s="65"/>
      <c r="G17" s="65"/>
      <c r="H17" s="39"/>
      <c r="I17" s="35"/>
      <c r="J17" s="35"/>
      <c r="K17" s="35"/>
      <c r="L17" s="50"/>
    </row>
    <row r="18" spans="1:32" ht="18.75" customHeight="1" x14ac:dyDescent="0.25">
      <c r="A18" s="48"/>
      <c r="B18" s="63" t="s">
        <v>17</v>
      </c>
      <c r="C18" s="64">
        <v>4774.518</v>
      </c>
      <c r="D18" s="64">
        <v>4048.482</v>
      </c>
      <c r="E18" s="64">
        <v>4053.8110000000001</v>
      </c>
      <c r="F18" s="64">
        <v>4880.5600000000004</v>
      </c>
      <c r="G18" s="64">
        <v>4360.4449999999997</v>
      </c>
      <c r="H18" s="24">
        <v>4683.6790000000001</v>
      </c>
      <c r="I18" s="58">
        <v>7.4128672646943228</v>
      </c>
      <c r="J18" s="24">
        <v>107.41286726469433</v>
      </c>
      <c r="K18" s="24">
        <v>-10.656871342632822</v>
      </c>
      <c r="L18" s="50"/>
    </row>
    <row r="19" spans="1:32" ht="18.75" customHeight="1" x14ac:dyDescent="0.25">
      <c r="A19" s="48"/>
      <c r="B19" s="63" t="s">
        <v>16</v>
      </c>
      <c r="C19" s="64"/>
      <c r="D19" s="64">
        <v>-15.206477386827322</v>
      </c>
      <c r="E19" s="64">
        <v>0.13162958363159838</v>
      </c>
      <c r="F19" s="64">
        <v>20.394364710145595</v>
      </c>
      <c r="G19" s="64">
        <v>-10.656871342632822</v>
      </c>
      <c r="H19" s="24">
        <v>7.4128672646943228</v>
      </c>
      <c r="I19" s="37"/>
      <c r="J19" s="37"/>
      <c r="K19" s="37"/>
      <c r="L19" s="50"/>
    </row>
    <row r="20" spans="1:32" ht="12" customHeight="1" x14ac:dyDescent="0.25">
      <c r="A20" s="48"/>
      <c r="B20" s="31"/>
      <c r="C20" s="38"/>
      <c r="D20" s="38"/>
      <c r="E20" s="38"/>
      <c r="F20" s="38"/>
      <c r="G20" s="38"/>
      <c r="H20" s="39"/>
      <c r="I20" s="35"/>
      <c r="J20" s="35"/>
      <c r="K20" s="35"/>
      <c r="L20" s="50"/>
    </row>
    <row r="21" spans="1:32" ht="14.25" customHeight="1" x14ac:dyDescent="0.25">
      <c r="A21" s="48"/>
      <c r="B21" s="33"/>
      <c r="C21" s="34"/>
      <c r="D21" s="34"/>
      <c r="E21" s="34"/>
      <c r="F21" s="124"/>
      <c r="G21" s="123"/>
      <c r="H21" s="34"/>
      <c r="I21" s="35"/>
      <c r="J21" s="35"/>
      <c r="K21" s="35"/>
      <c r="L21" s="50"/>
    </row>
    <row r="22" spans="1:32" s="43" customFormat="1" x14ac:dyDescent="0.25">
      <c r="A22" s="51"/>
      <c r="B22" s="31"/>
      <c r="C22" s="40"/>
      <c r="D22" s="40"/>
      <c r="E22" s="40"/>
      <c r="F22" s="40"/>
      <c r="G22" s="40"/>
      <c r="H22" s="41"/>
      <c r="I22" s="42"/>
      <c r="J22" s="42"/>
      <c r="K22" s="42"/>
      <c r="L22" s="50"/>
      <c r="M22" s="160"/>
      <c r="N22" s="160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18"/>
      <c r="AB22" s="18"/>
      <c r="AC22" s="18"/>
      <c r="AD22" s="18"/>
      <c r="AE22" s="18"/>
      <c r="AF22" s="18"/>
    </row>
    <row r="23" spans="1:32" s="43" customFormat="1" x14ac:dyDescent="0.25">
      <c r="A23" s="51"/>
      <c r="B23" s="31"/>
      <c r="C23" s="40"/>
      <c r="D23" s="40"/>
      <c r="E23" s="40"/>
      <c r="F23" s="40"/>
      <c r="G23" s="40"/>
      <c r="H23" s="41"/>
      <c r="I23" s="42"/>
      <c r="J23" s="42"/>
      <c r="K23" s="42"/>
      <c r="L23" s="50"/>
      <c r="M23" s="160"/>
      <c r="N23" s="160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18"/>
      <c r="AB23" s="18"/>
      <c r="AC23" s="18"/>
      <c r="AD23" s="18"/>
      <c r="AE23" s="18"/>
      <c r="AF23" s="18"/>
    </row>
    <row r="24" spans="1:32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160"/>
      <c r="N24" s="160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18"/>
      <c r="AB24" s="18"/>
      <c r="AC24" s="18"/>
      <c r="AD24" s="18"/>
      <c r="AE24" s="18"/>
      <c r="AF24" s="18"/>
    </row>
    <row r="25" spans="1:32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160"/>
      <c r="N25" s="160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18"/>
      <c r="AB25" s="18"/>
      <c r="AC25" s="18"/>
      <c r="AD25" s="18"/>
      <c r="AE25" s="18"/>
      <c r="AF25" s="18"/>
    </row>
    <row r="26" spans="1:32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160"/>
      <c r="N26" s="160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18"/>
      <c r="AB26" s="18"/>
      <c r="AC26" s="18"/>
      <c r="AD26" s="18"/>
      <c r="AE26" s="18"/>
      <c r="AF26" s="18"/>
    </row>
    <row r="27" spans="1:32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160"/>
      <c r="N27" s="160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18"/>
      <c r="AB27" s="18"/>
      <c r="AC27" s="18"/>
      <c r="AD27" s="18"/>
      <c r="AE27" s="18"/>
      <c r="AF27" s="18"/>
    </row>
    <row r="28" spans="1:32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160"/>
      <c r="N28" s="160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18"/>
      <c r="AB28" s="18"/>
      <c r="AC28" s="18"/>
      <c r="AD28" s="18"/>
      <c r="AE28" s="18"/>
      <c r="AF28" s="18"/>
    </row>
    <row r="29" spans="1:32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160"/>
      <c r="N29" s="160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18"/>
      <c r="AB29" s="18"/>
      <c r="AC29" s="18"/>
      <c r="AD29" s="18"/>
      <c r="AE29" s="18"/>
      <c r="AF29" s="18"/>
    </row>
    <row r="30" spans="1:32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160"/>
      <c r="N30" s="160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18"/>
      <c r="AB30" s="18"/>
      <c r="AC30" s="18"/>
      <c r="AD30" s="18"/>
      <c r="AE30" s="18"/>
      <c r="AF30" s="18"/>
    </row>
    <row r="31" spans="1:32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160"/>
      <c r="N31" s="160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18"/>
      <c r="AB31" s="18"/>
      <c r="AC31" s="18"/>
      <c r="AD31" s="18"/>
      <c r="AE31" s="18"/>
      <c r="AF31" s="18"/>
    </row>
    <row r="32" spans="1:32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60"/>
      <c r="N32" s="160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8"/>
      <c r="AB32" s="18"/>
      <c r="AC32" s="18"/>
      <c r="AD32" s="18"/>
      <c r="AE32" s="18"/>
      <c r="AF32" s="18"/>
    </row>
    <row r="33" spans="1:32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60"/>
      <c r="N33" s="160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8"/>
      <c r="AB33" s="18"/>
      <c r="AC33" s="18"/>
      <c r="AD33" s="18"/>
      <c r="AE33" s="18"/>
      <c r="AF33" s="18"/>
    </row>
    <row r="34" spans="1:32" s="43" customFormat="1" x14ac:dyDescent="0.25">
      <c r="A34" s="51"/>
      <c r="B34" s="33"/>
      <c r="C34" s="41"/>
      <c r="D34" s="41"/>
      <c r="E34" s="41"/>
      <c r="F34" s="41"/>
      <c r="G34" s="41"/>
      <c r="H34" s="41"/>
      <c r="I34" s="44"/>
      <c r="J34" s="44"/>
      <c r="K34" s="44"/>
      <c r="L34" s="50"/>
      <c r="M34" s="160"/>
      <c r="N34" s="160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8"/>
      <c r="AB34" s="18"/>
      <c r="AC34" s="18"/>
      <c r="AD34" s="18"/>
      <c r="AE34" s="18"/>
      <c r="AF34" s="18"/>
    </row>
    <row r="35" spans="1:32" x14ac:dyDescent="0.25">
      <c r="A35" s="52"/>
      <c r="B35" s="66" t="s">
        <v>157</v>
      </c>
      <c r="C35" s="53"/>
      <c r="D35" s="53"/>
      <c r="E35" s="53"/>
      <c r="F35" s="53"/>
      <c r="G35" s="53"/>
      <c r="H35" s="53"/>
      <c r="I35" s="53"/>
      <c r="J35" s="53"/>
      <c r="K35" s="53"/>
      <c r="L35" s="54"/>
    </row>
    <row r="36" spans="1:32" s="5" customFormat="1" x14ac:dyDescent="0.25"/>
    <row r="37" spans="1:32" s="18" customFormat="1" x14ac:dyDescent="0.25"/>
    <row r="38" spans="1:32" s="18" customFormat="1" x14ac:dyDescent="0.25">
      <c r="B38" s="18" t="s">
        <v>22</v>
      </c>
    </row>
    <row r="39" spans="1:32" s="18" customFormat="1" x14ac:dyDescent="0.25">
      <c r="B39" s="146">
        <v>1826896</v>
      </c>
      <c r="C39" s="204"/>
      <c r="D39" s="204"/>
    </row>
    <row r="40" spans="1:32" s="18" customFormat="1" x14ac:dyDescent="0.25">
      <c r="B40" s="146">
        <v>1343370</v>
      </c>
      <c r="C40" s="204"/>
      <c r="D40" s="204"/>
    </row>
    <row r="41" spans="1:32" s="18" customFormat="1" x14ac:dyDescent="0.25">
      <c r="B41" s="146">
        <v>1369398</v>
      </c>
      <c r="C41" s="204"/>
      <c r="D41" s="204"/>
    </row>
    <row r="42" spans="1:32" s="18" customFormat="1" x14ac:dyDescent="0.25">
      <c r="B42" s="146">
        <v>1349309</v>
      </c>
      <c r="C42" s="205" t="s">
        <v>135</v>
      </c>
      <c r="D42" s="204">
        <v>1472.24325</v>
      </c>
    </row>
    <row r="43" spans="1:32" s="18" customFormat="1" x14ac:dyDescent="0.25">
      <c r="B43" s="146">
        <v>1495400</v>
      </c>
      <c r="C43" s="205" t="s">
        <v>136</v>
      </c>
      <c r="D43" s="204">
        <v>1389.36925</v>
      </c>
    </row>
    <row r="44" spans="1:32" s="18" customFormat="1" x14ac:dyDescent="0.25">
      <c r="B44" s="146">
        <v>1315505</v>
      </c>
      <c r="C44" s="205" t="s">
        <v>137</v>
      </c>
      <c r="D44" s="204">
        <v>1382.403</v>
      </c>
    </row>
    <row r="45" spans="1:32" s="18" customFormat="1" x14ac:dyDescent="0.25">
      <c r="B45" s="146">
        <v>1316604</v>
      </c>
      <c r="C45" s="205" t="s">
        <v>138</v>
      </c>
      <c r="D45" s="204">
        <v>1369.2045000000001</v>
      </c>
    </row>
    <row r="46" spans="1:32" s="18" customFormat="1" x14ac:dyDescent="0.25">
      <c r="B46" s="146">
        <v>917258</v>
      </c>
      <c r="C46" s="205" t="s">
        <v>139</v>
      </c>
      <c r="D46" s="204">
        <v>1261.19175</v>
      </c>
    </row>
    <row r="47" spans="1:32" s="18" customFormat="1" x14ac:dyDescent="0.25">
      <c r="B47" s="146">
        <v>993880</v>
      </c>
      <c r="C47" s="205" t="s">
        <v>140</v>
      </c>
      <c r="D47" s="204">
        <v>1135.8117500000001</v>
      </c>
    </row>
    <row r="48" spans="1:32" s="18" customFormat="1" x14ac:dyDescent="0.25">
      <c r="B48" s="146">
        <v>891285</v>
      </c>
      <c r="C48" s="205" t="s">
        <v>141</v>
      </c>
      <c r="D48" s="204">
        <v>1029.75675</v>
      </c>
    </row>
    <row r="49" spans="2:5" s="18" customFormat="1" x14ac:dyDescent="0.25">
      <c r="B49" s="146">
        <v>735496</v>
      </c>
      <c r="C49" s="205" t="s">
        <v>142</v>
      </c>
      <c r="D49" s="204">
        <v>884.47974999999997</v>
      </c>
    </row>
    <row r="50" spans="2:5" s="18" customFormat="1" x14ac:dyDescent="0.25">
      <c r="B50" s="146">
        <v>1106445</v>
      </c>
      <c r="C50" s="205" t="s">
        <v>143</v>
      </c>
      <c r="D50" s="204">
        <v>931.77650000000006</v>
      </c>
      <c r="E50" s="137"/>
    </row>
    <row r="51" spans="2:5" s="18" customFormat="1" x14ac:dyDescent="0.25">
      <c r="B51" s="146">
        <v>1276985</v>
      </c>
      <c r="C51" s="205" t="s">
        <v>144</v>
      </c>
      <c r="D51" s="204">
        <v>1002.5527499999999</v>
      </c>
      <c r="E51" s="137"/>
    </row>
    <row r="52" spans="2:5" s="18" customFormat="1" x14ac:dyDescent="0.25">
      <c r="B52" s="146">
        <v>1419835</v>
      </c>
      <c r="C52" s="205" t="s">
        <v>145</v>
      </c>
      <c r="D52" s="204">
        <v>1134.6902500000001</v>
      </c>
      <c r="E52" s="137"/>
    </row>
    <row r="53" spans="2:5" s="18" customFormat="1" x14ac:dyDescent="0.25">
      <c r="B53" s="146">
        <v>1101188</v>
      </c>
      <c r="C53" s="205" t="s">
        <v>146</v>
      </c>
      <c r="D53" s="204">
        <v>1226.1132500000001</v>
      </c>
      <c r="E53" s="137"/>
    </row>
    <row r="54" spans="2:5" s="18" customFormat="1" x14ac:dyDescent="0.25">
      <c r="B54" s="146">
        <v>1070133</v>
      </c>
      <c r="C54" s="205" t="s">
        <v>147</v>
      </c>
      <c r="D54" s="204">
        <v>1217.0352499999999</v>
      </c>
      <c r="E54" s="137"/>
    </row>
    <row r="55" spans="2:5" s="18" customFormat="1" x14ac:dyDescent="0.25">
      <c r="B55" s="146">
        <v>840260</v>
      </c>
      <c r="C55" s="205" t="s">
        <v>148</v>
      </c>
      <c r="D55" s="204">
        <v>1107.854</v>
      </c>
      <c r="E55" s="137"/>
    </row>
    <row r="56" spans="2:5" s="18" customFormat="1" x14ac:dyDescent="0.25">
      <c r="B56" s="146">
        <v>1493551</v>
      </c>
      <c r="C56" s="205" t="s">
        <v>149</v>
      </c>
      <c r="D56" s="204">
        <v>1126.2829999999999</v>
      </c>
      <c r="E56" s="137"/>
    </row>
    <row r="57" spans="2:5" s="18" customFormat="1" x14ac:dyDescent="0.25">
      <c r="B57" s="146">
        <v>1344276</v>
      </c>
      <c r="C57" s="205" t="s">
        <v>150</v>
      </c>
      <c r="D57" s="204">
        <v>1187.0550000000001</v>
      </c>
      <c r="E57" s="137"/>
    </row>
    <row r="58" spans="2:5" s="18" customFormat="1" x14ac:dyDescent="0.25">
      <c r="B58" s="146">
        <v>1075377</v>
      </c>
      <c r="C58" s="205" t="s">
        <v>151</v>
      </c>
      <c r="D58" s="204">
        <v>1188.366</v>
      </c>
      <c r="E58" s="137"/>
    </row>
    <row r="59" spans="2:5" s="18" customFormat="1" x14ac:dyDescent="0.25">
      <c r="B59" s="146">
        <v>1249162</v>
      </c>
      <c r="C59" s="205" t="s">
        <v>152</v>
      </c>
      <c r="D59" s="204">
        <v>1290.5915</v>
      </c>
      <c r="E59" s="137"/>
    </row>
    <row r="60" spans="2:5" s="18" customFormat="1" x14ac:dyDescent="0.25">
      <c r="B60" s="146">
        <v>926278</v>
      </c>
      <c r="C60" s="205" t="s">
        <v>153</v>
      </c>
      <c r="D60" s="204">
        <v>1148.77325</v>
      </c>
      <c r="E60" s="137"/>
    </row>
    <row r="61" spans="2:5" s="18" customFormat="1" x14ac:dyDescent="0.25">
      <c r="B61" s="146">
        <v>1094367</v>
      </c>
      <c r="C61" s="205" t="s">
        <v>170</v>
      </c>
      <c r="D61" s="204">
        <v>1086.296</v>
      </c>
      <c r="E61" s="137"/>
    </row>
    <row r="62" spans="2:5" s="18" customFormat="1" x14ac:dyDescent="0.25">
      <c r="B62" s="146">
        <v>1047453</v>
      </c>
      <c r="C62" s="205" t="s">
        <v>186</v>
      </c>
      <c r="D62" s="204">
        <v>1079.3150000000001</v>
      </c>
      <c r="E62" s="137"/>
    </row>
    <row r="63" spans="2:5" s="18" customFormat="1" x14ac:dyDescent="0.25">
      <c r="B63" s="146">
        <v>904281</v>
      </c>
      <c r="C63" s="205" t="s">
        <v>196</v>
      </c>
      <c r="D63" s="204">
        <v>993.09474999999998</v>
      </c>
      <c r="E63" s="137"/>
    </row>
    <row r="64" spans="2:5" s="18" customFormat="1" x14ac:dyDescent="0.25">
      <c r="B64" s="146">
        <v>1162936</v>
      </c>
      <c r="C64" s="205" t="s">
        <v>198</v>
      </c>
      <c r="D64" s="204">
        <v>1052.2592500000001</v>
      </c>
      <c r="E64" s="137"/>
    </row>
    <row r="65" spans="2:5" s="18" customFormat="1" x14ac:dyDescent="0.25">
      <c r="B65" s="146">
        <v>1289453</v>
      </c>
      <c r="C65" s="205" t="s">
        <v>199</v>
      </c>
      <c r="D65" s="204">
        <v>1101.0307499999999</v>
      </c>
      <c r="E65" s="137"/>
    </row>
    <row r="66" spans="2:5" s="18" customFormat="1" x14ac:dyDescent="0.25">
      <c r="B66" s="67">
        <v>1009913</v>
      </c>
      <c r="C66" s="205" t="s">
        <v>201</v>
      </c>
      <c r="D66" s="204">
        <v>1091.6457499999999</v>
      </c>
      <c r="E66" s="137"/>
    </row>
    <row r="67" spans="2:5" s="18" customFormat="1" x14ac:dyDescent="0.25">
      <c r="B67" s="67">
        <v>1140791</v>
      </c>
      <c r="C67" s="205" t="s">
        <v>209</v>
      </c>
      <c r="D67" s="204">
        <v>1150.77325</v>
      </c>
      <c r="E67" s="137"/>
    </row>
    <row r="68" spans="2:5" s="18" customFormat="1" x14ac:dyDescent="0.25">
      <c r="B68" s="67"/>
      <c r="D68" s="141"/>
      <c r="E68" s="137"/>
    </row>
    <row r="69" spans="2:5" s="18" customFormat="1" x14ac:dyDescent="0.25">
      <c r="B69" s="67"/>
      <c r="D69" s="141"/>
      <c r="E69" s="137"/>
    </row>
    <row r="70" spans="2:5" s="18" customFormat="1" x14ac:dyDescent="0.25">
      <c r="B70" s="67"/>
      <c r="D70" s="141"/>
      <c r="E70" s="137"/>
    </row>
    <row r="71" spans="2:5" s="18" customFormat="1" x14ac:dyDescent="0.25">
      <c r="B71" s="67"/>
      <c r="D71" s="141"/>
      <c r="E71" s="137"/>
    </row>
    <row r="72" spans="2:5" s="18" customFormat="1" x14ac:dyDescent="0.25">
      <c r="B72" s="67"/>
      <c r="D72" s="141"/>
      <c r="E72" s="137"/>
    </row>
    <row r="73" spans="2:5" s="18" customFormat="1" x14ac:dyDescent="0.25">
      <c r="B73" s="67"/>
      <c r="D73" s="141"/>
      <c r="E73" s="137"/>
    </row>
    <row r="74" spans="2:5" s="18" customFormat="1" x14ac:dyDescent="0.25">
      <c r="B74" s="67"/>
      <c r="D74" s="141"/>
      <c r="E74" s="137"/>
    </row>
    <row r="75" spans="2:5" s="18" customFormat="1" x14ac:dyDescent="0.25">
      <c r="B75" s="67"/>
      <c r="D75" s="141"/>
      <c r="E75" s="137"/>
    </row>
    <row r="76" spans="2:5" s="18" customFormat="1" x14ac:dyDescent="0.25">
      <c r="B76" s="67"/>
      <c r="D76" s="141"/>
      <c r="E76" s="137"/>
    </row>
    <row r="77" spans="2:5" s="18" customFormat="1" x14ac:dyDescent="0.25">
      <c r="B77" s="67"/>
      <c r="D77" s="141"/>
      <c r="E77" s="137"/>
    </row>
    <row r="78" spans="2:5" s="18" customFormat="1" x14ac:dyDescent="0.25">
      <c r="B78" s="67"/>
      <c r="D78" s="141"/>
      <c r="E78" s="137"/>
    </row>
    <row r="79" spans="2:5" s="18" customFormat="1" x14ac:dyDescent="0.25">
      <c r="B79" s="67"/>
      <c r="D79" s="141"/>
      <c r="E79" s="137"/>
    </row>
    <row r="80" spans="2:5" s="18" customFormat="1" x14ac:dyDescent="0.25">
      <c r="B80" s="67"/>
      <c r="D80" s="141"/>
      <c r="E80" s="137"/>
    </row>
    <row r="81" spans="2:5" s="18" customFormat="1" x14ac:dyDescent="0.25">
      <c r="B81" s="67"/>
      <c r="D81" s="141"/>
      <c r="E81" s="137"/>
    </row>
    <row r="82" spans="2:5" s="18" customFormat="1" x14ac:dyDescent="0.25">
      <c r="B82" s="67"/>
      <c r="D82" s="141"/>
      <c r="E82" s="137"/>
    </row>
    <row r="83" spans="2:5" s="18" customFormat="1" x14ac:dyDescent="0.25">
      <c r="B83" s="67"/>
      <c r="D83" s="141"/>
      <c r="E83" s="137"/>
    </row>
    <row r="84" spans="2:5" s="18" customFormat="1" x14ac:dyDescent="0.25">
      <c r="B84" s="67"/>
      <c r="D84" s="141"/>
      <c r="E84" s="137"/>
    </row>
    <row r="85" spans="2:5" s="18" customFormat="1" x14ac:dyDescent="0.25">
      <c r="B85" s="67"/>
      <c r="D85" s="141"/>
      <c r="E85" s="137"/>
    </row>
    <row r="86" spans="2:5" s="18" customFormat="1" x14ac:dyDescent="0.25">
      <c r="B86" s="67"/>
      <c r="D86" s="141"/>
      <c r="E86" s="137"/>
    </row>
    <row r="87" spans="2:5" s="18" customFormat="1" x14ac:dyDescent="0.25">
      <c r="B87" s="67"/>
      <c r="D87" s="141"/>
      <c r="E87" s="137"/>
    </row>
    <row r="88" spans="2:5" s="18" customFormat="1" x14ac:dyDescent="0.25">
      <c r="B88" s="67"/>
      <c r="D88" s="141"/>
      <c r="E88" s="137"/>
    </row>
    <row r="89" spans="2:5" s="18" customFormat="1" x14ac:dyDescent="0.25">
      <c r="B89" s="67"/>
      <c r="D89" s="141"/>
      <c r="E89" s="137"/>
    </row>
    <row r="90" spans="2:5" s="18" customFormat="1" x14ac:dyDescent="0.25">
      <c r="B90" s="67"/>
      <c r="D90" s="141"/>
      <c r="E90" s="137"/>
    </row>
    <row r="91" spans="2:5" s="18" customFormat="1" x14ac:dyDescent="0.25">
      <c r="B91" s="67"/>
      <c r="D91" s="141"/>
      <c r="E91" s="137"/>
    </row>
    <row r="92" spans="2:5" s="18" customFormat="1" x14ac:dyDescent="0.25">
      <c r="B92" s="67"/>
      <c r="D92" s="141"/>
      <c r="E92" s="137"/>
    </row>
    <row r="93" spans="2:5" s="18" customFormat="1" x14ac:dyDescent="0.25">
      <c r="B93" s="67"/>
      <c r="D93" s="141"/>
      <c r="E93" s="137"/>
    </row>
    <row r="94" spans="2:5" s="18" customFormat="1" x14ac:dyDescent="0.25">
      <c r="B94" s="67"/>
      <c r="D94" s="141"/>
      <c r="E94" s="137"/>
    </row>
    <row r="95" spans="2:5" s="18" customFormat="1" x14ac:dyDescent="0.25">
      <c r="B95" s="67"/>
      <c r="D95" s="141"/>
      <c r="E95" s="137"/>
    </row>
    <row r="96" spans="2:5" s="18" customFormat="1" x14ac:dyDescent="0.25">
      <c r="B96" s="67"/>
      <c r="D96" s="141"/>
      <c r="E96" s="137"/>
    </row>
    <row r="97" spans="2:26" s="18" customFormat="1" x14ac:dyDescent="0.25">
      <c r="B97" s="67"/>
      <c r="D97" s="141"/>
      <c r="E97" s="137"/>
    </row>
    <row r="98" spans="2:26" s="18" customFormat="1" x14ac:dyDescent="0.25">
      <c r="B98" s="67"/>
      <c r="D98" s="141"/>
      <c r="E98" s="137"/>
    </row>
    <row r="99" spans="2:26" s="18" customFormat="1" x14ac:dyDescent="0.25">
      <c r="B99" s="67"/>
      <c r="D99" s="141"/>
      <c r="E99" s="137"/>
    </row>
    <row r="100" spans="2:26" s="18" customFormat="1" x14ac:dyDescent="0.25">
      <c r="B100" s="67"/>
      <c r="D100" s="141"/>
      <c r="E100" s="137"/>
    </row>
    <row r="101" spans="2:26" s="18" customFormat="1" x14ac:dyDescent="0.25">
      <c r="B101" s="67"/>
      <c r="D101" s="141"/>
      <c r="E101" s="137"/>
    </row>
    <row r="102" spans="2:26" s="18" customFormat="1" x14ac:dyDescent="0.25">
      <c r="B102" s="67"/>
      <c r="D102" s="141"/>
      <c r="E102" s="137"/>
    </row>
    <row r="103" spans="2:26" s="18" customFormat="1" x14ac:dyDescent="0.25">
      <c r="B103" s="67"/>
      <c r="D103" s="141"/>
      <c r="E103" s="137"/>
    </row>
    <row r="104" spans="2:26" s="18" customFormat="1" x14ac:dyDescent="0.25">
      <c r="B104" s="67"/>
      <c r="D104" s="141"/>
      <c r="E104" s="137"/>
    </row>
    <row r="105" spans="2:26" s="18" customFormat="1" x14ac:dyDescent="0.25">
      <c r="B105" s="67"/>
      <c r="D105" s="141"/>
      <c r="E105" s="137"/>
    </row>
    <row r="106" spans="2:26" s="18" customFormat="1" x14ac:dyDescent="0.25">
      <c r="B106" s="67"/>
      <c r="D106" s="141"/>
      <c r="E106" s="137"/>
    </row>
    <row r="107" spans="2:26" s="18" customFormat="1" x14ac:dyDescent="0.25">
      <c r="B107" s="67"/>
      <c r="D107" s="141"/>
      <c r="E107" s="137"/>
    </row>
    <row r="108" spans="2:26" s="18" customFormat="1" x14ac:dyDescent="0.25">
      <c r="B108" s="67"/>
      <c r="D108" s="141"/>
      <c r="E108" s="137"/>
    </row>
    <row r="109" spans="2:26" s="18" customFormat="1" x14ac:dyDescent="0.25">
      <c r="B109" s="67"/>
      <c r="D109" s="141"/>
      <c r="E109" s="137"/>
    </row>
    <row r="110" spans="2:26" s="18" customFormat="1" x14ac:dyDescent="0.25">
      <c r="B110" s="67"/>
      <c r="D110" s="141"/>
      <c r="E110" s="137"/>
    </row>
    <row r="111" spans="2:26" s="18" customFormat="1" x14ac:dyDescent="0.25">
      <c r="B111" s="67"/>
      <c r="D111" s="141"/>
      <c r="E111" s="137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2:26" s="18" customFormat="1" x14ac:dyDescent="0.25">
      <c r="B112" s="67"/>
      <c r="D112" s="141"/>
      <c r="E112" s="137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2:26" s="18" customFormat="1" x14ac:dyDescent="0.25">
      <c r="B113" s="67"/>
      <c r="D113" s="141"/>
      <c r="E113" s="137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2:26" s="18" customFormat="1" x14ac:dyDescent="0.25">
      <c r="B114" s="67"/>
      <c r="D114" s="141"/>
      <c r="E114" s="137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2:26" s="18" customFormat="1" x14ac:dyDescent="0.25">
      <c r="B115" s="67"/>
      <c r="D115" s="141"/>
      <c r="E115" s="137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2:26" s="18" customFormat="1" x14ac:dyDescent="0.25">
      <c r="B116" s="67"/>
      <c r="D116" s="141"/>
      <c r="E116" s="137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2:26" s="18" customFormat="1" x14ac:dyDescent="0.25">
      <c r="B117" s="67"/>
      <c r="D117" s="141"/>
      <c r="E117" s="137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2:26" s="18" customFormat="1" x14ac:dyDescent="0.25">
      <c r="B118" s="67"/>
      <c r="D118" s="141"/>
      <c r="E118" s="137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2:26" s="18" customFormat="1" x14ac:dyDescent="0.25">
      <c r="B119" s="67"/>
      <c r="D119" s="141"/>
      <c r="E119" s="137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2:26" s="18" customFormat="1" x14ac:dyDescent="0.25">
      <c r="D120" s="141"/>
      <c r="E120" s="137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2:26" s="18" customFormat="1" x14ac:dyDescent="0.25">
      <c r="D121" s="141"/>
      <c r="E121" s="137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2:26" s="18" customFormat="1" x14ac:dyDescent="0.25">
      <c r="D122" s="141"/>
      <c r="E122" s="137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2:26" s="18" customFormat="1" x14ac:dyDescent="0.25">
      <c r="D123" s="141"/>
      <c r="E123" s="137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2:26" s="18" customFormat="1" x14ac:dyDescent="0.25">
      <c r="D124" s="141"/>
      <c r="E124" s="137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2:26" s="18" customFormat="1" x14ac:dyDescent="0.25">
      <c r="D125" s="141"/>
      <c r="E125" s="137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2:26" s="18" customFormat="1" x14ac:dyDescent="0.25">
      <c r="D126" s="141"/>
      <c r="E126" s="137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2:26" s="18" customFormat="1" x14ac:dyDescent="0.25">
      <c r="D127" s="141"/>
      <c r="E127" s="137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2:26" s="18" customFormat="1" x14ac:dyDescent="0.25">
      <c r="D128" s="141"/>
      <c r="E128" s="137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3:32" s="18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3:32" s="18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3:32" s="18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3:32" s="18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3:32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3:32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3:32" s="28" customFormat="1" x14ac:dyDescent="0.25">
      <c r="M135" s="160"/>
      <c r="N135" s="160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18"/>
      <c r="AB135" s="18"/>
      <c r="AC135" s="18"/>
      <c r="AD135" s="18"/>
      <c r="AE135" s="18"/>
      <c r="AF135" s="18"/>
    </row>
    <row r="136" spans="13:32" s="28" customFormat="1" x14ac:dyDescent="0.25">
      <c r="M136" s="160"/>
      <c r="N136" s="160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18"/>
      <c r="AB136" s="18"/>
      <c r="AC136" s="18"/>
      <c r="AD136" s="18"/>
      <c r="AE136" s="18"/>
      <c r="AF136" s="18"/>
    </row>
    <row r="137" spans="13:32" s="28" customFormat="1" x14ac:dyDescent="0.25">
      <c r="M137" s="160"/>
      <c r="N137" s="160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18"/>
      <c r="AB137" s="18"/>
      <c r="AC137" s="18"/>
      <c r="AD137" s="18"/>
      <c r="AE137" s="18"/>
      <c r="AF137" s="18"/>
    </row>
    <row r="138" spans="13:32" s="28" customFormat="1" x14ac:dyDescent="0.25">
      <c r="M138" s="160"/>
      <c r="N138" s="160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18"/>
      <c r="AB138" s="18"/>
      <c r="AC138" s="18"/>
      <c r="AD138" s="18"/>
      <c r="AE138" s="18"/>
      <c r="AF138" s="18"/>
    </row>
    <row r="139" spans="13:32" s="28" customFormat="1" x14ac:dyDescent="0.25">
      <c r="M139" s="160"/>
      <c r="N139" s="160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18"/>
      <c r="AB139" s="18"/>
      <c r="AC139" s="18"/>
      <c r="AD139" s="18"/>
      <c r="AE139" s="18"/>
      <c r="AF139" s="18"/>
    </row>
    <row r="140" spans="13:32" s="28" customFormat="1" x14ac:dyDescent="0.25">
      <c r="M140" s="160"/>
      <c r="N140" s="160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18"/>
      <c r="AB140" s="18"/>
      <c r="AC140" s="18"/>
      <c r="AD140" s="18"/>
      <c r="AE140" s="18"/>
      <c r="AF140" s="18"/>
    </row>
    <row r="141" spans="13:32" s="28" customFormat="1" x14ac:dyDescent="0.25">
      <c r="M141" s="160"/>
      <c r="N141" s="160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18"/>
      <c r="AB141" s="18"/>
      <c r="AC141" s="18"/>
      <c r="AD141" s="18"/>
      <c r="AE141" s="18"/>
      <c r="AF141" s="18"/>
    </row>
    <row r="142" spans="13:32" s="28" customFormat="1" x14ac:dyDescent="0.25">
      <c r="M142" s="160"/>
      <c r="N142" s="160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18"/>
      <c r="AB142" s="18"/>
      <c r="AC142" s="18"/>
      <c r="AD142" s="18"/>
      <c r="AE142" s="18"/>
      <c r="AF142" s="18"/>
    </row>
    <row r="143" spans="13:32" s="28" customFormat="1" x14ac:dyDescent="0.25">
      <c r="M143" s="160"/>
      <c r="N143" s="160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18"/>
      <c r="AB143" s="18"/>
      <c r="AC143" s="18"/>
      <c r="AD143" s="18"/>
      <c r="AE143" s="18"/>
      <c r="AF143" s="18"/>
    </row>
    <row r="144" spans="13:32" s="28" customFormat="1" x14ac:dyDescent="0.25">
      <c r="M144" s="160"/>
      <c r="N144" s="160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18"/>
      <c r="AB144" s="18"/>
      <c r="AC144" s="18"/>
      <c r="AD144" s="18"/>
      <c r="AE144" s="18"/>
      <c r="AF144" s="18"/>
    </row>
    <row r="145" spans="13:32" s="28" customFormat="1" x14ac:dyDescent="0.25">
      <c r="M145" s="160"/>
      <c r="N145" s="160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18"/>
      <c r="AB145" s="18"/>
      <c r="AC145" s="18"/>
      <c r="AD145" s="18"/>
      <c r="AE145" s="18"/>
      <c r="AF145" s="18"/>
    </row>
    <row r="146" spans="13:32" s="28" customFormat="1" x14ac:dyDescent="0.25">
      <c r="M146" s="160"/>
      <c r="N146" s="160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SheetLayoutView="100" workbookViewId="0">
      <pane ySplit="11" topLeftCell="A12" activePane="bottomLeft" state="frozen"/>
      <selection activeCell="A25" sqref="A25"/>
      <selection pane="bottomLeft" activeCell="Q18" sqref="Q18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60"/>
    <col min="14" max="14" width="11.42578125" style="160" hidden="1" customWidth="1"/>
    <col min="15" max="25" width="11.42578125" style="5"/>
    <col min="26" max="27" width="11.42578125" style="160"/>
    <col min="28" max="28" width="11.42578125" style="111"/>
    <col min="29" max="31" width="11.42578125" style="120"/>
    <col min="32" max="16384" width="11.42578125" style="27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6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6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6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6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6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6" x14ac:dyDescent="0.25">
      <c r="A7" s="48"/>
      <c r="B7" s="29"/>
      <c r="C7" s="227" t="s">
        <v>179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6" x14ac:dyDescent="0.25">
      <c r="A8" s="48"/>
      <c r="B8" s="29"/>
      <c r="C8" s="224" t="s">
        <v>178</v>
      </c>
      <c r="D8" s="224"/>
      <c r="E8" s="224"/>
      <c r="F8" s="224"/>
      <c r="G8" s="224"/>
      <c r="H8" s="224"/>
      <c r="I8" s="224"/>
      <c r="J8" s="224"/>
      <c r="K8" s="224"/>
      <c r="L8" s="50"/>
      <c r="P8" s="155"/>
    </row>
    <row r="9" spans="1:16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16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16" x14ac:dyDescent="0.25">
      <c r="A11" s="48"/>
      <c r="B11" s="63" t="s">
        <v>129</v>
      </c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228"/>
      <c r="J11" s="228"/>
      <c r="K11" s="228"/>
      <c r="L11" s="50"/>
      <c r="O11" s="1"/>
    </row>
    <row r="12" spans="1:16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6" x14ac:dyDescent="0.25">
      <c r="A13" s="48"/>
      <c r="B13" s="59" t="s">
        <v>130</v>
      </c>
      <c r="C13" s="62">
        <v>2205.4340000000002</v>
      </c>
      <c r="D13" s="62">
        <v>1892.8620000000001</v>
      </c>
      <c r="E13" s="62">
        <v>1757.1849999999999</v>
      </c>
      <c r="F13" s="62">
        <v>1617.5879999999997</v>
      </c>
      <c r="G13" s="62">
        <v>1682.0170000000007</v>
      </c>
      <c r="H13" s="24">
        <v>2232.759</v>
      </c>
      <c r="I13" s="23">
        <v>32.742950873861496</v>
      </c>
      <c r="J13" s="23">
        <v>132.7429508738615</v>
      </c>
      <c r="K13" s="23">
        <v>3.9830290531335022</v>
      </c>
      <c r="L13" s="50"/>
      <c r="N13" s="160">
        <v>1</v>
      </c>
    </row>
    <row r="14" spans="1:16" x14ac:dyDescent="0.25">
      <c r="A14" s="48"/>
      <c r="B14" s="59" t="s">
        <v>131</v>
      </c>
      <c r="C14" s="62">
        <v>2078.9560000000001</v>
      </c>
      <c r="D14" s="62">
        <v>2001.0600000000004</v>
      </c>
      <c r="E14" s="62">
        <v>1856.0689999999995</v>
      </c>
      <c r="F14" s="62">
        <v>1488.1480000000001</v>
      </c>
      <c r="G14" s="62">
        <v>1871.7460000000001</v>
      </c>
      <c r="H14" s="64"/>
      <c r="I14" s="62" t="s">
        <v>112</v>
      </c>
      <c r="J14" s="62" t="s">
        <v>112</v>
      </c>
      <c r="K14" s="62" t="s">
        <v>112</v>
      </c>
      <c r="L14" s="50"/>
      <c r="N14" s="160">
        <v>1</v>
      </c>
    </row>
    <row r="15" spans="1:16" x14ac:dyDescent="0.25">
      <c r="A15" s="48"/>
      <c r="B15" s="59" t="s">
        <v>132</v>
      </c>
      <c r="C15" s="62">
        <v>2049.8180000000002</v>
      </c>
      <c r="D15" s="62">
        <v>1959.4169999999995</v>
      </c>
      <c r="E15" s="62">
        <v>1839.1589999999997</v>
      </c>
      <c r="F15" s="62">
        <v>1503.6119999999992</v>
      </c>
      <c r="G15" s="62">
        <v>2114.4430000000002</v>
      </c>
      <c r="H15" s="64"/>
      <c r="I15" s="62" t="s">
        <v>112</v>
      </c>
      <c r="J15" s="62" t="s">
        <v>112</v>
      </c>
      <c r="K15" s="62" t="s">
        <v>112</v>
      </c>
      <c r="L15" s="50"/>
      <c r="N15" s="160" t="s">
        <v>112</v>
      </c>
    </row>
    <row r="16" spans="1:16" x14ac:dyDescent="0.25">
      <c r="A16" s="48"/>
      <c r="B16" s="59" t="s">
        <v>133</v>
      </c>
      <c r="C16" s="62">
        <v>1838.0160000000001</v>
      </c>
      <c r="D16" s="62">
        <v>1795.8739999999998</v>
      </c>
      <c r="E16" s="62">
        <v>1537.8159999999998</v>
      </c>
      <c r="F16" s="62">
        <v>1763.8879999999999</v>
      </c>
      <c r="G16" s="62">
        <v>2058.4969999999994</v>
      </c>
      <c r="H16" s="64"/>
      <c r="I16" s="62" t="s">
        <v>112</v>
      </c>
      <c r="J16" s="62" t="s">
        <v>112</v>
      </c>
      <c r="K16" s="62" t="s">
        <v>112</v>
      </c>
      <c r="L16" s="50"/>
      <c r="N16" s="160" t="s">
        <v>112</v>
      </c>
    </row>
    <row r="17" spans="1:31" ht="12" customHeight="1" x14ac:dyDescent="0.25">
      <c r="A17" s="48"/>
      <c r="B17" s="59"/>
      <c r="C17" s="65"/>
      <c r="D17" s="65"/>
      <c r="E17" s="65"/>
      <c r="F17" s="65"/>
      <c r="G17" s="65"/>
      <c r="H17" s="39"/>
      <c r="I17" s="35"/>
      <c r="J17" s="35"/>
      <c r="K17" s="35"/>
      <c r="L17" s="50"/>
    </row>
    <row r="18" spans="1:31" ht="18.75" customHeight="1" x14ac:dyDescent="0.25">
      <c r="A18" s="48"/>
      <c r="B18" s="63" t="s">
        <v>17</v>
      </c>
      <c r="C18" s="64">
        <v>2205.4340000000002</v>
      </c>
      <c r="D18" s="64">
        <v>1892.8620000000001</v>
      </c>
      <c r="E18" s="64">
        <v>1757.1849999999999</v>
      </c>
      <c r="F18" s="64">
        <v>1617.5879999999997</v>
      </c>
      <c r="G18" s="64">
        <v>1682.0170000000007</v>
      </c>
      <c r="H18" s="24">
        <v>2232.759</v>
      </c>
      <c r="I18" s="58">
        <v>32.742950873861496</v>
      </c>
      <c r="J18" s="24">
        <v>132.7429508738615</v>
      </c>
      <c r="K18" s="24">
        <v>3.9830290531335022</v>
      </c>
      <c r="L18" s="50"/>
    </row>
    <row r="19" spans="1:31" ht="18.75" customHeight="1" x14ac:dyDescent="0.25">
      <c r="A19" s="48"/>
      <c r="B19" s="63" t="s">
        <v>16</v>
      </c>
      <c r="C19" s="64"/>
      <c r="D19" s="64">
        <v>-14.172811337813783</v>
      </c>
      <c r="E19" s="64">
        <v>-7.1678231165293704</v>
      </c>
      <c r="F19" s="64">
        <v>-7.9443541801233364</v>
      </c>
      <c r="G19" s="64">
        <v>3.9830290531335022</v>
      </c>
      <c r="H19" s="24">
        <v>32.742950873861496</v>
      </c>
      <c r="I19" s="37"/>
      <c r="J19" s="37"/>
      <c r="K19" s="37"/>
      <c r="L19" s="50"/>
    </row>
    <row r="20" spans="1:31" ht="12" customHeight="1" x14ac:dyDescent="0.25">
      <c r="A20" s="48"/>
      <c r="B20" s="31"/>
      <c r="C20" s="38"/>
      <c r="D20" s="38"/>
      <c r="E20" s="38"/>
      <c r="F20" s="38"/>
      <c r="G20" s="38"/>
      <c r="H20" s="39"/>
      <c r="I20" s="35"/>
      <c r="J20" s="35"/>
      <c r="K20" s="35"/>
      <c r="L20" s="50"/>
    </row>
    <row r="21" spans="1:31" ht="14.25" customHeight="1" x14ac:dyDescent="0.25">
      <c r="A21" s="48"/>
      <c r="B21" s="33"/>
      <c r="C21" s="34"/>
      <c r="D21" s="34"/>
      <c r="E21" s="34"/>
      <c r="F21" s="124"/>
      <c r="G21" s="123"/>
      <c r="H21" s="34"/>
      <c r="I21" s="35"/>
      <c r="J21" s="35"/>
      <c r="K21" s="35"/>
      <c r="L21" s="50"/>
    </row>
    <row r="22" spans="1:31" s="43" customFormat="1" x14ac:dyDescent="0.25">
      <c r="A22" s="51"/>
      <c r="B22" s="31"/>
      <c r="C22" s="40"/>
      <c r="D22" s="40"/>
      <c r="E22" s="40"/>
      <c r="F22" s="40"/>
      <c r="G22" s="40"/>
      <c r="H22" s="41"/>
      <c r="I22" s="42"/>
      <c r="J22" s="42"/>
      <c r="K22" s="42"/>
      <c r="L22" s="50"/>
      <c r="M22" s="160"/>
      <c r="N22" s="160" t="s">
        <v>112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169"/>
      <c r="AA22" s="169"/>
      <c r="AB22" s="149"/>
      <c r="AC22" s="126"/>
      <c r="AD22" s="126"/>
      <c r="AE22" s="126"/>
    </row>
    <row r="23" spans="1:31" s="43" customFormat="1" x14ac:dyDescent="0.25">
      <c r="A23" s="51"/>
      <c r="B23" s="31"/>
      <c r="C23" s="40"/>
      <c r="D23" s="40"/>
      <c r="E23" s="40"/>
      <c r="F23" s="40"/>
      <c r="G23" s="40"/>
      <c r="H23" s="41"/>
      <c r="I23" s="42"/>
      <c r="J23" s="42"/>
      <c r="K23" s="42"/>
      <c r="L23" s="50"/>
      <c r="M23" s="160"/>
      <c r="N23" s="160" t="s">
        <v>112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169"/>
      <c r="AA23" s="169"/>
      <c r="AB23" s="149"/>
      <c r="AC23" s="126"/>
      <c r="AD23" s="126"/>
      <c r="AE23" s="126"/>
    </row>
    <row r="24" spans="1:31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160"/>
      <c r="N24" s="160" t="s">
        <v>112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169"/>
      <c r="AA24" s="169"/>
      <c r="AB24" s="149"/>
      <c r="AC24" s="126"/>
      <c r="AD24" s="126"/>
      <c r="AE24" s="126"/>
    </row>
    <row r="25" spans="1:31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160"/>
      <c r="N25" s="160" t="s">
        <v>112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169"/>
      <c r="AA25" s="169"/>
      <c r="AB25" s="149"/>
      <c r="AC25" s="126"/>
      <c r="AD25" s="126"/>
      <c r="AE25" s="126"/>
    </row>
    <row r="26" spans="1:31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160"/>
      <c r="N26" s="160" t="s">
        <v>112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169"/>
      <c r="AA26" s="169"/>
      <c r="AB26" s="149"/>
      <c r="AC26" s="126"/>
      <c r="AD26" s="126"/>
      <c r="AE26" s="126"/>
    </row>
    <row r="27" spans="1:31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160"/>
      <c r="N27" s="160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169"/>
      <c r="AA27" s="169"/>
      <c r="AB27" s="149"/>
      <c r="AC27" s="126"/>
      <c r="AD27" s="126"/>
      <c r="AE27" s="126"/>
    </row>
    <row r="28" spans="1:31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160"/>
      <c r="N28" s="160" t="s">
        <v>112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169"/>
      <c r="AA28" s="169"/>
      <c r="AB28" s="149"/>
      <c r="AC28" s="126"/>
      <c r="AD28" s="126"/>
      <c r="AE28" s="126"/>
    </row>
    <row r="29" spans="1:31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160"/>
      <c r="N29" s="160" t="s">
        <v>112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169"/>
      <c r="AA29" s="169"/>
      <c r="AB29" s="149"/>
      <c r="AC29" s="126"/>
      <c r="AD29" s="126"/>
      <c r="AE29" s="126"/>
    </row>
    <row r="30" spans="1:31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160"/>
      <c r="N30" s="160" t="s">
        <v>112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169"/>
      <c r="AA30" s="169"/>
      <c r="AB30" s="149"/>
      <c r="AC30" s="126"/>
      <c r="AD30" s="126"/>
      <c r="AE30" s="126"/>
    </row>
    <row r="31" spans="1:31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160"/>
      <c r="N31" s="160" t="s">
        <v>112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69"/>
      <c r="AA31" s="169"/>
      <c r="AB31" s="149"/>
      <c r="AC31" s="126"/>
      <c r="AD31" s="126"/>
      <c r="AE31" s="126"/>
    </row>
    <row r="32" spans="1:31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60"/>
      <c r="N32" s="160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169"/>
      <c r="AA32" s="169"/>
      <c r="AB32" s="149"/>
      <c r="AC32" s="126"/>
      <c r="AD32" s="126"/>
      <c r="AE32" s="126"/>
    </row>
    <row r="33" spans="1:31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60"/>
      <c r="N33" s="160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169"/>
      <c r="AA33" s="169"/>
      <c r="AB33" s="149"/>
      <c r="AC33" s="126"/>
      <c r="AD33" s="126"/>
      <c r="AE33" s="126"/>
    </row>
    <row r="34" spans="1:31" s="43" customFormat="1" x14ac:dyDescent="0.25">
      <c r="A34" s="51"/>
      <c r="B34" s="33"/>
      <c r="C34" s="41"/>
      <c r="D34" s="41"/>
      <c r="E34" s="41"/>
      <c r="F34" s="41"/>
      <c r="G34" s="41"/>
      <c r="H34" s="41"/>
      <c r="I34" s="44"/>
      <c r="J34" s="44"/>
      <c r="K34" s="44"/>
      <c r="L34" s="50"/>
      <c r="M34" s="160"/>
      <c r="N34" s="160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69"/>
      <c r="AA34" s="169"/>
      <c r="AB34" s="149"/>
      <c r="AC34" s="126"/>
      <c r="AD34" s="126"/>
      <c r="AE34" s="126"/>
    </row>
    <row r="35" spans="1:31" x14ac:dyDescent="0.25">
      <c r="A35" s="52"/>
      <c r="B35" s="66" t="s">
        <v>157</v>
      </c>
      <c r="C35" s="53"/>
      <c r="D35" s="53"/>
      <c r="E35" s="53"/>
      <c r="F35" s="53"/>
      <c r="G35" s="53"/>
      <c r="H35" s="53"/>
      <c r="I35" s="53"/>
      <c r="J35" s="53"/>
      <c r="K35" s="53"/>
      <c r="L35" s="54"/>
    </row>
    <row r="36" spans="1:31" s="5" customFormat="1" x14ac:dyDescent="0.25"/>
    <row r="37" spans="1:31" s="5" customFormat="1" x14ac:dyDescent="0.25"/>
    <row r="38" spans="1:31" s="18" customFormat="1" x14ac:dyDescent="0.25">
      <c r="B38" s="18" t="s">
        <v>38</v>
      </c>
    </row>
    <row r="39" spans="1:31" s="18" customFormat="1" x14ac:dyDescent="0.25">
      <c r="B39" s="146">
        <v>3645707</v>
      </c>
      <c r="C39" s="204"/>
      <c r="D39" s="204"/>
    </row>
    <row r="40" spans="1:31" s="18" customFormat="1" x14ac:dyDescent="0.25">
      <c r="B40" s="146">
        <v>4912438</v>
      </c>
      <c r="C40" s="204"/>
      <c r="D40" s="204"/>
    </row>
    <row r="41" spans="1:31" s="18" customFormat="1" x14ac:dyDescent="0.25">
      <c r="B41" s="146">
        <v>5208541</v>
      </c>
      <c r="C41" s="204"/>
      <c r="D41" s="204"/>
    </row>
    <row r="42" spans="1:31" s="18" customFormat="1" x14ac:dyDescent="0.25">
      <c r="B42" s="146">
        <v>5650949</v>
      </c>
      <c r="C42" s="205" t="s">
        <v>135</v>
      </c>
      <c r="D42" s="204">
        <v>4854.4087499999996</v>
      </c>
    </row>
    <row r="43" spans="1:31" s="18" customFormat="1" x14ac:dyDescent="0.25">
      <c r="B43" s="146">
        <v>5894000</v>
      </c>
      <c r="C43" s="205" t="s">
        <v>136</v>
      </c>
      <c r="D43" s="204">
        <v>5416.482</v>
      </c>
    </row>
    <row r="44" spans="1:31" s="18" customFormat="1" x14ac:dyDescent="0.25">
      <c r="B44" s="146">
        <v>6089620</v>
      </c>
      <c r="C44" s="205" t="s">
        <v>137</v>
      </c>
      <c r="D44" s="204">
        <v>5710.7775000000001</v>
      </c>
    </row>
    <row r="45" spans="1:31" s="18" customFormat="1" x14ac:dyDescent="0.25">
      <c r="B45" s="146">
        <v>5982517</v>
      </c>
      <c r="C45" s="205" t="s">
        <v>138</v>
      </c>
      <c r="D45" s="204">
        <v>5904.2714999999998</v>
      </c>
    </row>
    <row r="46" spans="1:31" s="18" customFormat="1" x14ac:dyDescent="0.25">
      <c r="B46" s="146">
        <v>5915726</v>
      </c>
      <c r="C46" s="205" t="s">
        <v>139</v>
      </c>
      <c r="D46" s="204">
        <v>5970.4657500000003</v>
      </c>
    </row>
    <row r="47" spans="1:31" s="18" customFormat="1" x14ac:dyDescent="0.25">
      <c r="B47" s="146">
        <v>5986072</v>
      </c>
      <c r="C47" s="205" t="s">
        <v>140</v>
      </c>
      <c r="D47" s="204">
        <v>5993.4837500000003</v>
      </c>
    </row>
    <row r="48" spans="1:31" s="18" customFormat="1" x14ac:dyDescent="0.25">
      <c r="B48" s="146">
        <v>5388532</v>
      </c>
      <c r="C48" s="205" t="s">
        <v>141</v>
      </c>
      <c r="D48" s="204">
        <v>5818.2117500000004</v>
      </c>
    </row>
    <row r="49" spans="2:5" s="18" customFormat="1" x14ac:dyDescent="0.25">
      <c r="B49" s="146">
        <v>5358465</v>
      </c>
      <c r="C49" s="205" t="s">
        <v>142</v>
      </c>
      <c r="D49" s="204">
        <v>5662.1987499999996</v>
      </c>
    </row>
    <row r="50" spans="2:5" s="18" customFormat="1" x14ac:dyDescent="0.25">
      <c r="B50" s="146">
        <v>4363543</v>
      </c>
      <c r="C50" s="205" t="s">
        <v>143</v>
      </c>
      <c r="D50" s="204">
        <v>5274.1530000000002</v>
      </c>
      <c r="E50" s="137"/>
    </row>
    <row r="51" spans="2:5" s="18" customFormat="1" x14ac:dyDescent="0.25">
      <c r="B51" s="146">
        <v>4664359</v>
      </c>
      <c r="C51" s="205" t="s">
        <v>144</v>
      </c>
      <c r="D51" s="204">
        <v>4943.7247500000003</v>
      </c>
      <c r="E51" s="137"/>
    </row>
    <row r="52" spans="2:5" s="18" customFormat="1" x14ac:dyDescent="0.25">
      <c r="B52" s="146">
        <v>4725694</v>
      </c>
      <c r="C52" s="205" t="s">
        <v>145</v>
      </c>
      <c r="D52" s="204">
        <v>4778.0152500000004</v>
      </c>
      <c r="E52" s="137"/>
    </row>
    <row r="53" spans="2:5" s="18" customFormat="1" x14ac:dyDescent="0.25">
      <c r="B53" s="146">
        <v>5108359</v>
      </c>
      <c r="C53" s="205" t="s">
        <v>146</v>
      </c>
      <c r="D53" s="204">
        <v>4715.4887500000004</v>
      </c>
      <c r="E53" s="137"/>
    </row>
    <row r="54" spans="2:5" s="18" customFormat="1" x14ac:dyDescent="0.25">
      <c r="B54" s="146">
        <v>4917857</v>
      </c>
      <c r="C54" s="205" t="s">
        <v>147</v>
      </c>
      <c r="D54" s="204">
        <v>4854.0672500000001</v>
      </c>
      <c r="E54" s="137"/>
    </row>
    <row r="55" spans="2:5" s="18" customFormat="1" x14ac:dyDescent="0.25">
      <c r="B55" s="146">
        <v>4970736</v>
      </c>
      <c r="C55" s="205" t="s">
        <v>148</v>
      </c>
      <c r="D55" s="204">
        <v>4930.6615000000002</v>
      </c>
      <c r="E55" s="137"/>
    </row>
    <row r="56" spans="2:5" s="18" customFormat="1" x14ac:dyDescent="0.25">
      <c r="B56" s="146">
        <v>4738327</v>
      </c>
      <c r="C56" s="205" t="s">
        <v>149</v>
      </c>
      <c r="D56" s="204">
        <v>4933.8197499999997</v>
      </c>
      <c r="E56" s="137"/>
    </row>
    <row r="57" spans="2:5" s="18" customFormat="1" x14ac:dyDescent="0.25">
      <c r="B57" s="146">
        <v>5105143</v>
      </c>
      <c r="C57" s="205" t="s">
        <v>150</v>
      </c>
      <c r="D57" s="204">
        <v>4933.0157499999996</v>
      </c>
      <c r="E57" s="137"/>
    </row>
    <row r="58" spans="2:5" s="18" customFormat="1" x14ac:dyDescent="0.25">
      <c r="B58" s="146">
        <v>5124025</v>
      </c>
      <c r="C58" s="205" t="s">
        <v>151</v>
      </c>
      <c r="D58" s="204">
        <v>4984.5577499999999</v>
      </c>
      <c r="E58" s="137"/>
    </row>
    <row r="59" spans="2:5" s="18" customFormat="1" x14ac:dyDescent="0.25">
      <c r="B59" s="146">
        <v>5248986</v>
      </c>
      <c r="C59" s="205" t="s">
        <v>152</v>
      </c>
      <c r="D59" s="204">
        <v>5054.1202499999999</v>
      </c>
      <c r="E59" s="137"/>
    </row>
    <row r="60" spans="2:5" s="18" customFormat="1" x14ac:dyDescent="0.25">
      <c r="B60" s="146">
        <v>5355600</v>
      </c>
      <c r="C60" s="205" t="s">
        <v>153</v>
      </c>
      <c r="D60" s="204">
        <v>5208.4385000000002</v>
      </c>
      <c r="E60" s="137"/>
    </row>
    <row r="61" spans="2:5" s="18" customFormat="1" x14ac:dyDescent="0.25">
      <c r="B61" s="146">
        <v>5257506</v>
      </c>
      <c r="C61" s="205" t="s">
        <v>170</v>
      </c>
      <c r="D61" s="204">
        <v>5246.5292499999996</v>
      </c>
      <c r="E61" s="137"/>
    </row>
    <row r="62" spans="2:5" s="18" customFormat="1" x14ac:dyDescent="0.25">
      <c r="B62" s="146">
        <v>5300603</v>
      </c>
      <c r="C62" s="205" t="s">
        <v>186</v>
      </c>
      <c r="D62" s="204">
        <v>5290.6737499999999</v>
      </c>
      <c r="E62" s="137"/>
    </row>
    <row r="63" spans="2:5" s="18" customFormat="1" x14ac:dyDescent="0.25">
      <c r="B63" s="146">
        <v>5138181</v>
      </c>
      <c r="C63" s="205" t="s">
        <v>196</v>
      </c>
      <c r="D63" s="204">
        <v>5262.9724999999999</v>
      </c>
      <c r="E63" s="137"/>
    </row>
    <row r="64" spans="2:5" s="18" customFormat="1" x14ac:dyDescent="0.25">
      <c r="B64" s="146">
        <v>4932180</v>
      </c>
      <c r="C64" s="205" t="s">
        <v>198</v>
      </c>
      <c r="D64" s="204">
        <v>5157.1175000000003</v>
      </c>
      <c r="E64" s="137"/>
    </row>
    <row r="65" spans="2:5" s="18" customFormat="1" x14ac:dyDescent="0.25">
      <c r="B65" s="146">
        <v>5124509</v>
      </c>
      <c r="C65" s="205" t="s">
        <v>199</v>
      </c>
      <c r="D65" s="204">
        <v>5123.8682500000004</v>
      </c>
      <c r="E65" s="137"/>
    </row>
    <row r="66" spans="2:5" s="18" customFormat="1" x14ac:dyDescent="0.25">
      <c r="B66" s="146">
        <v>5186340</v>
      </c>
      <c r="C66" s="205" t="s">
        <v>201</v>
      </c>
      <c r="D66" s="204">
        <v>5095.3024999999998</v>
      </c>
      <c r="E66" s="137"/>
    </row>
    <row r="67" spans="2:5" s="18" customFormat="1" x14ac:dyDescent="0.25">
      <c r="B67" s="146">
        <v>5775647</v>
      </c>
      <c r="C67" s="205" t="s">
        <v>196</v>
      </c>
      <c r="D67" s="204">
        <v>5254.6689999999999</v>
      </c>
      <c r="E67" s="137"/>
    </row>
    <row r="68" spans="2:5" s="18" customFormat="1" x14ac:dyDescent="0.25">
      <c r="B68" s="67"/>
      <c r="D68" s="141"/>
      <c r="E68" s="137"/>
    </row>
    <row r="69" spans="2:5" s="18" customFormat="1" x14ac:dyDescent="0.25">
      <c r="B69" s="67"/>
      <c r="D69" s="141"/>
      <c r="E69" s="137"/>
    </row>
    <row r="70" spans="2:5" s="18" customFormat="1" x14ac:dyDescent="0.25">
      <c r="B70" s="67"/>
      <c r="D70" s="141"/>
      <c r="E70" s="137"/>
    </row>
    <row r="71" spans="2:5" s="18" customFormat="1" x14ac:dyDescent="0.25">
      <c r="B71" s="67"/>
      <c r="D71" s="141"/>
      <c r="E71" s="137"/>
    </row>
    <row r="72" spans="2:5" s="18" customFormat="1" x14ac:dyDescent="0.25">
      <c r="B72" s="67"/>
      <c r="D72" s="141"/>
      <c r="E72" s="137"/>
    </row>
    <row r="73" spans="2:5" s="18" customFormat="1" x14ac:dyDescent="0.25">
      <c r="B73" s="67"/>
      <c r="D73" s="141"/>
      <c r="E73" s="137"/>
    </row>
    <row r="74" spans="2:5" s="18" customFormat="1" x14ac:dyDescent="0.25">
      <c r="B74" s="67"/>
      <c r="D74" s="141"/>
      <c r="E74" s="137"/>
    </row>
    <row r="75" spans="2:5" s="18" customFormat="1" x14ac:dyDescent="0.25">
      <c r="B75" s="67"/>
      <c r="D75" s="141"/>
      <c r="E75" s="137"/>
    </row>
    <row r="76" spans="2:5" s="18" customFormat="1" x14ac:dyDescent="0.25">
      <c r="B76" s="67"/>
      <c r="D76" s="141"/>
      <c r="E76" s="137"/>
    </row>
    <row r="77" spans="2:5" s="18" customFormat="1" x14ac:dyDescent="0.25">
      <c r="B77" s="67"/>
      <c r="D77" s="141"/>
      <c r="E77" s="137"/>
    </row>
    <row r="78" spans="2:5" s="18" customFormat="1" x14ac:dyDescent="0.25">
      <c r="B78" s="67"/>
      <c r="D78" s="141"/>
      <c r="E78" s="137"/>
    </row>
    <row r="79" spans="2:5" s="18" customFormat="1" x14ac:dyDescent="0.25">
      <c r="B79" s="67"/>
      <c r="D79" s="141"/>
      <c r="E79" s="137"/>
    </row>
    <row r="80" spans="2:5" s="18" customFormat="1" x14ac:dyDescent="0.25">
      <c r="B80" s="67"/>
      <c r="D80" s="141"/>
      <c r="E80" s="137"/>
    </row>
    <row r="81" spans="2:5" s="18" customFormat="1" x14ac:dyDescent="0.25">
      <c r="B81" s="67"/>
      <c r="D81" s="141"/>
      <c r="E81" s="137"/>
    </row>
    <row r="82" spans="2:5" s="18" customFormat="1" x14ac:dyDescent="0.25">
      <c r="B82" s="67"/>
      <c r="D82" s="141"/>
      <c r="E82" s="137"/>
    </row>
    <row r="83" spans="2:5" s="18" customFormat="1" x14ac:dyDescent="0.25">
      <c r="B83" s="67"/>
      <c r="D83" s="141"/>
      <c r="E83" s="137"/>
    </row>
    <row r="84" spans="2:5" s="18" customFormat="1" x14ac:dyDescent="0.25">
      <c r="B84" s="67"/>
      <c r="D84" s="141"/>
      <c r="E84" s="137"/>
    </row>
    <row r="85" spans="2:5" s="18" customFormat="1" x14ac:dyDescent="0.25">
      <c r="B85" s="67"/>
      <c r="D85" s="141"/>
      <c r="E85" s="137"/>
    </row>
    <row r="86" spans="2:5" s="18" customFormat="1" x14ac:dyDescent="0.25">
      <c r="B86" s="67"/>
      <c r="D86" s="141"/>
      <c r="E86" s="137"/>
    </row>
    <row r="87" spans="2:5" s="18" customFormat="1" x14ac:dyDescent="0.25">
      <c r="B87" s="67"/>
      <c r="D87" s="141"/>
      <c r="E87" s="137"/>
    </row>
    <row r="88" spans="2:5" s="18" customFormat="1" x14ac:dyDescent="0.25">
      <c r="B88" s="67"/>
      <c r="D88" s="141"/>
      <c r="E88" s="137"/>
    </row>
    <row r="89" spans="2:5" s="18" customFormat="1" x14ac:dyDescent="0.25">
      <c r="B89" s="67"/>
      <c r="D89" s="141"/>
      <c r="E89" s="137"/>
    </row>
    <row r="90" spans="2:5" s="18" customFormat="1" x14ac:dyDescent="0.25">
      <c r="B90" s="67"/>
      <c r="D90" s="141"/>
      <c r="E90" s="137"/>
    </row>
    <row r="91" spans="2:5" s="18" customFormat="1" x14ac:dyDescent="0.25">
      <c r="B91" s="67"/>
      <c r="D91" s="141"/>
      <c r="E91" s="137"/>
    </row>
    <row r="92" spans="2:5" s="18" customFormat="1" x14ac:dyDescent="0.25">
      <c r="B92" s="67"/>
      <c r="D92" s="141"/>
      <c r="E92" s="137"/>
    </row>
    <row r="93" spans="2:5" s="18" customFormat="1" x14ac:dyDescent="0.25">
      <c r="B93" s="67"/>
      <c r="D93" s="141"/>
      <c r="E93" s="137"/>
    </row>
    <row r="94" spans="2:5" s="18" customFormat="1" x14ac:dyDescent="0.25">
      <c r="B94" s="67"/>
      <c r="D94" s="141"/>
      <c r="E94" s="137"/>
    </row>
    <row r="95" spans="2:5" s="18" customFormat="1" x14ac:dyDescent="0.25">
      <c r="B95" s="67"/>
      <c r="D95" s="141"/>
      <c r="E95" s="137"/>
    </row>
    <row r="96" spans="2:5" s="18" customFormat="1" x14ac:dyDescent="0.25">
      <c r="B96" s="67"/>
      <c r="D96" s="141"/>
      <c r="E96" s="137"/>
    </row>
    <row r="97" spans="2:31" s="18" customFormat="1" x14ac:dyDescent="0.25">
      <c r="B97" s="67"/>
      <c r="D97" s="141"/>
      <c r="E97" s="137"/>
    </row>
    <row r="98" spans="2:31" s="18" customFormat="1" x14ac:dyDescent="0.25">
      <c r="B98" s="67"/>
      <c r="D98" s="141"/>
      <c r="E98" s="137"/>
    </row>
    <row r="99" spans="2:31" s="18" customFormat="1" x14ac:dyDescent="0.25">
      <c r="B99" s="67"/>
      <c r="D99" s="141"/>
      <c r="E99" s="137"/>
    </row>
    <row r="100" spans="2:31" s="18" customFormat="1" x14ac:dyDescent="0.25">
      <c r="B100" s="67"/>
      <c r="D100" s="141"/>
      <c r="E100" s="137"/>
    </row>
    <row r="101" spans="2:31" s="18" customFormat="1" x14ac:dyDescent="0.25">
      <c r="B101" s="67"/>
      <c r="D101" s="141"/>
      <c r="E101" s="137"/>
    </row>
    <row r="102" spans="2:31" s="18" customFormat="1" x14ac:dyDescent="0.25">
      <c r="B102" s="67"/>
      <c r="D102" s="141"/>
      <c r="E102" s="137"/>
    </row>
    <row r="103" spans="2:31" s="18" customFormat="1" x14ac:dyDescent="0.25">
      <c r="B103" s="67"/>
      <c r="D103" s="141"/>
      <c r="E103" s="137"/>
    </row>
    <row r="104" spans="2:31" s="18" customFormat="1" x14ac:dyDescent="0.25">
      <c r="B104" s="67"/>
      <c r="D104" s="141"/>
      <c r="E104" s="137"/>
    </row>
    <row r="105" spans="2:31" s="18" customFormat="1" x14ac:dyDescent="0.25">
      <c r="B105" s="67"/>
      <c r="D105" s="141"/>
      <c r="E105" s="137"/>
    </row>
    <row r="106" spans="2:31" s="18" customFormat="1" x14ac:dyDescent="0.25">
      <c r="B106" s="67"/>
      <c r="D106" s="141"/>
      <c r="E106" s="137"/>
    </row>
    <row r="107" spans="2:31" s="18" customFormat="1" x14ac:dyDescent="0.25">
      <c r="B107" s="67"/>
      <c r="D107" s="141"/>
      <c r="E107" s="137"/>
    </row>
    <row r="108" spans="2:31" s="18" customFormat="1" x14ac:dyDescent="0.25">
      <c r="B108" s="67"/>
      <c r="D108" s="141"/>
      <c r="E108" s="137"/>
    </row>
    <row r="109" spans="2:31" s="18" customFormat="1" x14ac:dyDescent="0.25">
      <c r="B109" s="67"/>
      <c r="D109" s="141"/>
      <c r="E109" s="137"/>
    </row>
    <row r="110" spans="2:31" s="18" customFormat="1" x14ac:dyDescent="0.25">
      <c r="B110" s="67"/>
      <c r="D110" s="141"/>
      <c r="E110" s="137"/>
    </row>
    <row r="111" spans="2:31" s="109" customFormat="1" x14ac:dyDescent="0.25">
      <c r="B111" s="110"/>
      <c r="D111" s="112"/>
      <c r="E111" s="113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C111" s="125"/>
      <c r="AD111" s="125"/>
      <c r="AE111" s="125"/>
    </row>
    <row r="112" spans="2:31" s="109" customFormat="1" x14ac:dyDescent="0.25">
      <c r="B112" s="110"/>
      <c r="D112" s="112"/>
      <c r="E112" s="113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C112" s="125"/>
      <c r="AD112" s="125"/>
      <c r="AE112" s="125"/>
    </row>
    <row r="113" spans="2:31" s="109" customFormat="1" x14ac:dyDescent="0.25">
      <c r="B113" s="110"/>
      <c r="D113" s="112"/>
      <c r="E113" s="113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C113" s="125"/>
      <c r="AD113" s="125"/>
      <c r="AE113" s="125"/>
    </row>
    <row r="114" spans="2:31" s="109" customFormat="1" x14ac:dyDescent="0.25">
      <c r="B114" s="110"/>
      <c r="D114" s="112"/>
      <c r="E114" s="113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C114" s="125"/>
      <c r="AD114" s="125"/>
      <c r="AE114" s="125"/>
    </row>
    <row r="115" spans="2:31" s="109" customFormat="1" x14ac:dyDescent="0.25">
      <c r="B115" s="110"/>
      <c r="D115" s="112"/>
      <c r="E115" s="113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C115" s="125"/>
      <c r="AD115" s="125"/>
      <c r="AE115" s="125"/>
    </row>
    <row r="116" spans="2:31" s="109" customFormat="1" x14ac:dyDescent="0.25">
      <c r="B116" s="110"/>
      <c r="D116" s="112"/>
      <c r="E116" s="113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C116" s="125"/>
      <c r="AD116" s="125"/>
      <c r="AE116" s="125"/>
    </row>
    <row r="117" spans="2:31" s="109" customFormat="1" x14ac:dyDescent="0.25">
      <c r="B117" s="110"/>
      <c r="D117" s="112"/>
      <c r="E117" s="113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C117" s="125"/>
      <c r="AD117" s="125"/>
      <c r="AE117" s="125"/>
    </row>
    <row r="118" spans="2:31" s="109" customFormat="1" x14ac:dyDescent="0.25">
      <c r="B118" s="110"/>
      <c r="D118" s="112"/>
      <c r="E118" s="113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C118" s="125"/>
      <c r="AD118" s="125"/>
      <c r="AE118" s="125"/>
    </row>
    <row r="119" spans="2:31" s="109" customFormat="1" x14ac:dyDescent="0.25">
      <c r="B119" s="110"/>
      <c r="D119" s="112"/>
      <c r="E119" s="113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C119" s="125"/>
      <c r="AD119" s="125"/>
      <c r="AE119" s="125"/>
    </row>
    <row r="120" spans="2:31" s="109" customFormat="1" x14ac:dyDescent="0.25">
      <c r="D120" s="112"/>
      <c r="E120" s="113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C120" s="125"/>
      <c r="AD120" s="125"/>
      <c r="AE120" s="125"/>
    </row>
    <row r="121" spans="2:31" s="109" customFormat="1" x14ac:dyDescent="0.25">
      <c r="D121" s="112"/>
      <c r="E121" s="113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C121" s="125"/>
      <c r="AD121" s="125"/>
      <c r="AE121" s="125"/>
    </row>
    <row r="122" spans="2:31" s="109" customFormat="1" x14ac:dyDescent="0.25">
      <c r="D122" s="112"/>
      <c r="E122" s="113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C122" s="125"/>
      <c r="AD122" s="125"/>
      <c r="AE122" s="125"/>
    </row>
    <row r="123" spans="2:31" s="109" customFormat="1" x14ac:dyDescent="0.25">
      <c r="D123" s="112"/>
      <c r="E123" s="113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C123" s="125"/>
      <c r="AD123" s="125"/>
      <c r="AE123" s="125"/>
    </row>
    <row r="124" spans="2:31" s="109" customFormat="1" x14ac:dyDescent="0.25">
      <c r="D124" s="112"/>
      <c r="E124" s="113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C124" s="125"/>
      <c r="AD124" s="125"/>
      <c r="AE124" s="125"/>
    </row>
    <row r="125" spans="2:31" s="109" customFormat="1" x14ac:dyDescent="0.25">
      <c r="D125" s="112"/>
      <c r="E125" s="113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C125" s="125"/>
      <c r="AD125" s="125"/>
      <c r="AE125" s="125"/>
    </row>
    <row r="126" spans="2:31" s="109" customFormat="1" x14ac:dyDescent="0.25">
      <c r="D126" s="112"/>
      <c r="E126" s="113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C126" s="125"/>
      <c r="AD126" s="125"/>
      <c r="AE126" s="125"/>
    </row>
    <row r="127" spans="2:31" s="109" customFormat="1" x14ac:dyDescent="0.25">
      <c r="D127" s="112"/>
      <c r="E127" s="113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C127" s="125"/>
      <c r="AD127" s="125"/>
      <c r="AE127" s="125"/>
    </row>
    <row r="128" spans="2:31" s="109" customFormat="1" x14ac:dyDescent="0.25">
      <c r="D128" s="112"/>
      <c r="E128" s="113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C128" s="125"/>
      <c r="AD128" s="125"/>
      <c r="AE128" s="125"/>
    </row>
    <row r="129" spans="13:31" s="109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C129" s="125"/>
      <c r="AD129" s="125"/>
      <c r="AE129" s="125"/>
    </row>
    <row r="130" spans="13:31" s="109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C130" s="125"/>
      <c r="AD130" s="125"/>
      <c r="AE130" s="125"/>
    </row>
    <row r="131" spans="13:31" s="18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109"/>
      <c r="AC131" s="125"/>
      <c r="AD131" s="125"/>
      <c r="AE131" s="125"/>
    </row>
    <row r="132" spans="13:31" s="18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109"/>
      <c r="AC132" s="125"/>
      <c r="AD132" s="125"/>
      <c r="AE132" s="125"/>
    </row>
    <row r="133" spans="13:31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109"/>
      <c r="AC133" s="125"/>
      <c r="AD133" s="125"/>
      <c r="AE133" s="125"/>
    </row>
    <row r="134" spans="13:31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109"/>
      <c r="AC134" s="125"/>
      <c r="AD134" s="125"/>
      <c r="AE134" s="125"/>
    </row>
    <row r="135" spans="13:31" s="28" customFormat="1" x14ac:dyDescent="0.25">
      <c r="M135" s="160"/>
      <c r="N135" s="160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160"/>
      <c r="AA135" s="160"/>
      <c r="AB135" s="111"/>
      <c r="AC135" s="120"/>
      <c r="AD135" s="120"/>
      <c r="AE135" s="120"/>
    </row>
    <row r="136" spans="13:31" s="28" customFormat="1" x14ac:dyDescent="0.25">
      <c r="M136" s="160"/>
      <c r="N136" s="160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160"/>
      <c r="AA136" s="160"/>
      <c r="AB136" s="111"/>
      <c r="AC136" s="120"/>
      <c r="AD136" s="120"/>
      <c r="AE136" s="120"/>
    </row>
    <row r="137" spans="13:31" s="28" customFormat="1" x14ac:dyDescent="0.25">
      <c r="M137" s="160"/>
      <c r="N137" s="160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160"/>
      <c r="AA137" s="160"/>
      <c r="AB137" s="111"/>
      <c r="AC137" s="120"/>
      <c r="AD137" s="120"/>
      <c r="AE137" s="120"/>
    </row>
    <row r="138" spans="13:31" s="28" customFormat="1" x14ac:dyDescent="0.25">
      <c r="M138" s="160"/>
      <c r="N138" s="160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160"/>
      <c r="AA138" s="160"/>
      <c r="AB138" s="111"/>
      <c r="AC138" s="120"/>
      <c r="AD138" s="120"/>
      <c r="AE138" s="120"/>
    </row>
    <row r="139" spans="13:31" s="28" customFormat="1" x14ac:dyDescent="0.25">
      <c r="M139" s="160"/>
      <c r="N139" s="160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160"/>
      <c r="AA139" s="160"/>
      <c r="AB139" s="111"/>
      <c r="AC139" s="120"/>
      <c r="AD139" s="120"/>
      <c r="AE139" s="120"/>
    </row>
    <row r="140" spans="13:31" s="28" customFormat="1" x14ac:dyDescent="0.25">
      <c r="M140" s="160"/>
      <c r="N140" s="160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160"/>
      <c r="AA140" s="160"/>
      <c r="AB140" s="111"/>
      <c r="AC140" s="120"/>
      <c r="AD140" s="120"/>
      <c r="AE140" s="120"/>
    </row>
    <row r="141" spans="13:31" s="28" customFormat="1" x14ac:dyDescent="0.25">
      <c r="M141" s="160"/>
      <c r="N141" s="160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160"/>
      <c r="AA141" s="160"/>
      <c r="AB141" s="111"/>
      <c r="AC141" s="120"/>
      <c r="AD141" s="120"/>
      <c r="AE141" s="120"/>
    </row>
    <row r="142" spans="13:31" s="28" customFormat="1" x14ac:dyDescent="0.25">
      <c r="M142" s="160"/>
      <c r="N142" s="160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160"/>
      <c r="AA142" s="160"/>
      <c r="AB142" s="111"/>
      <c r="AC142" s="120"/>
      <c r="AD142" s="120"/>
      <c r="AE142" s="120"/>
    </row>
    <row r="143" spans="13:31" s="28" customFormat="1" x14ac:dyDescent="0.25">
      <c r="M143" s="160"/>
      <c r="N143" s="160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160"/>
      <c r="AA143" s="160"/>
      <c r="AB143" s="111"/>
      <c r="AC143" s="120"/>
      <c r="AD143" s="120"/>
      <c r="AE143" s="120"/>
    </row>
    <row r="144" spans="13:31" s="28" customFormat="1" x14ac:dyDescent="0.25">
      <c r="M144" s="160"/>
      <c r="N144" s="160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160"/>
      <c r="AA144" s="160"/>
      <c r="AB144" s="111"/>
      <c r="AC144" s="120"/>
      <c r="AD144" s="120"/>
      <c r="AE144" s="120"/>
    </row>
    <row r="145" spans="13:31" s="28" customFormat="1" x14ac:dyDescent="0.25">
      <c r="M145" s="160"/>
      <c r="N145" s="160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160"/>
      <c r="AA145" s="160"/>
      <c r="AB145" s="111"/>
      <c r="AC145" s="120"/>
      <c r="AD145" s="120"/>
      <c r="AE145" s="120"/>
    </row>
    <row r="146" spans="13:31" s="28" customFormat="1" x14ac:dyDescent="0.25">
      <c r="M146" s="160"/>
      <c r="N146" s="160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160"/>
      <c r="AA146" s="160"/>
      <c r="AB146" s="111"/>
      <c r="AC146" s="120"/>
      <c r="AD146" s="120"/>
      <c r="AE146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SheetLayoutView="100" workbookViewId="0">
      <pane ySplit="11" topLeftCell="A12" activePane="bottomLeft" state="frozen"/>
      <selection activeCell="A25" sqref="A25"/>
      <selection pane="bottomLeft" activeCell="M14" sqref="M14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60"/>
    <col min="14" max="14" width="11.42578125" style="160" hidden="1" customWidth="1"/>
    <col min="15" max="23" width="11.42578125" style="5"/>
    <col min="24" max="26" width="11.42578125" style="18"/>
    <col min="27" max="28" width="11.42578125" style="133"/>
    <col min="29" max="34" width="11.42578125" style="120"/>
    <col min="35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134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20" x14ac:dyDescent="0.25">
      <c r="A11" s="48"/>
      <c r="B11" s="63" t="s">
        <v>129</v>
      </c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228"/>
      <c r="J11" s="228"/>
      <c r="K11" s="228"/>
      <c r="L11" s="50"/>
      <c r="O11" s="1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130</v>
      </c>
      <c r="C13" s="60">
        <v>993.88</v>
      </c>
      <c r="D13" s="60">
        <v>1276.9849999999999</v>
      </c>
      <c r="E13" s="60">
        <v>840.26</v>
      </c>
      <c r="F13" s="60">
        <v>1249.162</v>
      </c>
      <c r="G13" s="60">
        <v>904.28099999999995</v>
      </c>
      <c r="H13" s="57">
        <v>1140.7909999999999</v>
      </c>
      <c r="I13" s="23">
        <v>26.154480742158693</v>
      </c>
      <c r="J13" s="23">
        <v>126.1544807421587</v>
      </c>
      <c r="K13" s="23">
        <v>-27.608989066270027</v>
      </c>
      <c r="L13" s="50"/>
      <c r="O13" s="80"/>
      <c r="P13" s="80"/>
      <c r="Q13" s="80"/>
      <c r="R13" s="80"/>
      <c r="S13" s="80"/>
      <c r="T13" s="80"/>
    </row>
    <row r="14" spans="1:20" x14ac:dyDescent="0.25">
      <c r="A14" s="48"/>
      <c r="B14" s="59" t="s">
        <v>131</v>
      </c>
      <c r="C14" s="60">
        <v>891.28499999999997</v>
      </c>
      <c r="D14" s="60">
        <v>1419.835</v>
      </c>
      <c r="E14" s="60">
        <v>1493.5509999999999</v>
      </c>
      <c r="F14" s="60">
        <v>926.27800000000002</v>
      </c>
      <c r="G14" s="60">
        <v>1162.9359999999999</v>
      </c>
      <c r="H14" s="61"/>
      <c r="I14" s="62" t="s">
        <v>112</v>
      </c>
      <c r="J14" s="62" t="s">
        <v>112</v>
      </c>
      <c r="K14" s="62" t="s">
        <v>112</v>
      </c>
      <c r="L14" s="50"/>
      <c r="O14" s="80"/>
      <c r="P14" s="80"/>
      <c r="Q14" s="80"/>
      <c r="R14" s="80"/>
      <c r="S14" s="80"/>
    </row>
    <row r="15" spans="1:20" x14ac:dyDescent="0.25">
      <c r="A15" s="48"/>
      <c r="B15" s="59" t="s">
        <v>132</v>
      </c>
      <c r="C15" s="60">
        <v>735.49599999999998</v>
      </c>
      <c r="D15" s="60">
        <v>1101.1880000000001</v>
      </c>
      <c r="E15" s="60">
        <v>1344.2760000000001</v>
      </c>
      <c r="F15" s="60">
        <v>1094.367</v>
      </c>
      <c r="G15" s="60">
        <v>1289.453</v>
      </c>
      <c r="H15" s="61"/>
      <c r="I15" s="62" t="s">
        <v>112</v>
      </c>
      <c r="J15" s="62" t="s">
        <v>112</v>
      </c>
      <c r="K15" s="62" t="s">
        <v>112</v>
      </c>
      <c r="L15" s="50"/>
      <c r="O15" s="80"/>
      <c r="P15" s="80"/>
      <c r="Q15" s="80"/>
      <c r="R15" s="80"/>
      <c r="S15" s="80"/>
    </row>
    <row r="16" spans="1:20" x14ac:dyDescent="0.25">
      <c r="A16" s="48"/>
      <c r="B16" s="59" t="s">
        <v>133</v>
      </c>
      <c r="C16" s="60">
        <v>1106.4449999999999</v>
      </c>
      <c r="D16" s="60">
        <v>1070.133</v>
      </c>
      <c r="E16" s="60">
        <v>1075.377</v>
      </c>
      <c r="F16" s="60">
        <v>1047.453</v>
      </c>
      <c r="G16" s="60">
        <v>1009.913</v>
      </c>
      <c r="H16" s="61"/>
      <c r="I16" s="62" t="s">
        <v>112</v>
      </c>
      <c r="J16" s="62" t="s">
        <v>112</v>
      </c>
      <c r="K16" s="62" t="s">
        <v>112</v>
      </c>
      <c r="L16" s="50"/>
      <c r="O16" s="80"/>
      <c r="P16" s="80"/>
      <c r="Q16" s="80"/>
      <c r="R16" s="80"/>
      <c r="S16" s="80"/>
    </row>
    <row r="17" spans="1:34" x14ac:dyDescent="0.25">
      <c r="A17" s="48"/>
      <c r="B17" s="63" t="s">
        <v>19</v>
      </c>
      <c r="C17" s="61">
        <v>3727.1059999999998</v>
      </c>
      <c r="D17" s="61">
        <v>4868.1409999999996</v>
      </c>
      <c r="E17" s="61">
        <v>4753.4639999999999</v>
      </c>
      <c r="F17" s="61">
        <v>4317.26</v>
      </c>
      <c r="G17" s="61">
        <v>4366.5829999999996</v>
      </c>
      <c r="H17" s="56">
        <v>1140.7909999999999</v>
      </c>
      <c r="I17" s="55"/>
      <c r="J17" s="37"/>
      <c r="K17" s="37"/>
      <c r="L17" s="50"/>
    </row>
    <row r="18" spans="1:34" ht="18.75" customHeight="1" x14ac:dyDescent="0.25">
      <c r="A18" s="48"/>
      <c r="B18" s="63" t="s">
        <v>16</v>
      </c>
      <c r="C18" s="64"/>
      <c r="D18" s="64">
        <v>30.614503585355489</v>
      </c>
      <c r="E18" s="64">
        <v>-2.3556630754943186</v>
      </c>
      <c r="F18" s="64">
        <v>-9.176549985442195</v>
      </c>
      <c r="G18" s="64">
        <v>1.142460727405803</v>
      </c>
      <c r="H18" s="36"/>
      <c r="I18" s="37"/>
      <c r="J18" s="37"/>
      <c r="K18" s="37"/>
      <c r="L18" s="50"/>
    </row>
    <row r="19" spans="1:34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34" ht="18.75" customHeight="1" x14ac:dyDescent="0.25">
      <c r="A20" s="48"/>
      <c r="B20" s="63" t="s">
        <v>17</v>
      </c>
      <c r="C20" s="61">
        <v>993.88</v>
      </c>
      <c r="D20" s="61">
        <v>1276.9849999999999</v>
      </c>
      <c r="E20" s="61">
        <v>840.26</v>
      </c>
      <c r="F20" s="61">
        <v>1249.162</v>
      </c>
      <c r="G20" s="61">
        <v>904.28099999999995</v>
      </c>
      <c r="H20" s="57">
        <v>1140.7909999999999</v>
      </c>
      <c r="I20" s="58">
        <v>26.154480742158693</v>
      </c>
      <c r="J20" s="24">
        <v>126.1544807421587</v>
      </c>
      <c r="K20" s="24">
        <v>-27.608989066270027</v>
      </c>
      <c r="L20" s="50"/>
    </row>
    <row r="21" spans="1:34" ht="18.75" customHeight="1" x14ac:dyDescent="0.25">
      <c r="A21" s="48"/>
      <c r="B21" s="63" t="s">
        <v>16</v>
      </c>
      <c r="C21" s="64"/>
      <c r="D21" s="64">
        <v>28.484827142109694</v>
      </c>
      <c r="E21" s="64">
        <v>-34.199696942407307</v>
      </c>
      <c r="F21" s="64">
        <v>48.663746935472354</v>
      </c>
      <c r="G21" s="64">
        <v>-27.608989066270027</v>
      </c>
      <c r="H21" s="24">
        <v>26.154480742158693</v>
      </c>
      <c r="I21" s="37"/>
      <c r="J21" s="37"/>
      <c r="K21" s="37"/>
      <c r="L21" s="50"/>
    </row>
    <row r="22" spans="1:34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34" ht="14.25" customHeight="1" x14ac:dyDescent="0.25">
      <c r="A23" s="48"/>
      <c r="B23" s="33"/>
      <c r="C23" s="34"/>
      <c r="D23" s="34"/>
      <c r="E23" s="34"/>
      <c r="F23" s="124"/>
      <c r="G23" s="123"/>
      <c r="H23" s="34"/>
      <c r="I23" s="35"/>
      <c r="J23" s="35"/>
      <c r="K23" s="35"/>
      <c r="L23" s="50"/>
    </row>
    <row r="24" spans="1:34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160"/>
      <c r="N24" s="160"/>
      <c r="O24" s="5"/>
      <c r="P24" s="5"/>
      <c r="Q24" s="5"/>
      <c r="R24" s="5"/>
      <c r="S24" s="5"/>
      <c r="T24" s="5"/>
      <c r="U24" s="5"/>
      <c r="V24" s="5"/>
      <c r="W24" s="5"/>
      <c r="X24" s="18"/>
      <c r="Y24" s="18"/>
      <c r="Z24" s="18"/>
      <c r="AA24" s="135"/>
      <c r="AB24" s="135"/>
      <c r="AC24" s="126"/>
      <c r="AD24" s="126"/>
      <c r="AE24" s="126"/>
      <c r="AF24" s="126"/>
      <c r="AG24" s="126"/>
      <c r="AH24" s="126"/>
    </row>
    <row r="25" spans="1:34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160"/>
      <c r="N25" s="160"/>
      <c r="O25" s="5"/>
      <c r="P25" s="5"/>
      <c r="Q25" s="5"/>
      <c r="R25" s="5"/>
      <c r="S25" s="5"/>
      <c r="T25" s="5"/>
      <c r="U25" s="5"/>
      <c r="V25" s="5"/>
      <c r="W25" s="5"/>
      <c r="X25" s="18"/>
      <c r="Y25" s="18"/>
      <c r="Z25" s="18"/>
      <c r="AA25" s="135"/>
      <c r="AB25" s="135"/>
      <c r="AC25" s="126"/>
      <c r="AD25" s="126"/>
      <c r="AE25" s="126"/>
      <c r="AF25" s="126"/>
      <c r="AG25" s="126"/>
      <c r="AH25" s="126"/>
    </row>
    <row r="26" spans="1:34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160"/>
      <c r="N26" s="160"/>
      <c r="O26" s="5"/>
      <c r="P26" s="5"/>
      <c r="Q26" s="5"/>
      <c r="R26" s="5"/>
      <c r="S26" s="5"/>
      <c r="T26" s="5"/>
      <c r="U26" s="5"/>
      <c r="V26" s="5"/>
      <c r="W26" s="5"/>
      <c r="X26" s="18"/>
      <c r="Y26" s="18"/>
      <c r="Z26" s="18"/>
      <c r="AA26" s="135"/>
      <c r="AB26" s="135"/>
      <c r="AC26" s="126"/>
      <c r="AD26" s="126"/>
      <c r="AE26" s="126"/>
      <c r="AF26" s="126"/>
      <c r="AG26" s="126"/>
      <c r="AH26" s="126"/>
    </row>
    <row r="27" spans="1:34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160"/>
      <c r="N27" s="160"/>
      <c r="O27" s="5"/>
      <c r="P27" s="5"/>
      <c r="Q27" s="5"/>
      <c r="R27" s="5"/>
      <c r="S27" s="5"/>
      <c r="T27" s="5"/>
      <c r="U27" s="5"/>
      <c r="V27" s="5"/>
      <c r="W27" s="5"/>
      <c r="X27" s="18"/>
      <c r="Y27" s="18"/>
      <c r="Z27" s="18"/>
      <c r="AA27" s="135"/>
      <c r="AB27" s="135"/>
      <c r="AC27" s="126"/>
      <c r="AD27" s="126"/>
      <c r="AE27" s="126"/>
      <c r="AF27" s="126"/>
      <c r="AG27" s="126"/>
      <c r="AH27" s="126"/>
    </row>
    <row r="28" spans="1:34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160"/>
      <c r="N28" s="160"/>
      <c r="O28" s="5"/>
      <c r="P28" s="5"/>
      <c r="Q28" s="5"/>
      <c r="R28" s="5"/>
      <c r="S28" s="5"/>
      <c r="T28" s="5"/>
      <c r="U28" s="5"/>
      <c r="V28" s="5"/>
      <c r="W28" s="5"/>
      <c r="X28" s="18"/>
      <c r="Y28" s="18"/>
      <c r="Z28" s="18"/>
      <c r="AA28" s="135"/>
      <c r="AB28" s="135"/>
      <c r="AC28" s="126"/>
      <c r="AD28" s="126"/>
      <c r="AE28" s="126"/>
      <c r="AF28" s="126"/>
      <c r="AG28" s="126"/>
      <c r="AH28" s="126"/>
    </row>
    <row r="29" spans="1:34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160"/>
      <c r="N29" s="160"/>
      <c r="O29" s="5"/>
      <c r="P29" s="5"/>
      <c r="Q29" s="5"/>
      <c r="R29" s="5"/>
      <c r="S29" s="5"/>
      <c r="T29" s="5"/>
      <c r="U29" s="5"/>
      <c r="V29" s="5"/>
      <c r="W29" s="5"/>
      <c r="X29" s="18"/>
      <c r="Y29" s="18"/>
      <c r="Z29" s="18"/>
      <c r="AA29" s="135"/>
      <c r="AB29" s="135"/>
      <c r="AC29" s="126"/>
      <c r="AD29" s="126"/>
      <c r="AE29" s="126"/>
      <c r="AF29" s="126"/>
      <c r="AG29" s="126"/>
      <c r="AH29" s="126"/>
    </row>
    <row r="30" spans="1:34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160"/>
      <c r="N30" s="160"/>
      <c r="O30" s="5"/>
      <c r="P30" s="5"/>
      <c r="Q30" s="5"/>
      <c r="R30" s="5"/>
      <c r="S30" s="5"/>
      <c r="T30" s="5"/>
      <c r="U30" s="5"/>
      <c r="V30" s="5"/>
      <c r="W30" s="5"/>
      <c r="X30" s="18"/>
      <c r="Y30" s="18"/>
      <c r="Z30" s="18"/>
      <c r="AA30" s="135"/>
      <c r="AB30" s="135"/>
      <c r="AC30" s="126"/>
      <c r="AD30" s="126"/>
      <c r="AE30" s="126"/>
      <c r="AF30" s="126"/>
      <c r="AG30" s="126"/>
      <c r="AH30" s="126"/>
    </row>
    <row r="31" spans="1:34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160"/>
      <c r="N31" s="160"/>
      <c r="O31" s="5"/>
      <c r="P31" s="5"/>
      <c r="Q31" s="5"/>
      <c r="R31" s="5"/>
      <c r="S31" s="5"/>
      <c r="T31" s="5"/>
      <c r="U31" s="5"/>
      <c r="V31" s="5"/>
      <c r="W31" s="5"/>
      <c r="X31" s="18"/>
      <c r="Y31" s="18"/>
      <c r="Z31" s="18"/>
      <c r="AA31" s="135"/>
      <c r="AB31" s="135"/>
      <c r="AC31" s="126"/>
      <c r="AD31" s="126"/>
      <c r="AE31" s="126"/>
      <c r="AF31" s="126"/>
      <c r="AG31" s="126"/>
      <c r="AH31" s="126"/>
    </row>
    <row r="32" spans="1:34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60"/>
      <c r="N32" s="160"/>
      <c r="O32" s="5"/>
      <c r="P32" s="5"/>
      <c r="Q32" s="5"/>
      <c r="R32" s="5"/>
      <c r="S32" s="5"/>
      <c r="T32" s="5"/>
      <c r="U32" s="5"/>
      <c r="V32" s="5"/>
      <c r="W32" s="5"/>
      <c r="X32" s="18"/>
      <c r="Y32" s="18"/>
      <c r="Z32" s="18"/>
      <c r="AA32" s="135"/>
      <c r="AB32" s="135"/>
      <c r="AC32" s="126"/>
      <c r="AD32" s="126"/>
      <c r="AE32" s="126"/>
      <c r="AF32" s="126"/>
      <c r="AG32" s="126"/>
      <c r="AH32" s="126"/>
    </row>
    <row r="33" spans="1:34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60"/>
      <c r="N33" s="160"/>
      <c r="O33" s="5"/>
      <c r="P33" s="5"/>
      <c r="Q33" s="5"/>
      <c r="R33" s="5"/>
      <c r="S33" s="5"/>
      <c r="T33" s="5"/>
      <c r="U33" s="5"/>
      <c r="V33" s="5"/>
      <c r="W33" s="5"/>
      <c r="X33" s="18"/>
      <c r="Y33" s="18"/>
      <c r="Z33" s="18"/>
      <c r="AA33" s="135"/>
      <c r="AB33" s="135"/>
      <c r="AC33" s="126"/>
      <c r="AD33" s="126"/>
      <c r="AE33" s="126"/>
      <c r="AF33" s="126"/>
      <c r="AG33" s="126"/>
      <c r="AH33" s="126"/>
    </row>
    <row r="34" spans="1:34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60"/>
      <c r="N34" s="160"/>
      <c r="O34" s="5"/>
      <c r="P34" s="5"/>
      <c r="Q34" s="5"/>
      <c r="R34" s="5"/>
      <c r="S34" s="5"/>
      <c r="T34" s="5"/>
      <c r="U34" s="5"/>
      <c r="V34" s="5"/>
      <c r="W34" s="5"/>
      <c r="X34" s="18"/>
      <c r="Y34" s="18"/>
      <c r="Z34" s="18"/>
      <c r="AA34" s="135"/>
      <c r="AB34" s="135"/>
      <c r="AC34" s="126"/>
      <c r="AD34" s="126"/>
      <c r="AE34" s="126"/>
      <c r="AF34" s="126"/>
      <c r="AG34" s="126"/>
      <c r="AH34" s="126"/>
    </row>
    <row r="35" spans="1:34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60"/>
      <c r="N35" s="160"/>
      <c r="O35" s="5"/>
      <c r="P35" s="5"/>
      <c r="Q35" s="5"/>
      <c r="R35" s="5"/>
      <c r="S35" s="5"/>
      <c r="T35" s="5"/>
      <c r="U35" s="5"/>
      <c r="V35" s="5"/>
      <c r="W35" s="5"/>
      <c r="X35" s="18"/>
      <c r="Y35" s="18"/>
      <c r="Z35" s="18"/>
      <c r="AA35" s="135"/>
      <c r="AB35" s="135"/>
      <c r="AC35" s="126"/>
      <c r="AD35" s="126"/>
      <c r="AE35" s="126"/>
      <c r="AF35" s="126"/>
      <c r="AG35" s="126"/>
      <c r="AH35" s="126"/>
    </row>
    <row r="36" spans="1:34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160"/>
      <c r="N36" s="160"/>
      <c r="O36" s="5"/>
      <c r="P36" s="5"/>
      <c r="Q36" s="5"/>
      <c r="R36" s="5"/>
      <c r="S36" s="5"/>
      <c r="T36" s="5"/>
      <c r="U36" s="5"/>
      <c r="V36" s="5"/>
      <c r="W36" s="5"/>
      <c r="X36" s="18"/>
      <c r="Y36" s="18"/>
      <c r="Z36" s="18"/>
      <c r="AA36" s="135"/>
      <c r="AB36" s="135"/>
      <c r="AC36" s="126"/>
      <c r="AD36" s="126"/>
      <c r="AE36" s="126"/>
      <c r="AF36" s="126"/>
      <c r="AG36" s="126"/>
      <c r="AH36" s="126"/>
    </row>
    <row r="37" spans="1:34" x14ac:dyDescent="0.25">
      <c r="A37" s="52"/>
      <c r="B37" s="66" t="s">
        <v>157</v>
      </c>
      <c r="C37" s="53"/>
      <c r="D37" s="53"/>
      <c r="E37" s="53"/>
      <c r="F37" s="53"/>
      <c r="G37" s="53"/>
      <c r="H37" s="53"/>
      <c r="I37" s="53"/>
      <c r="J37" s="53"/>
      <c r="K37" s="53"/>
      <c r="L37" s="54"/>
    </row>
    <row r="38" spans="1:34" s="5" customFormat="1" x14ac:dyDescent="0.25"/>
    <row r="39" spans="1:34" s="18" customFormat="1" x14ac:dyDescent="0.25"/>
    <row r="40" spans="1:34" s="18" customFormat="1" x14ac:dyDescent="0.25">
      <c r="B40" s="18" t="s">
        <v>154</v>
      </c>
    </row>
    <row r="41" spans="1:34" s="18" customFormat="1" x14ac:dyDescent="0.25">
      <c r="B41" s="146">
        <v>1826896</v>
      </c>
      <c r="C41" s="204"/>
      <c r="D41" s="204"/>
    </row>
    <row r="42" spans="1:34" s="18" customFormat="1" x14ac:dyDescent="0.25">
      <c r="B42" s="146">
        <v>1343370</v>
      </c>
      <c r="C42" s="204"/>
      <c r="D42" s="204"/>
    </row>
    <row r="43" spans="1:34" s="18" customFormat="1" x14ac:dyDescent="0.25">
      <c r="B43" s="146">
        <v>1369398</v>
      </c>
      <c r="C43" s="204"/>
      <c r="D43" s="204"/>
    </row>
    <row r="44" spans="1:34" s="18" customFormat="1" x14ac:dyDescent="0.25">
      <c r="B44" s="146">
        <v>1349309</v>
      </c>
      <c r="C44" s="205" t="s">
        <v>135</v>
      </c>
      <c r="D44" s="204">
        <v>1472.24325</v>
      </c>
    </row>
    <row r="45" spans="1:34" s="18" customFormat="1" x14ac:dyDescent="0.25">
      <c r="B45" s="146">
        <v>1495400</v>
      </c>
      <c r="C45" s="205" t="s">
        <v>136</v>
      </c>
      <c r="D45" s="204">
        <v>1389.36925</v>
      </c>
    </row>
    <row r="46" spans="1:34" s="18" customFormat="1" x14ac:dyDescent="0.25">
      <c r="B46" s="146">
        <v>1315505</v>
      </c>
      <c r="C46" s="205" t="s">
        <v>137</v>
      </c>
      <c r="D46" s="204">
        <v>1382.403</v>
      </c>
    </row>
    <row r="47" spans="1:34" s="18" customFormat="1" x14ac:dyDescent="0.25">
      <c r="B47" s="146">
        <v>1316604</v>
      </c>
      <c r="C47" s="205" t="s">
        <v>138</v>
      </c>
      <c r="D47" s="204">
        <v>1369.2045000000001</v>
      </c>
    </row>
    <row r="48" spans="1:34" s="18" customFormat="1" x14ac:dyDescent="0.25">
      <c r="B48" s="146">
        <v>917258</v>
      </c>
      <c r="C48" s="205" t="s">
        <v>139</v>
      </c>
      <c r="D48" s="204">
        <v>1261.19175</v>
      </c>
    </row>
    <row r="49" spans="2:5" s="18" customFormat="1" x14ac:dyDescent="0.25">
      <c r="B49" s="146">
        <v>993880</v>
      </c>
      <c r="C49" s="205" t="s">
        <v>140</v>
      </c>
      <c r="D49" s="204">
        <v>1135.8117500000001</v>
      </c>
    </row>
    <row r="50" spans="2:5" s="18" customFormat="1" x14ac:dyDescent="0.25">
      <c r="B50" s="146">
        <v>891285</v>
      </c>
      <c r="C50" s="205" t="s">
        <v>141</v>
      </c>
      <c r="D50" s="204">
        <v>1029.75675</v>
      </c>
    </row>
    <row r="51" spans="2:5" s="18" customFormat="1" x14ac:dyDescent="0.25">
      <c r="B51" s="146">
        <v>735496</v>
      </c>
      <c r="C51" s="205" t="s">
        <v>142</v>
      </c>
      <c r="D51" s="204">
        <v>884.47974999999997</v>
      </c>
    </row>
    <row r="52" spans="2:5" s="18" customFormat="1" x14ac:dyDescent="0.25">
      <c r="B52" s="146">
        <v>1106445</v>
      </c>
      <c r="C52" s="205" t="s">
        <v>143</v>
      </c>
      <c r="D52" s="204">
        <v>931.77650000000006</v>
      </c>
      <c r="E52" s="137"/>
    </row>
    <row r="53" spans="2:5" s="18" customFormat="1" x14ac:dyDescent="0.25">
      <c r="B53" s="146">
        <v>1276985</v>
      </c>
      <c r="C53" s="205" t="s">
        <v>144</v>
      </c>
      <c r="D53" s="204">
        <v>1002.5527499999999</v>
      </c>
      <c r="E53" s="137"/>
    </row>
    <row r="54" spans="2:5" s="18" customFormat="1" x14ac:dyDescent="0.25">
      <c r="B54" s="146">
        <v>1419835</v>
      </c>
      <c r="C54" s="205" t="s">
        <v>145</v>
      </c>
      <c r="D54" s="204">
        <v>1134.6902500000001</v>
      </c>
      <c r="E54" s="137"/>
    </row>
    <row r="55" spans="2:5" s="18" customFormat="1" x14ac:dyDescent="0.25">
      <c r="B55" s="146">
        <v>1101188</v>
      </c>
      <c r="C55" s="205" t="s">
        <v>146</v>
      </c>
      <c r="D55" s="204">
        <v>1226.1132500000001</v>
      </c>
      <c r="E55" s="137"/>
    </row>
    <row r="56" spans="2:5" s="18" customFormat="1" x14ac:dyDescent="0.25">
      <c r="B56" s="146">
        <v>1070133</v>
      </c>
      <c r="C56" s="205" t="s">
        <v>147</v>
      </c>
      <c r="D56" s="204">
        <v>1217.0352499999999</v>
      </c>
      <c r="E56" s="137"/>
    </row>
    <row r="57" spans="2:5" s="18" customFormat="1" x14ac:dyDescent="0.25">
      <c r="B57" s="146">
        <v>840260</v>
      </c>
      <c r="C57" s="205" t="s">
        <v>148</v>
      </c>
      <c r="D57" s="204">
        <v>1107.854</v>
      </c>
      <c r="E57" s="137"/>
    </row>
    <row r="58" spans="2:5" s="18" customFormat="1" x14ac:dyDescent="0.25">
      <c r="B58" s="146">
        <v>1493551</v>
      </c>
      <c r="C58" s="205" t="s">
        <v>149</v>
      </c>
      <c r="D58" s="204">
        <v>1126.2829999999999</v>
      </c>
      <c r="E58" s="137"/>
    </row>
    <row r="59" spans="2:5" s="18" customFormat="1" x14ac:dyDescent="0.25">
      <c r="B59" s="146">
        <v>1344276</v>
      </c>
      <c r="C59" s="205" t="s">
        <v>150</v>
      </c>
      <c r="D59" s="204">
        <v>1187.0550000000001</v>
      </c>
      <c r="E59" s="137"/>
    </row>
    <row r="60" spans="2:5" s="18" customFormat="1" x14ac:dyDescent="0.25">
      <c r="B60" s="146">
        <v>1075377</v>
      </c>
      <c r="C60" s="205" t="s">
        <v>151</v>
      </c>
      <c r="D60" s="204">
        <v>1188.366</v>
      </c>
      <c r="E60" s="137"/>
    </row>
    <row r="61" spans="2:5" s="18" customFormat="1" x14ac:dyDescent="0.25">
      <c r="B61" s="146">
        <v>1249162</v>
      </c>
      <c r="C61" s="205" t="s">
        <v>152</v>
      </c>
      <c r="D61" s="204">
        <v>1290.5915</v>
      </c>
      <c r="E61" s="137"/>
    </row>
    <row r="62" spans="2:5" s="18" customFormat="1" x14ac:dyDescent="0.25">
      <c r="B62" s="146">
        <v>926278</v>
      </c>
      <c r="C62" s="205" t="s">
        <v>153</v>
      </c>
      <c r="D62" s="204">
        <v>1148.77325</v>
      </c>
      <c r="E62" s="137"/>
    </row>
    <row r="63" spans="2:5" s="18" customFormat="1" x14ac:dyDescent="0.25">
      <c r="B63" s="146">
        <v>1094367</v>
      </c>
      <c r="C63" s="205" t="s">
        <v>170</v>
      </c>
      <c r="D63" s="204">
        <v>1086.296</v>
      </c>
      <c r="E63" s="137"/>
    </row>
    <row r="64" spans="2:5" s="18" customFormat="1" x14ac:dyDescent="0.25">
      <c r="B64" s="146">
        <v>1047453</v>
      </c>
      <c r="C64" s="205" t="s">
        <v>186</v>
      </c>
      <c r="D64" s="204">
        <v>1079.3150000000001</v>
      </c>
      <c r="E64" s="137"/>
    </row>
    <row r="65" spans="2:5" s="18" customFormat="1" x14ac:dyDescent="0.25">
      <c r="B65" s="146">
        <v>904281</v>
      </c>
      <c r="C65" s="205" t="s">
        <v>196</v>
      </c>
      <c r="D65" s="204">
        <v>993.09474999999998</v>
      </c>
      <c r="E65" s="137"/>
    </row>
    <row r="66" spans="2:5" s="18" customFormat="1" x14ac:dyDescent="0.25">
      <c r="B66" s="146">
        <v>1162936</v>
      </c>
      <c r="C66" s="205" t="s">
        <v>198</v>
      </c>
      <c r="D66" s="204">
        <v>1052.2592500000001</v>
      </c>
      <c r="E66" s="137"/>
    </row>
    <row r="67" spans="2:5" s="18" customFormat="1" x14ac:dyDescent="0.25">
      <c r="B67" s="146">
        <v>1289453</v>
      </c>
      <c r="C67" s="205" t="s">
        <v>199</v>
      </c>
      <c r="D67" s="204">
        <v>1101.0307499999999</v>
      </c>
      <c r="E67" s="137"/>
    </row>
    <row r="68" spans="2:5" s="18" customFormat="1" x14ac:dyDescent="0.25">
      <c r="B68" s="67">
        <v>1009913</v>
      </c>
      <c r="C68" s="205" t="s">
        <v>201</v>
      </c>
      <c r="D68" s="204">
        <v>1091.6457499999999</v>
      </c>
      <c r="E68" s="137"/>
    </row>
    <row r="69" spans="2:5" s="18" customFormat="1" x14ac:dyDescent="0.25">
      <c r="B69" s="67">
        <v>1140791</v>
      </c>
      <c r="C69" s="205" t="s">
        <v>209</v>
      </c>
      <c r="D69" s="204">
        <v>1150.77325</v>
      </c>
      <c r="E69" s="137"/>
    </row>
    <row r="70" spans="2:5" s="18" customFormat="1" x14ac:dyDescent="0.25">
      <c r="B70" s="67"/>
      <c r="D70" s="141"/>
      <c r="E70" s="137"/>
    </row>
    <row r="71" spans="2:5" s="18" customFormat="1" x14ac:dyDescent="0.25">
      <c r="B71" s="67"/>
      <c r="D71" s="141"/>
      <c r="E71" s="137"/>
    </row>
    <row r="72" spans="2:5" s="18" customFormat="1" x14ac:dyDescent="0.25">
      <c r="B72" s="67"/>
      <c r="D72" s="141"/>
      <c r="E72" s="137"/>
    </row>
    <row r="73" spans="2:5" s="18" customFormat="1" x14ac:dyDescent="0.25">
      <c r="B73" s="67"/>
      <c r="D73" s="141"/>
      <c r="E73" s="137"/>
    </row>
    <row r="74" spans="2:5" s="18" customFormat="1" x14ac:dyDescent="0.25">
      <c r="B74" s="67"/>
      <c r="D74" s="141"/>
      <c r="E74" s="137"/>
    </row>
    <row r="75" spans="2:5" s="18" customFormat="1" x14ac:dyDescent="0.25">
      <c r="B75" s="67"/>
      <c r="D75" s="141"/>
      <c r="E75" s="137"/>
    </row>
    <row r="76" spans="2:5" s="18" customFormat="1" x14ac:dyDescent="0.25">
      <c r="B76" s="67"/>
      <c r="D76" s="141"/>
      <c r="E76" s="137"/>
    </row>
    <row r="77" spans="2:5" s="18" customFormat="1" x14ac:dyDescent="0.25">
      <c r="B77" s="67"/>
      <c r="D77" s="141"/>
      <c r="E77" s="137"/>
    </row>
    <row r="78" spans="2:5" s="18" customFormat="1" x14ac:dyDescent="0.25">
      <c r="B78" s="67"/>
      <c r="D78" s="141"/>
      <c r="E78" s="137"/>
    </row>
    <row r="79" spans="2:5" s="18" customFormat="1" x14ac:dyDescent="0.25">
      <c r="B79" s="67"/>
      <c r="D79" s="141"/>
      <c r="E79" s="137"/>
    </row>
    <row r="80" spans="2:5" s="18" customFormat="1" x14ac:dyDescent="0.25">
      <c r="B80" s="67"/>
      <c r="D80" s="141"/>
      <c r="E80" s="137"/>
    </row>
    <row r="81" spans="2:5" s="18" customFormat="1" x14ac:dyDescent="0.25">
      <c r="B81" s="67"/>
      <c r="D81" s="141"/>
      <c r="E81" s="137"/>
    </row>
    <row r="82" spans="2:5" s="18" customFormat="1" x14ac:dyDescent="0.25">
      <c r="B82" s="67"/>
      <c r="D82" s="141"/>
      <c r="E82" s="137"/>
    </row>
    <row r="83" spans="2:5" s="18" customFormat="1" x14ac:dyDescent="0.25">
      <c r="B83" s="67"/>
      <c r="D83" s="141"/>
      <c r="E83" s="137"/>
    </row>
    <row r="84" spans="2:5" s="18" customFormat="1" x14ac:dyDescent="0.25">
      <c r="B84" s="67"/>
      <c r="D84" s="141"/>
      <c r="E84" s="137"/>
    </row>
    <row r="85" spans="2:5" s="18" customFormat="1" x14ac:dyDescent="0.25">
      <c r="B85" s="67"/>
      <c r="D85" s="141"/>
      <c r="E85" s="137"/>
    </row>
    <row r="86" spans="2:5" s="18" customFormat="1" x14ac:dyDescent="0.25">
      <c r="B86" s="67"/>
      <c r="D86" s="141"/>
      <c r="E86" s="137"/>
    </row>
    <row r="87" spans="2:5" s="18" customFormat="1" x14ac:dyDescent="0.25">
      <c r="B87" s="67"/>
      <c r="D87" s="141"/>
      <c r="E87" s="137"/>
    </row>
    <row r="88" spans="2:5" s="18" customFormat="1" x14ac:dyDescent="0.25">
      <c r="B88" s="67"/>
      <c r="D88" s="141"/>
      <c r="E88" s="137"/>
    </row>
    <row r="89" spans="2:5" s="18" customFormat="1" x14ac:dyDescent="0.25">
      <c r="B89" s="67"/>
      <c r="D89" s="141"/>
      <c r="E89" s="137"/>
    </row>
    <row r="90" spans="2:5" s="18" customFormat="1" x14ac:dyDescent="0.25">
      <c r="B90" s="67"/>
      <c r="D90" s="141"/>
      <c r="E90" s="137"/>
    </row>
    <row r="91" spans="2:5" s="18" customFormat="1" x14ac:dyDescent="0.25">
      <c r="B91" s="67"/>
      <c r="D91" s="141"/>
      <c r="E91" s="137"/>
    </row>
    <row r="92" spans="2:5" s="18" customFormat="1" x14ac:dyDescent="0.25">
      <c r="B92" s="67"/>
      <c r="D92" s="141"/>
      <c r="E92" s="137"/>
    </row>
    <row r="93" spans="2:5" s="18" customFormat="1" x14ac:dyDescent="0.25">
      <c r="B93" s="67"/>
      <c r="D93" s="141"/>
      <c r="E93" s="137"/>
    </row>
    <row r="94" spans="2:5" s="18" customFormat="1" x14ac:dyDescent="0.25">
      <c r="B94" s="67"/>
      <c r="D94" s="141"/>
      <c r="E94" s="137"/>
    </row>
    <row r="95" spans="2:5" s="18" customFormat="1" x14ac:dyDescent="0.25">
      <c r="B95" s="67"/>
      <c r="D95" s="141"/>
      <c r="E95" s="137"/>
    </row>
    <row r="96" spans="2:5" s="18" customFormat="1" x14ac:dyDescent="0.25">
      <c r="B96" s="67"/>
      <c r="D96" s="141"/>
      <c r="E96" s="137"/>
    </row>
    <row r="97" spans="2:26" s="18" customFormat="1" x14ac:dyDescent="0.25">
      <c r="B97" s="67"/>
      <c r="D97" s="141"/>
      <c r="E97" s="137"/>
    </row>
    <row r="98" spans="2:26" s="18" customFormat="1" x14ac:dyDescent="0.25">
      <c r="B98" s="67"/>
      <c r="D98" s="141"/>
      <c r="E98" s="137"/>
    </row>
    <row r="99" spans="2:26" s="18" customFormat="1" x14ac:dyDescent="0.25">
      <c r="B99" s="67"/>
      <c r="D99" s="141"/>
      <c r="E99" s="137"/>
    </row>
    <row r="100" spans="2:26" s="18" customFormat="1" x14ac:dyDescent="0.25">
      <c r="B100" s="67"/>
      <c r="D100" s="141"/>
      <c r="E100" s="137"/>
    </row>
    <row r="101" spans="2:26" s="18" customFormat="1" x14ac:dyDescent="0.25">
      <c r="B101" s="67"/>
      <c r="D101" s="141"/>
      <c r="E101" s="137"/>
    </row>
    <row r="102" spans="2:26" s="18" customFormat="1" x14ac:dyDescent="0.25">
      <c r="B102" s="67"/>
      <c r="D102" s="141"/>
      <c r="E102" s="137"/>
    </row>
    <row r="103" spans="2:26" s="18" customFormat="1" x14ac:dyDescent="0.25">
      <c r="B103" s="67"/>
      <c r="D103" s="141"/>
      <c r="E103" s="137"/>
    </row>
    <row r="104" spans="2:26" s="18" customFormat="1" x14ac:dyDescent="0.25">
      <c r="B104" s="67"/>
      <c r="D104" s="141"/>
      <c r="E104" s="137"/>
    </row>
    <row r="105" spans="2:26" s="134" customFormat="1" x14ac:dyDescent="0.25">
      <c r="B105" s="67"/>
      <c r="C105" s="18"/>
      <c r="D105" s="141"/>
      <c r="E105" s="137"/>
      <c r="F105" s="18"/>
      <c r="G105" s="18"/>
      <c r="H105" s="18"/>
      <c r="I105" s="18"/>
      <c r="J105" s="18"/>
      <c r="K105" s="18"/>
      <c r="L105" s="18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18"/>
      <c r="Y105" s="18"/>
      <c r="Z105" s="18"/>
    </row>
    <row r="106" spans="2:26" s="134" customFormat="1" x14ac:dyDescent="0.25">
      <c r="B106" s="67"/>
      <c r="C106" s="18"/>
      <c r="D106" s="141"/>
      <c r="E106" s="137"/>
      <c r="F106" s="18"/>
      <c r="G106" s="18"/>
      <c r="H106" s="18"/>
      <c r="I106" s="18"/>
      <c r="J106" s="18"/>
      <c r="K106" s="18"/>
      <c r="L106" s="18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18"/>
      <c r="Y106" s="18"/>
      <c r="Z106" s="18"/>
    </row>
    <row r="107" spans="2:26" s="134" customFormat="1" x14ac:dyDescent="0.25">
      <c r="B107" s="67"/>
      <c r="C107" s="18"/>
      <c r="D107" s="141"/>
      <c r="E107" s="137"/>
      <c r="F107" s="18"/>
      <c r="G107" s="18"/>
      <c r="H107" s="18"/>
      <c r="I107" s="18"/>
      <c r="J107" s="18"/>
      <c r="K107" s="18"/>
      <c r="L107" s="18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18"/>
      <c r="Y107" s="18"/>
      <c r="Z107" s="18"/>
    </row>
    <row r="108" spans="2:26" s="134" customFormat="1" x14ac:dyDescent="0.25">
      <c r="B108" s="67"/>
      <c r="C108" s="18"/>
      <c r="D108" s="141"/>
      <c r="E108" s="137"/>
      <c r="F108" s="18"/>
      <c r="G108" s="18"/>
      <c r="H108" s="18"/>
      <c r="I108" s="18"/>
      <c r="J108" s="18"/>
      <c r="K108" s="18"/>
      <c r="L108" s="18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18"/>
      <c r="Y108" s="18"/>
      <c r="Z108" s="18"/>
    </row>
    <row r="109" spans="2:26" s="134" customFormat="1" x14ac:dyDescent="0.25">
      <c r="B109" s="67"/>
      <c r="C109" s="18"/>
      <c r="D109" s="141"/>
      <c r="E109" s="137"/>
      <c r="F109" s="18"/>
      <c r="G109" s="18"/>
      <c r="H109" s="18"/>
      <c r="I109" s="18"/>
      <c r="J109" s="18"/>
      <c r="K109" s="18"/>
      <c r="L109" s="18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18"/>
      <c r="Y109" s="18"/>
      <c r="Z109" s="18"/>
    </row>
    <row r="110" spans="2:26" s="134" customFormat="1" x14ac:dyDescent="0.25">
      <c r="B110" s="67"/>
      <c r="C110" s="18"/>
      <c r="D110" s="141"/>
      <c r="E110" s="137"/>
      <c r="F110" s="18"/>
      <c r="G110" s="18"/>
      <c r="H110" s="18"/>
      <c r="I110" s="18"/>
      <c r="J110" s="18"/>
      <c r="K110" s="18"/>
      <c r="L110" s="18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18"/>
      <c r="Y110" s="18"/>
      <c r="Z110" s="18"/>
    </row>
    <row r="111" spans="2:26" s="134" customFormat="1" x14ac:dyDescent="0.25">
      <c r="B111" s="67"/>
      <c r="C111" s="18"/>
      <c r="D111" s="141"/>
      <c r="E111" s="137"/>
      <c r="F111" s="18"/>
      <c r="G111" s="18"/>
      <c r="H111" s="18"/>
      <c r="I111" s="18"/>
      <c r="J111" s="18"/>
      <c r="K111" s="18"/>
      <c r="L111" s="18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18"/>
      <c r="Y111" s="18"/>
      <c r="Z111" s="18"/>
    </row>
    <row r="112" spans="2:26" s="134" customFormat="1" x14ac:dyDescent="0.25">
      <c r="B112" s="67"/>
      <c r="C112" s="18"/>
      <c r="D112" s="141"/>
      <c r="E112" s="137"/>
      <c r="F112" s="18"/>
      <c r="G112" s="18"/>
      <c r="H112" s="18"/>
      <c r="I112" s="18"/>
      <c r="J112" s="18"/>
      <c r="K112" s="18"/>
      <c r="L112" s="18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18"/>
      <c r="Y112" s="18"/>
      <c r="Z112" s="18"/>
    </row>
    <row r="113" spans="2:26" s="134" customFormat="1" x14ac:dyDescent="0.25">
      <c r="B113" s="67"/>
      <c r="C113" s="18"/>
      <c r="D113" s="141"/>
      <c r="E113" s="137"/>
      <c r="F113" s="18"/>
      <c r="G113" s="18"/>
      <c r="H113" s="18"/>
      <c r="I113" s="18"/>
      <c r="J113" s="18"/>
      <c r="K113" s="18"/>
      <c r="L113" s="18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18"/>
      <c r="Y113" s="18"/>
      <c r="Z113" s="18"/>
    </row>
    <row r="114" spans="2:26" s="134" customFormat="1" x14ac:dyDescent="0.25">
      <c r="B114" s="67"/>
      <c r="C114" s="18"/>
      <c r="D114" s="141"/>
      <c r="E114" s="137"/>
      <c r="F114" s="18"/>
      <c r="G114" s="18"/>
      <c r="H114" s="18"/>
      <c r="I114" s="18"/>
      <c r="J114" s="18"/>
      <c r="K114" s="18"/>
      <c r="L114" s="18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18"/>
      <c r="Y114" s="18"/>
      <c r="Z114" s="18"/>
    </row>
    <row r="115" spans="2:26" s="134" customFormat="1" x14ac:dyDescent="0.25">
      <c r="B115" s="67"/>
      <c r="C115" s="18"/>
      <c r="D115" s="141"/>
      <c r="E115" s="137"/>
      <c r="F115" s="18"/>
      <c r="G115" s="18"/>
      <c r="H115" s="18"/>
      <c r="I115" s="18"/>
      <c r="J115" s="18"/>
      <c r="K115" s="18"/>
      <c r="L115" s="18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18"/>
      <c r="Y115" s="18"/>
      <c r="Z115" s="18"/>
    </row>
    <row r="116" spans="2:26" s="134" customFormat="1" x14ac:dyDescent="0.25">
      <c r="B116" s="67"/>
      <c r="C116" s="18"/>
      <c r="D116" s="141"/>
      <c r="E116" s="137"/>
      <c r="F116" s="18"/>
      <c r="G116" s="18"/>
      <c r="H116" s="18"/>
      <c r="I116" s="18"/>
      <c r="J116" s="18"/>
      <c r="K116" s="18"/>
      <c r="L116" s="18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18"/>
      <c r="Y116" s="18"/>
      <c r="Z116" s="18"/>
    </row>
    <row r="117" spans="2:26" s="134" customFormat="1" x14ac:dyDescent="0.25">
      <c r="B117" s="67"/>
      <c r="C117" s="18"/>
      <c r="D117" s="141"/>
      <c r="E117" s="137"/>
      <c r="F117" s="18"/>
      <c r="G117" s="18"/>
      <c r="H117" s="18"/>
      <c r="I117" s="18"/>
      <c r="J117" s="18"/>
      <c r="K117" s="18"/>
      <c r="L117" s="18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18"/>
      <c r="Y117" s="18"/>
      <c r="Z117" s="18"/>
    </row>
    <row r="118" spans="2:26" s="134" customFormat="1" x14ac:dyDescent="0.25">
      <c r="B118" s="67"/>
      <c r="C118" s="18"/>
      <c r="D118" s="141"/>
      <c r="E118" s="137"/>
      <c r="F118" s="18"/>
      <c r="G118" s="18"/>
      <c r="H118" s="18"/>
      <c r="I118" s="18"/>
      <c r="J118" s="18"/>
      <c r="K118" s="18"/>
      <c r="L118" s="18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18"/>
      <c r="Y118" s="18"/>
      <c r="Z118" s="18"/>
    </row>
    <row r="119" spans="2:26" s="134" customFormat="1" x14ac:dyDescent="0.25">
      <c r="B119" s="67"/>
      <c r="C119" s="18"/>
      <c r="D119" s="141"/>
      <c r="E119" s="137"/>
      <c r="F119" s="18"/>
      <c r="G119" s="18"/>
      <c r="H119" s="18"/>
      <c r="I119" s="18"/>
      <c r="J119" s="18"/>
      <c r="K119" s="18"/>
      <c r="L119" s="18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18"/>
      <c r="Y119" s="18"/>
      <c r="Z119" s="18"/>
    </row>
    <row r="120" spans="2:26" s="134" customFormat="1" x14ac:dyDescent="0.25">
      <c r="B120" s="67"/>
      <c r="C120" s="18"/>
      <c r="D120" s="141"/>
      <c r="E120" s="137"/>
      <c r="F120" s="18"/>
      <c r="G120" s="18"/>
      <c r="H120" s="18"/>
      <c r="I120" s="18"/>
      <c r="J120" s="18"/>
      <c r="K120" s="18"/>
      <c r="L120" s="18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18"/>
      <c r="Y120" s="18"/>
      <c r="Z120" s="18"/>
    </row>
    <row r="121" spans="2:26" s="134" customFormat="1" x14ac:dyDescent="0.25">
      <c r="B121" s="67"/>
      <c r="C121" s="18"/>
      <c r="D121" s="141"/>
      <c r="E121" s="137"/>
      <c r="F121" s="18"/>
      <c r="G121" s="18"/>
      <c r="H121" s="18"/>
      <c r="I121" s="18"/>
      <c r="J121" s="18"/>
      <c r="K121" s="18"/>
      <c r="L121" s="18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18"/>
      <c r="Y121" s="18"/>
      <c r="Z121" s="18"/>
    </row>
    <row r="122" spans="2:26" s="134" customFormat="1" x14ac:dyDescent="0.25">
      <c r="B122" s="18"/>
      <c r="C122" s="18"/>
      <c r="D122" s="141"/>
      <c r="E122" s="137"/>
      <c r="F122" s="18"/>
      <c r="G122" s="18"/>
      <c r="H122" s="18"/>
      <c r="I122" s="18"/>
      <c r="J122" s="18"/>
      <c r="K122" s="18"/>
      <c r="L122" s="18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18"/>
      <c r="Y122" s="18"/>
      <c r="Z122" s="18"/>
    </row>
    <row r="123" spans="2:26" s="134" customFormat="1" x14ac:dyDescent="0.25">
      <c r="B123" s="18"/>
      <c r="C123" s="18"/>
      <c r="D123" s="141"/>
      <c r="E123" s="137"/>
      <c r="F123" s="18"/>
      <c r="G123" s="18"/>
      <c r="H123" s="18"/>
      <c r="I123" s="18"/>
      <c r="J123" s="18"/>
      <c r="K123" s="18"/>
      <c r="L123" s="18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18"/>
      <c r="Y123" s="18"/>
      <c r="Z123" s="18"/>
    </row>
    <row r="124" spans="2:26" s="134" customFormat="1" x14ac:dyDescent="0.25">
      <c r="B124" s="18"/>
      <c r="C124" s="18"/>
      <c r="D124" s="141"/>
      <c r="E124" s="137"/>
      <c r="F124" s="18"/>
      <c r="G124" s="18"/>
      <c r="H124" s="18"/>
      <c r="I124" s="18"/>
      <c r="J124" s="18"/>
      <c r="K124" s="18"/>
      <c r="L124" s="18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18"/>
      <c r="Y124" s="18"/>
      <c r="Z124" s="18"/>
    </row>
    <row r="125" spans="2:26" s="134" customFormat="1" x14ac:dyDescent="0.25">
      <c r="B125" s="18"/>
      <c r="C125" s="18"/>
      <c r="D125" s="141"/>
      <c r="E125" s="137"/>
      <c r="F125" s="18"/>
      <c r="G125" s="18"/>
      <c r="H125" s="18"/>
      <c r="I125" s="18"/>
      <c r="J125" s="18"/>
      <c r="K125" s="18"/>
      <c r="L125" s="18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18"/>
      <c r="Y125" s="18"/>
      <c r="Z125" s="18"/>
    </row>
    <row r="126" spans="2:26" s="134" customFormat="1" x14ac:dyDescent="0.25">
      <c r="B126" s="18"/>
      <c r="C126" s="18"/>
      <c r="D126" s="141"/>
      <c r="E126" s="137"/>
      <c r="F126" s="18"/>
      <c r="G126" s="18"/>
      <c r="H126" s="18"/>
      <c r="I126" s="18"/>
      <c r="J126" s="18"/>
      <c r="K126" s="18"/>
      <c r="L126" s="18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18"/>
      <c r="Y126" s="18"/>
      <c r="Z126" s="18"/>
    </row>
    <row r="127" spans="2:26" s="134" customFormat="1" x14ac:dyDescent="0.25">
      <c r="B127" s="18"/>
      <c r="C127" s="18"/>
      <c r="D127" s="141"/>
      <c r="E127" s="137"/>
      <c r="F127" s="18"/>
      <c r="G127" s="18"/>
      <c r="H127" s="18"/>
      <c r="I127" s="18"/>
      <c r="J127" s="18"/>
      <c r="K127" s="18"/>
      <c r="L127" s="18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18"/>
      <c r="Y127" s="18"/>
      <c r="Z127" s="18"/>
    </row>
    <row r="128" spans="2:26" s="134" customFormat="1" x14ac:dyDescent="0.25">
      <c r="B128" s="18"/>
      <c r="C128" s="18"/>
      <c r="D128" s="141"/>
      <c r="E128" s="137"/>
      <c r="F128" s="18"/>
      <c r="G128" s="18"/>
      <c r="H128" s="18"/>
      <c r="I128" s="18"/>
      <c r="J128" s="18"/>
      <c r="K128" s="18"/>
      <c r="L128" s="18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18"/>
      <c r="Y128" s="18"/>
      <c r="Z128" s="18"/>
    </row>
    <row r="129" spans="2:34" s="109" customFormat="1" x14ac:dyDescent="0.25">
      <c r="B129" s="18"/>
      <c r="C129" s="18"/>
      <c r="D129" s="141"/>
      <c r="E129" s="137"/>
      <c r="F129" s="18"/>
      <c r="G129" s="18"/>
      <c r="H129" s="18"/>
      <c r="I129" s="18"/>
      <c r="J129" s="18"/>
      <c r="K129" s="18"/>
      <c r="L129" s="18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18"/>
      <c r="Y129" s="18"/>
      <c r="Z129" s="18"/>
      <c r="AA129" s="134"/>
      <c r="AB129" s="134"/>
      <c r="AC129" s="125"/>
      <c r="AD129" s="125"/>
      <c r="AE129" s="125"/>
      <c r="AF129" s="125"/>
      <c r="AG129" s="125"/>
      <c r="AH129" s="125"/>
    </row>
    <row r="130" spans="2:34" s="109" customFormat="1" x14ac:dyDescent="0.25">
      <c r="B130" s="18"/>
      <c r="C130" s="18"/>
      <c r="D130" s="141"/>
      <c r="E130" s="137"/>
      <c r="F130" s="18"/>
      <c r="G130" s="18"/>
      <c r="H130" s="18"/>
      <c r="I130" s="18"/>
      <c r="J130" s="18"/>
      <c r="K130" s="18"/>
      <c r="L130" s="18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18"/>
      <c r="Y130" s="18"/>
      <c r="Z130" s="18"/>
      <c r="AA130" s="134"/>
      <c r="AB130" s="134"/>
      <c r="AC130" s="125"/>
      <c r="AD130" s="125"/>
      <c r="AE130" s="125"/>
      <c r="AF130" s="125"/>
      <c r="AG130" s="125"/>
      <c r="AH130" s="125"/>
    </row>
    <row r="131" spans="2:34" s="109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18"/>
      <c r="Y131" s="18"/>
      <c r="Z131" s="18"/>
      <c r="AA131" s="134"/>
      <c r="AB131" s="134"/>
      <c r="AC131" s="125"/>
      <c r="AD131" s="125"/>
      <c r="AE131" s="125"/>
      <c r="AF131" s="125"/>
      <c r="AG131" s="125"/>
      <c r="AH131" s="125"/>
    </row>
    <row r="132" spans="2:34" s="109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18"/>
      <c r="Y132" s="18"/>
      <c r="Z132" s="18"/>
      <c r="AA132" s="134"/>
      <c r="AB132" s="134"/>
      <c r="AC132" s="125"/>
      <c r="AD132" s="125"/>
      <c r="AE132" s="125"/>
      <c r="AF132" s="125"/>
      <c r="AG132" s="125"/>
      <c r="AH132" s="125"/>
    </row>
    <row r="133" spans="2:34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AA133" s="134"/>
      <c r="AB133" s="134"/>
      <c r="AC133" s="125"/>
      <c r="AD133" s="125"/>
      <c r="AE133" s="125"/>
      <c r="AF133" s="125"/>
      <c r="AG133" s="125"/>
      <c r="AH133" s="125"/>
    </row>
    <row r="134" spans="2:34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AA134" s="134"/>
      <c r="AB134" s="134"/>
      <c r="AC134" s="125"/>
      <c r="AD134" s="125"/>
      <c r="AE134" s="125"/>
      <c r="AF134" s="125"/>
      <c r="AG134" s="125"/>
      <c r="AH134" s="125"/>
    </row>
    <row r="135" spans="2:34" s="18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AA135" s="134"/>
      <c r="AB135" s="134"/>
      <c r="AC135" s="125"/>
      <c r="AD135" s="125"/>
      <c r="AE135" s="125"/>
      <c r="AF135" s="125"/>
      <c r="AG135" s="125"/>
      <c r="AH135" s="125"/>
    </row>
    <row r="136" spans="2:34" s="18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AA136" s="134"/>
      <c r="AB136" s="134"/>
      <c r="AC136" s="125"/>
      <c r="AD136" s="125"/>
      <c r="AE136" s="125"/>
      <c r="AF136" s="125"/>
      <c r="AG136" s="125"/>
      <c r="AH136" s="125"/>
    </row>
    <row r="137" spans="2:34" s="28" customFormat="1" x14ac:dyDescent="0.25">
      <c r="M137" s="160"/>
      <c r="N137" s="160"/>
      <c r="O137" s="5"/>
      <c r="P137" s="5"/>
      <c r="Q137" s="5"/>
      <c r="R137" s="5"/>
      <c r="S137" s="5"/>
      <c r="T137" s="5"/>
      <c r="U137" s="5"/>
      <c r="V137" s="5"/>
      <c r="W137" s="5"/>
      <c r="X137" s="18"/>
      <c r="Y137" s="18"/>
      <c r="Z137" s="18"/>
      <c r="AA137" s="133"/>
      <c r="AB137" s="133"/>
      <c r="AC137" s="120"/>
      <c r="AD137" s="120"/>
      <c r="AE137" s="120"/>
      <c r="AF137" s="120"/>
      <c r="AG137" s="120"/>
      <c r="AH137" s="120"/>
    </row>
    <row r="138" spans="2:34" s="28" customFormat="1" x14ac:dyDescent="0.25">
      <c r="M138" s="160"/>
      <c r="N138" s="160"/>
      <c r="O138" s="5"/>
      <c r="P138" s="5"/>
      <c r="Q138" s="5"/>
      <c r="R138" s="5"/>
      <c r="S138" s="5"/>
      <c r="T138" s="5"/>
      <c r="U138" s="5"/>
      <c r="V138" s="5"/>
      <c r="W138" s="5"/>
      <c r="X138" s="18"/>
      <c r="Y138" s="18"/>
      <c r="Z138" s="18"/>
      <c r="AA138" s="133"/>
      <c r="AB138" s="133"/>
      <c r="AC138" s="120"/>
      <c r="AD138" s="120"/>
      <c r="AE138" s="120"/>
      <c r="AF138" s="120"/>
      <c r="AG138" s="120"/>
      <c r="AH138" s="120"/>
    </row>
    <row r="139" spans="2:34" s="28" customFormat="1" x14ac:dyDescent="0.25">
      <c r="M139" s="160"/>
      <c r="N139" s="160"/>
      <c r="O139" s="5"/>
      <c r="P139" s="5"/>
      <c r="Q139" s="5"/>
      <c r="R139" s="5"/>
      <c r="S139" s="5"/>
      <c r="T139" s="5"/>
      <c r="U139" s="5"/>
      <c r="V139" s="5"/>
      <c r="W139" s="5"/>
      <c r="X139" s="18"/>
      <c r="Y139" s="18"/>
      <c r="Z139" s="18"/>
      <c r="AA139" s="133"/>
      <c r="AB139" s="133"/>
      <c r="AC139" s="120"/>
      <c r="AD139" s="120"/>
      <c r="AE139" s="120"/>
      <c r="AF139" s="120"/>
      <c r="AG139" s="120"/>
      <c r="AH139" s="120"/>
    </row>
    <row r="140" spans="2:34" s="28" customFormat="1" x14ac:dyDescent="0.25">
      <c r="M140" s="160"/>
      <c r="N140" s="160"/>
      <c r="O140" s="5"/>
      <c r="P140" s="5"/>
      <c r="Q140" s="5"/>
      <c r="R140" s="5"/>
      <c r="S140" s="5"/>
      <c r="T140" s="5"/>
      <c r="U140" s="5"/>
      <c r="V140" s="5"/>
      <c r="W140" s="5"/>
      <c r="X140" s="18"/>
      <c r="Y140" s="18"/>
      <c r="Z140" s="18"/>
      <c r="AA140" s="133"/>
      <c r="AB140" s="133"/>
      <c r="AC140" s="120"/>
      <c r="AD140" s="120"/>
      <c r="AE140" s="120"/>
      <c r="AF140" s="120"/>
      <c r="AG140" s="120"/>
      <c r="AH140" s="120"/>
    </row>
    <row r="141" spans="2:34" s="28" customFormat="1" x14ac:dyDescent="0.25">
      <c r="M141" s="160"/>
      <c r="N141" s="160"/>
      <c r="O141" s="5"/>
      <c r="P141" s="5"/>
      <c r="Q141" s="5"/>
      <c r="R141" s="5"/>
      <c r="S141" s="5"/>
      <c r="T141" s="5"/>
      <c r="U141" s="5"/>
      <c r="V141" s="5"/>
      <c r="W141" s="5"/>
      <c r="X141" s="18"/>
      <c r="Y141" s="18"/>
      <c r="Z141" s="18"/>
      <c r="AA141" s="133"/>
      <c r="AB141" s="133"/>
      <c r="AC141" s="120"/>
      <c r="AD141" s="120"/>
      <c r="AE141" s="120"/>
      <c r="AF141" s="120"/>
      <c r="AG141" s="120"/>
      <c r="AH141" s="120"/>
    </row>
    <row r="142" spans="2:34" s="28" customFormat="1" x14ac:dyDescent="0.25">
      <c r="M142" s="160"/>
      <c r="N142" s="160"/>
      <c r="O142" s="5"/>
      <c r="P142" s="5"/>
      <c r="Q142" s="5"/>
      <c r="R142" s="5"/>
      <c r="S142" s="5"/>
      <c r="T142" s="5"/>
      <c r="U142" s="5"/>
      <c r="V142" s="5"/>
      <c r="W142" s="5"/>
      <c r="X142" s="18"/>
      <c r="Y142" s="18"/>
      <c r="Z142" s="18"/>
      <c r="AA142" s="133"/>
      <c r="AB142" s="133"/>
      <c r="AC142" s="120"/>
      <c r="AD142" s="120"/>
      <c r="AE142" s="120"/>
      <c r="AF142" s="120"/>
      <c r="AG142" s="120"/>
      <c r="AH142" s="120"/>
    </row>
    <row r="143" spans="2:34" s="28" customFormat="1" x14ac:dyDescent="0.25">
      <c r="M143" s="160"/>
      <c r="N143" s="160"/>
      <c r="O143" s="5"/>
      <c r="P143" s="5"/>
      <c r="Q143" s="5"/>
      <c r="R143" s="5"/>
      <c r="S143" s="5"/>
      <c r="T143" s="5"/>
      <c r="U143" s="5"/>
      <c r="V143" s="5"/>
      <c r="W143" s="5"/>
      <c r="X143" s="18"/>
      <c r="Y143" s="18"/>
      <c r="Z143" s="18"/>
      <c r="AA143" s="133"/>
      <c r="AB143" s="133"/>
      <c r="AC143" s="120"/>
      <c r="AD143" s="120"/>
      <c r="AE143" s="120"/>
      <c r="AF143" s="120"/>
      <c r="AG143" s="120"/>
      <c r="AH143" s="120"/>
    </row>
    <row r="144" spans="2:34" s="28" customFormat="1" x14ac:dyDescent="0.25">
      <c r="M144" s="160"/>
      <c r="N144" s="160"/>
      <c r="O144" s="5"/>
      <c r="P144" s="5"/>
      <c r="Q144" s="5"/>
      <c r="R144" s="5"/>
      <c r="S144" s="5"/>
      <c r="T144" s="5"/>
      <c r="U144" s="5"/>
      <c r="V144" s="5"/>
      <c r="W144" s="5"/>
      <c r="X144" s="18"/>
      <c r="Y144" s="18"/>
      <c r="Z144" s="18"/>
      <c r="AA144" s="133"/>
      <c r="AB144" s="133"/>
      <c r="AC144" s="120"/>
      <c r="AD144" s="120"/>
      <c r="AE144" s="120"/>
      <c r="AF144" s="120"/>
      <c r="AG144" s="120"/>
      <c r="AH144" s="120"/>
    </row>
    <row r="145" spans="13:34" s="28" customFormat="1" x14ac:dyDescent="0.25">
      <c r="M145" s="160"/>
      <c r="N145" s="160"/>
      <c r="O145" s="5"/>
      <c r="P145" s="5"/>
      <c r="Q145" s="5"/>
      <c r="R145" s="5"/>
      <c r="S145" s="5"/>
      <c r="T145" s="5"/>
      <c r="U145" s="5"/>
      <c r="V145" s="5"/>
      <c r="W145" s="5"/>
      <c r="X145" s="18"/>
      <c r="Y145" s="18"/>
      <c r="Z145" s="18"/>
      <c r="AA145" s="133"/>
      <c r="AB145" s="133"/>
      <c r="AC145" s="120"/>
      <c r="AD145" s="120"/>
      <c r="AE145" s="120"/>
      <c r="AF145" s="120"/>
      <c r="AG145" s="120"/>
      <c r="AH145" s="120"/>
    </row>
    <row r="146" spans="13:34" s="28" customFormat="1" x14ac:dyDescent="0.25">
      <c r="M146" s="160"/>
      <c r="N146" s="160"/>
      <c r="O146" s="5"/>
      <c r="P146" s="5"/>
      <c r="Q146" s="5"/>
      <c r="R146" s="5"/>
      <c r="S146" s="5"/>
      <c r="T146" s="5"/>
      <c r="U146" s="5"/>
      <c r="V146" s="5"/>
      <c r="W146" s="5"/>
      <c r="X146" s="18"/>
      <c r="Y146" s="18"/>
      <c r="Z146" s="18"/>
      <c r="AA146" s="133"/>
      <c r="AB146" s="133"/>
      <c r="AC146" s="120"/>
      <c r="AD146" s="120"/>
      <c r="AE146" s="120"/>
      <c r="AF146" s="120"/>
      <c r="AG146" s="120"/>
      <c r="AH146" s="120"/>
    </row>
    <row r="147" spans="13:34" s="28" customFormat="1" x14ac:dyDescent="0.25">
      <c r="M147" s="160"/>
      <c r="N147" s="160"/>
      <c r="O147" s="5"/>
      <c r="P147" s="5"/>
      <c r="Q147" s="5"/>
      <c r="R147" s="5"/>
      <c r="S147" s="5"/>
      <c r="T147" s="5"/>
      <c r="U147" s="5"/>
      <c r="V147" s="5"/>
      <c r="W147" s="5"/>
      <c r="X147" s="18"/>
      <c r="Y147" s="18"/>
      <c r="Z147" s="18"/>
      <c r="AA147" s="133"/>
      <c r="AB147" s="133"/>
      <c r="AC147" s="120"/>
      <c r="AD147" s="120"/>
      <c r="AE147" s="120"/>
      <c r="AF147" s="120"/>
      <c r="AG147" s="120"/>
      <c r="AH147" s="120"/>
    </row>
    <row r="148" spans="13:34" s="28" customFormat="1" x14ac:dyDescent="0.25">
      <c r="M148" s="160"/>
      <c r="N148" s="160"/>
      <c r="O148" s="5"/>
      <c r="P148" s="5"/>
      <c r="Q148" s="5"/>
      <c r="R148" s="5"/>
      <c r="S148" s="5"/>
      <c r="T148" s="5"/>
      <c r="U148" s="5"/>
      <c r="V148" s="5"/>
      <c r="W148" s="5"/>
      <c r="X148" s="18"/>
      <c r="Y148" s="18"/>
      <c r="Z148" s="18"/>
      <c r="AA148" s="133"/>
      <c r="AB148" s="133"/>
      <c r="AC148" s="120"/>
      <c r="AD148" s="120"/>
      <c r="AE148" s="120"/>
      <c r="AF148" s="120"/>
      <c r="AG148" s="120"/>
      <c r="AH14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SheetLayoutView="100" workbookViewId="0">
      <pane ySplit="11" topLeftCell="A12" activePane="bottomLeft" state="frozen"/>
      <selection activeCell="A25" sqref="A25"/>
      <selection pane="bottomLeft" activeCell="O35" sqref="O35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60"/>
    <col min="14" max="14" width="11.42578125" style="160" hidden="1" customWidth="1"/>
    <col min="15" max="22" width="11.42578125" style="5"/>
    <col min="23" max="24" width="11.42578125" style="160"/>
    <col min="25" max="28" width="11.42578125" style="120"/>
    <col min="29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158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20" x14ac:dyDescent="0.25">
      <c r="A11" s="48"/>
      <c r="B11" s="63" t="s">
        <v>129</v>
      </c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228"/>
      <c r="J11" s="228"/>
      <c r="K11" s="228"/>
      <c r="L11" s="50"/>
      <c r="O11" s="1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130</v>
      </c>
      <c r="C13" s="62">
        <v>563.79200000000003</v>
      </c>
      <c r="D13" s="62">
        <v>876.34100000000001</v>
      </c>
      <c r="E13" s="62">
        <v>620.09199999999998</v>
      </c>
      <c r="F13" s="62">
        <v>957.423</v>
      </c>
      <c r="G13" s="62">
        <v>650.03</v>
      </c>
      <c r="H13" s="24">
        <v>860.30600000000004</v>
      </c>
      <c r="I13" s="23">
        <v>32.348660831038579</v>
      </c>
      <c r="J13" s="23">
        <v>132.34866083103859</v>
      </c>
      <c r="K13" s="23">
        <v>-32.106289487509699</v>
      </c>
      <c r="L13" s="50"/>
      <c r="N13" s="160">
        <v>1</v>
      </c>
      <c r="O13" s="80"/>
      <c r="P13" s="80"/>
      <c r="Q13" s="80"/>
      <c r="R13" s="80"/>
      <c r="S13" s="80"/>
      <c r="T13" s="80"/>
    </row>
    <row r="14" spans="1:20" x14ac:dyDescent="0.25">
      <c r="A14" s="48"/>
      <c r="B14" s="59" t="s">
        <v>131</v>
      </c>
      <c r="C14" s="62">
        <v>634.95100000000002</v>
      </c>
      <c r="D14" s="62">
        <v>988.89599999999996</v>
      </c>
      <c r="E14" s="62">
        <v>1203.1210000000001</v>
      </c>
      <c r="F14" s="62">
        <v>728.12400000000002</v>
      </c>
      <c r="G14" s="62">
        <v>791.18399999999997</v>
      </c>
      <c r="H14" s="64"/>
      <c r="I14" s="62" t="s">
        <v>112</v>
      </c>
      <c r="J14" s="62" t="s">
        <v>112</v>
      </c>
      <c r="K14" s="62" t="s">
        <v>112</v>
      </c>
      <c r="L14" s="50"/>
      <c r="N14" s="160" t="s">
        <v>112</v>
      </c>
      <c r="O14" s="80"/>
      <c r="P14" s="80"/>
      <c r="Q14" s="80"/>
      <c r="R14" s="80"/>
      <c r="S14" s="80"/>
    </row>
    <row r="15" spans="1:20" x14ac:dyDescent="0.25">
      <c r="A15" s="48"/>
      <c r="B15" s="59" t="s">
        <v>132</v>
      </c>
      <c r="C15" s="62">
        <v>564.68700000000001</v>
      </c>
      <c r="D15" s="62">
        <v>946.17200000000003</v>
      </c>
      <c r="E15" s="62">
        <v>1085.7429999999999</v>
      </c>
      <c r="F15" s="62">
        <v>926.36599999999999</v>
      </c>
      <c r="G15" s="62">
        <v>909.04600000000005</v>
      </c>
      <c r="H15" s="64"/>
      <c r="I15" s="62" t="s">
        <v>112</v>
      </c>
      <c r="J15" s="62" t="s">
        <v>112</v>
      </c>
      <c r="K15" s="62" t="s">
        <v>112</v>
      </c>
      <c r="L15" s="50"/>
      <c r="N15" s="160" t="s">
        <v>112</v>
      </c>
      <c r="O15" s="80"/>
      <c r="P15" s="80"/>
      <c r="Q15" s="80"/>
      <c r="R15" s="80"/>
      <c r="S15" s="80"/>
    </row>
    <row r="16" spans="1:20" x14ac:dyDescent="0.25">
      <c r="A16" s="48"/>
      <c r="B16" s="59" t="s">
        <v>133</v>
      </c>
      <c r="C16" s="62">
        <v>864.20799999999997</v>
      </c>
      <c r="D16" s="62">
        <v>877.11699999999996</v>
      </c>
      <c r="E16" s="62">
        <v>893.03300000000002</v>
      </c>
      <c r="F16" s="62">
        <v>614.87900000000002</v>
      </c>
      <c r="G16" s="62">
        <v>758.68499999999995</v>
      </c>
      <c r="H16" s="64"/>
      <c r="I16" s="62" t="s">
        <v>112</v>
      </c>
      <c r="J16" s="62" t="s">
        <v>112</v>
      </c>
      <c r="K16" s="62" t="s">
        <v>112</v>
      </c>
      <c r="L16" s="50"/>
      <c r="N16" s="160" t="s">
        <v>112</v>
      </c>
      <c r="O16" s="80"/>
      <c r="P16" s="80"/>
      <c r="Q16" s="80"/>
      <c r="R16" s="80"/>
      <c r="S16" s="80"/>
    </row>
    <row r="17" spans="1:14" x14ac:dyDescent="0.25">
      <c r="A17" s="48"/>
      <c r="B17" s="63" t="s">
        <v>19</v>
      </c>
      <c r="C17" s="64">
        <v>2627.6379999999999</v>
      </c>
      <c r="D17" s="64">
        <v>3688.5259999999998</v>
      </c>
      <c r="E17" s="64">
        <v>3801.989</v>
      </c>
      <c r="F17" s="64">
        <v>3226.7919999999999</v>
      </c>
      <c r="G17" s="64">
        <v>3108.9450000000002</v>
      </c>
      <c r="H17" s="82">
        <v>860.30600000000004</v>
      </c>
      <c r="I17" s="55"/>
      <c r="J17" s="37"/>
      <c r="K17" s="37"/>
      <c r="L17" s="50"/>
    </row>
    <row r="18" spans="1:14" ht="18.75" customHeight="1" x14ac:dyDescent="0.25">
      <c r="A18" s="48"/>
      <c r="B18" s="63" t="s">
        <v>16</v>
      </c>
      <c r="C18" s="64"/>
      <c r="D18" s="64">
        <v>40.374206797131109</v>
      </c>
      <c r="E18" s="64">
        <v>3.0761068242436185</v>
      </c>
      <c r="F18" s="64">
        <v>-15.128844402232621</v>
      </c>
      <c r="G18" s="64">
        <v>-3.6521411978212348</v>
      </c>
      <c r="H18" s="36"/>
      <c r="I18" s="37"/>
      <c r="J18" s="37"/>
      <c r="K18" s="37"/>
      <c r="L18" s="50"/>
    </row>
    <row r="19" spans="1:14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14" ht="18.75" customHeight="1" x14ac:dyDescent="0.25">
      <c r="A20" s="48"/>
      <c r="B20" s="63" t="s">
        <v>17</v>
      </c>
      <c r="C20" s="61">
        <v>563.79200000000003</v>
      </c>
      <c r="D20" s="61">
        <v>876.34100000000001</v>
      </c>
      <c r="E20" s="61">
        <v>620.09199999999998</v>
      </c>
      <c r="F20" s="61">
        <v>957.423</v>
      </c>
      <c r="G20" s="61">
        <v>650.03</v>
      </c>
      <c r="H20" s="57">
        <v>860.30600000000004</v>
      </c>
      <c r="I20" s="58">
        <v>32.348660831038579</v>
      </c>
      <c r="J20" s="24">
        <v>132.34866083103859</v>
      </c>
      <c r="K20" s="24">
        <v>-32.106289487509699</v>
      </c>
      <c r="L20" s="50"/>
    </row>
    <row r="21" spans="1:14" s="5" customFormat="1" ht="18.75" customHeight="1" x14ac:dyDescent="0.25">
      <c r="A21" s="12"/>
      <c r="B21" s="8" t="s">
        <v>16</v>
      </c>
      <c r="C21" s="70"/>
      <c r="D21" s="70">
        <v>55.436934188495044</v>
      </c>
      <c r="E21" s="70">
        <v>-29.24078640620489</v>
      </c>
      <c r="F21" s="70">
        <v>54.400153525605873</v>
      </c>
      <c r="G21" s="70">
        <v>-32.106289487509699</v>
      </c>
      <c r="H21" s="70">
        <v>32.348660831038579</v>
      </c>
      <c r="I21" s="74"/>
      <c r="J21" s="74"/>
      <c r="K21" s="74"/>
      <c r="L21" s="14"/>
    </row>
    <row r="22" spans="1:14" s="18" customFormat="1" ht="12" customHeight="1" x14ac:dyDescent="0.25">
      <c r="A22" s="207"/>
      <c r="B22" s="184"/>
      <c r="C22" s="210"/>
      <c r="D22" s="210"/>
      <c r="E22" s="210"/>
      <c r="F22" s="210"/>
      <c r="G22" s="210"/>
      <c r="H22" s="211"/>
      <c r="I22" s="212"/>
      <c r="J22" s="212"/>
      <c r="K22" s="212"/>
      <c r="L22" s="209"/>
    </row>
    <row r="23" spans="1:14" s="18" customFormat="1" ht="14.25" customHeight="1" x14ac:dyDescent="0.25">
      <c r="A23" s="207"/>
      <c r="B23" s="208"/>
      <c r="C23" s="213"/>
      <c r="D23" s="213"/>
      <c r="E23" s="213"/>
      <c r="F23" s="213"/>
      <c r="G23" s="213"/>
      <c r="H23" s="213"/>
      <c r="I23" s="212"/>
      <c r="J23" s="212"/>
      <c r="K23" s="212"/>
      <c r="L23" s="209"/>
    </row>
    <row r="24" spans="1:14" s="18" customFormat="1" x14ac:dyDescent="0.25">
      <c r="A24" s="207"/>
      <c r="B24" s="184"/>
      <c r="C24" s="213"/>
      <c r="D24" s="213"/>
      <c r="E24" s="213"/>
      <c r="F24" s="213"/>
      <c r="G24" s="213"/>
      <c r="H24" s="214"/>
      <c r="I24" s="215"/>
      <c r="J24" s="215"/>
      <c r="K24" s="215"/>
      <c r="L24" s="209"/>
      <c r="N24" s="18" t="s">
        <v>112</v>
      </c>
    </row>
    <row r="25" spans="1:14" s="18" customFormat="1" x14ac:dyDescent="0.25">
      <c r="A25" s="207"/>
      <c r="B25" s="184"/>
      <c r="C25" s="213"/>
      <c r="D25" s="213"/>
      <c r="E25" s="213"/>
      <c r="F25" s="213"/>
      <c r="G25" s="213"/>
      <c r="H25" s="214"/>
      <c r="I25" s="215"/>
      <c r="J25" s="215"/>
      <c r="K25" s="215"/>
      <c r="L25" s="209"/>
      <c r="N25" s="18" t="s">
        <v>112</v>
      </c>
    </row>
    <row r="26" spans="1:14" s="18" customFormat="1" x14ac:dyDescent="0.25">
      <c r="A26" s="207"/>
      <c r="B26" s="184"/>
      <c r="C26" s="213"/>
      <c r="D26" s="213"/>
      <c r="E26" s="213"/>
      <c r="F26" s="213"/>
      <c r="G26" s="213"/>
      <c r="H26" s="214"/>
      <c r="I26" s="215"/>
      <c r="J26" s="215"/>
      <c r="K26" s="215"/>
      <c r="L26" s="209"/>
      <c r="N26" s="18" t="s">
        <v>112</v>
      </c>
    </row>
    <row r="27" spans="1:14" s="18" customFormat="1" x14ac:dyDescent="0.25">
      <c r="A27" s="207"/>
      <c r="B27" s="184"/>
      <c r="C27" s="213"/>
      <c r="D27" s="213"/>
      <c r="E27" s="213"/>
      <c r="F27" s="213"/>
      <c r="G27" s="213"/>
      <c r="H27" s="214"/>
      <c r="I27" s="215"/>
      <c r="J27" s="215"/>
      <c r="K27" s="215"/>
      <c r="L27" s="209"/>
      <c r="N27" s="18" t="s">
        <v>112</v>
      </c>
    </row>
    <row r="28" spans="1:14" s="18" customFormat="1" x14ac:dyDescent="0.25">
      <c r="A28" s="207"/>
      <c r="B28" s="184"/>
      <c r="C28" s="213"/>
      <c r="D28" s="213"/>
      <c r="E28" s="213"/>
      <c r="F28" s="213"/>
      <c r="G28" s="213"/>
      <c r="H28" s="214"/>
      <c r="I28" s="215"/>
      <c r="J28" s="215"/>
      <c r="K28" s="215"/>
      <c r="L28" s="209"/>
      <c r="N28" s="18" t="s">
        <v>112</v>
      </c>
    </row>
    <row r="29" spans="1:14" s="18" customFormat="1" x14ac:dyDescent="0.25">
      <c r="A29" s="207"/>
      <c r="B29" s="184"/>
      <c r="C29" s="213"/>
      <c r="D29" s="213"/>
      <c r="E29" s="213"/>
      <c r="F29" s="213"/>
      <c r="G29" s="213"/>
      <c r="H29" s="214"/>
      <c r="I29" s="215"/>
      <c r="J29" s="215"/>
      <c r="K29" s="215"/>
      <c r="L29" s="209"/>
    </row>
    <row r="30" spans="1:14" s="18" customFormat="1" x14ac:dyDescent="0.25">
      <c r="A30" s="207"/>
      <c r="B30" s="184"/>
      <c r="C30" s="213"/>
      <c r="D30" s="213"/>
      <c r="E30" s="213"/>
      <c r="F30" s="213"/>
      <c r="G30" s="213"/>
      <c r="H30" s="214"/>
      <c r="I30" s="215"/>
      <c r="J30" s="215"/>
      <c r="K30" s="215"/>
      <c r="L30" s="209"/>
      <c r="N30" s="18" t="s">
        <v>112</v>
      </c>
    </row>
    <row r="31" spans="1:14" s="18" customFormat="1" x14ac:dyDescent="0.25">
      <c r="A31" s="207"/>
      <c r="B31" s="184"/>
      <c r="C31" s="213"/>
      <c r="D31" s="213"/>
      <c r="E31" s="213"/>
      <c r="F31" s="213"/>
      <c r="G31" s="213"/>
      <c r="H31" s="214"/>
      <c r="I31" s="215"/>
      <c r="J31" s="215"/>
      <c r="K31" s="215"/>
      <c r="L31" s="209"/>
      <c r="N31" s="18" t="s">
        <v>112</v>
      </c>
    </row>
    <row r="32" spans="1:14" s="18" customFormat="1" x14ac:dyDescent="0.25">
      <c r="A32" s="207"/>
      <c r="B32" s="184"/>
      <c r="C32" s="213"/>
      <c r="D32" s="213"/>
      <c r="E32" s="213"/>
      <c r="F32" s="213"/>
      <c r="G32" s="213"/>
      <c r="H32" s="214"/>
      <c r="I32" s="215"/>
      <c r="J32" s="215"/>
      <c r="K32" s="215"/>
      <c r="L32" s="209"/>
      <c r="N32" s="18" t="s">
        <v>112</v>
      </c>
    </row>
    <row r="33" spans="1:14" s="18" customFormat="1" x14ac:dyDescent="0.25">
      <c r="A33" s="207"/>
      <c r="B33" s="184"/>
      <c r="C33" s="213"/>
      <c r="D33" s="213"/>
      <c r="E33" s="213"/>
      <c r="F33" s="213"/>
      <c r="G33" s="213"/>
      <c r="H33" s="214"/>
      <c r="I33" s="215"/>
      <c r="J33" s="215"/>
      <c r="K33" s="215"/>
      <c r="L33" s="209"/>
      <c r="N33" s="18" t="s">
        <v>112</v>
      </c>
    </row>
    <row r="34" spans="1:14" s="18" customFormat="1" x14ac:dyDescent="0.25">
      <c r="A34" s="207"/>
      <c r="B34" s="184"/>
      <c r="C34" s="213"/>
      <c r="D34" s="213"/>
      <c r="E34" s="213"/>
      <c r="F34" s="213"/>
      <c r="G34" s="213"/>
      <c r="H34" s="214"/>
      <c r="I34" s="215"/>
      <c r="J34" s="215"/>
      <c r="K34" s="215"/>
      <c r="L34" s="209"/>
    </row>
    <row r="35" spans="1:14" s="18" customFormat="1" x14ac:dyDescent="0.25">
      <c r="A35" s="207"/>
      <c r="B35" s="184"/>
      <c r="C35" s="213"/>
      <c r="D35" s="213"/>
      <c r="E35" s="213"/>
      <c r="F35" s="213"/>
      <c r="G35" s="213"/>
      <c r="H35" s="214"/>
      <c r="I35" s="215"/>
      <c r="J35" s="215"/>
      <c r="K35" s="215"/>
      <c r="L35" s="209"/>
    </row>
    <row r="36" spans="1:14" s="18" customFormat="1" x14ac:dyDescent="0.25">
      <c r="A36" s="207"/>
      <c r="B36" s="208"/>
      <c r="C36" s="214"/>
      <c r="D36" s="214"/>
      <c r="E36" s="214"/>
      <c r="F36" s="214"/>
      <c r="G36" s="214"/>
      <c r="H36" s="214"/>
      <c r="I36" s="83"/>
      <c r="J36" s="83"/>
      <c r="K36" s="83"/>
      <c r="L36" s="209"/>
    </row>
    <row r="37" spans="1:14" s="18" customFormat="1" x14ac:dyDescent="0.25">
      <c r="A37" s="216"/>
      <c r="B37" s="26" t="s">
        <v>225</v>
      </c>
      <c r="C37" s="217"/>
      <c r="D37" s="217"/>
      <c r="E37" s="217"/>
      <c r="F37" s="217"/>
      <c r="G37" s="217"/>
      <c r="H37" s="217"/>
      <c r="I37" s="217"/>
      <c r="J37" s="217"/>
      <c r="K37" s="217"/>
      <c r="L37" s="218"/>
    </row>
    <row r="38" spans="1:14" s="18" customFormat="1" x14ac:dyDescent="0.25"/>
    <row r="39" spans="1:14" s="18" customFormat="1" x14ac:dyDescent="0.25"/>
    <row r="40" spans="1:14" s="18" customFormat="1" x14ac:dyDescent="0.25">
      <c r="B40" s="18" t="s">
        <v>22</v>
      </c>
    </row>
    <row r="41" spans="1:14" s="18" customFormat="1" x14ac:dyDescent="0.25">
      <c r="B41" s="146">
        <v>1279446</v>
      </c>
      <c r="C41" s="204"/>
      <c r="D41" s="204"/>
    </row>
    <row r="42" spans="1:14" s="18" customFormat="1" x14ac:dyDescent="0.25">
      <c r="B42" s="146">
        <v>858943</v>
      </c>
      <c r="C42" s="204"/>
      <c r="D42" s="204"/>
    </row>
    <row r="43" spans="1:14" s="18" customFormat="1" x14ac:dyDescent="0.25">
      <c r="B43" s="146">
        <v>1049649</v>
      </c>
      <c r="C43" s="204"/>
      <c r="D43" s="204"/>
    </row>
    <row r="44" spans="1:14" s="18" customFormat="1" x14ac:dyDescent="0.25">
      <c r="B44" s="146">
        <v>1032246</v>
      </c>
      <c r="C44" s="205" t="s">
        <v>135</v>
      </c>
      <c r="D44" s="204">
        <v>1055.0709999999999</v>
      </c>
    </row>
    <row r="45" spans="1:14" s="18" customFormat="1" x14ac:dyDescent="0.25">
      <c r="B45" s="146">
        <v>1189807</v>
      </c>
      <c r="C45" s="205" t="s">
        <v>136</v>
      </c>
      <c r="D45" s="204">
        <v>1032.6612500000001</v>
      </c>
    </row>
    <row r="46" spans="1:14" s="18" customFormat="1" x14ac:dyDescent="0.25">
      <c r="B46" s="146">
        <v>842974</v>
      </c>
      <c r="C46" s="205" t="s">
        <v>137</v>
      </c>
      <c r="D46" s="204">
        <v>1028.6690000000001</v>
      </c>
    </row>
    <row r="47" spans="1:14" s="18" customFormat="1" x14ac:dyDescent="0.25">
      <c r="B47" s="146">
        <v>794000</v>
      </c>
      <c r="C47" s="205" t="s">
        <v>138</v>
      </c>
      <c r="D47" s="204">
        <v>964.75675000000001</v>
      </c>
    </row>
    <row r="48" spans="1:14" s="18" customFormat="1" x14ac:dyDescent="0.25">
      <c r="B48" s="146">
        <v>673424</v>
      </c>
      <c r="C48" s="205" t="s">
        <v>139</v>
      </c>
      <c r="D48" s="204">
        <v>875.05124999999998</v>
      </c>
    </row>
    <row r="49" spans="2:5" s="18" customFormat="1" x14ac:dyDescent="0.25">
      <c r="B49" s="146">
        <v>563792</v>
      </c>
      <c r="C49" s="205" t="s">
        <v>140</v>
      </c>
      <c r="D49" s="204">
        <v>718.54750000000001</v>
      </c>
    </row>
    <row r="50" spans="2:5" s="18" customFormat="1" x14ac:dyDescent="0.25">
      <c r="B50" s="146">
        <v>634951</v>
      </c>
      <c r="C50" s="205" t="s">
        <v>141</v>
      </c>
      <c r="D50" s="204">
        <v>666.54174999999998</v>
      </c>
    </row>
    <row r="51" spans="2:5" s="18" customFormat="1" x14ac:dyDescent="0.25">
      <c r="B51" s="146">
        <v>564687</v>
      </c>
      <c r="C51" s="205" t="s">
        <v>142</v>
      </c>
      <c r="D51" s="204">
        <v>609.21349999999995</v>
      </c>
    </row>
    <row r="52" spans="2:5" s="18" customFormat="1" x14ac:dyDescent="0.25">
      <c r="B52" s="146">
        <v>864208</v>
      </c>
      <c r="C52" s="205" t="s">
        <v>143</v>
      </c>
      <c r="D52" s="204">
        <v>656.90949999999998</v>
      </c>
      <c r="E52" s="137"/>
    </row>
    <row r="53" spans="2:5" s="18" customFormat="1" x14ac:dyDescent="0.25">
      <c r="B53" s="146">
        <v>876341</v>
      </c>
      <c r="C53" s="205" t="s">
        <v>144</v>
      </c>
      <c r="D53" s="204">
        <v>735.04674999999997</v>
      </c>
      <c r="E53" s="137"/>
    </row>
    <row r="54" spans="2:5" s="18" customFormat="1" x14ac:dyDescent="0.25">
      <c r="B54" s="146">
        <v>988896</v>
      </c>
      <c r="C54" s="205" t="s">
        <v>145</v>
      </c>
      <c r="D54" s="204">
        <v>823.53300000000002</v>
      </c>
      <c r="E54" s="137"/>
    </row>
    <row r="55" spans="2:5" s="18" customFormat="1" x14ac:dyDescent="0.25">
      <c r="B55" s="146">
        <v>946172</v>
      </c>
      <c r="C55" s="205" t="s">
        <v>146</v>
      </c>
      <c r="D55" s="204">
        <v>918.90425000000005</v>
      </c>
      <c r="E55" s="137"/>
    </row>
    <row r="56" spans="2:5" s="18" customFormat="1" x14ac:dyDescent="0.25">
      <c r="B56" s="146">
        <v>877117</v>
      </c>
      <c r="C56" s="205" t="s">
        <v>147</v>
      </c>
      <c r="D56" s="204">
        <v>922.13149999999996</v>
      </c>
      <c r="E56" s="137"/>
    </row>
    <row r="57" spans="2:5" s="18" customFormat="1" x14ac:dyDescent="0.25">
      <c r="B57" s="146">
        <v>620092</v>
      </c>
      <c r="C57" s="205" t="s">
        <v>148</v>
      </c>
      <c r="D57" s="204">
        <v>858.06925000000001</v>
      </c>
      <c r="E57" s="137"/>
    </row>
    <row r="58" spans="2:5" s="18" customFormat="1" x14ac:dyDescent="0.25">
      <c r="B58" s="146">
        <v>1203121</v>
      </c>
      <c r="C58" s="205" t="s">
        <v>149</v>
      </c>
      <c r="D58" s="204">
        <v>911.62549999999999</v>
      </c>
      <c r="E58" s="137"/>
    </row>
    <row r="59" spans="2:5" s="18" customFormat="1" x14ac:dyDescent="0.25">
      <c r="B59" s="146">
        <v>1085743</v>
      </c>
      <c r="C59" s="205" t="s">
        <v>150</v>
      </c>
      <c r="D59" s="204">
        <v>946.51824999999997</v>
      </c>
      <c r="E59" s="137"/>
    </row>
    <row r="60" spans="2:5" s="18" customFormat="1" x14ac:dyDescent="0.25">
      <c r="B60" s="146">
        <v>893033</v>
      </c>
      <c r="C60" s="205" t="s">
        <v>151</v>
      </c>
      <c r="D60" s="204">
        <v>950.49725000000001</v>
      </c>
      <c r="E60" s="137"/>
    </row>
    <row r="61" spans="2:5" s="18" customFormat="1" x14ac:dyDescent="0.25">
      <c r="B61" s="146">
        <v>957423</v>
      </c>
      <c r="C61" s="205" t="s">
        <v>152</v>
      </c>
      <c r="D61" s="204">
        <v>1034.83</v>
      </c>
      <c r="E61" s="137"/>
    </row>
    <row r="62" spans="2:5" s="18" customFormat="1" x14ac:dyDescent="0.25">
      <c r="B62" s="146">
        <v>728124</v>
      </c>
      <c r="C62" s="205" t="s">
        <v>153</v>
      </c>
      <c r="D62" s="204">
        <v>916.08074999999997</v>
      </c>
      <c r="E62" s="137"/>
    </row>
    <row r="63" spans="2:5" s="18" customFormat="1" x14ac:dyDescent="0.25">
      <c r="B63" s="146">
        <v>926366</v>
      </c>
      <c r="C63" s="205" t="s">
        <v>170</v>
      </c>
      <c r="D63" s="204">
        <v>876.23649999999998</v>
      </c>
      <c r="E63" s="137"/>
    </row>
    <row r="64" spans="2:5" s="18" customFormat="1" x14ac:dyDescent="0.25">
      <c r="B64" s="146">
        <v>614879</v>
      </c>
      <c r="C64" s="205" t="s">
        <v>186</v>
      </c>
      <c r="D64" s="204">
        <v>806.69799999999998</v>
      </c>
      <c r="E64" s="137"/>
    </row>
    <row r="65" spans="2:5" s="18" customFormat="1" x14ac:dyDescent="0.25">
      <c r="B65" s="146">
        <v>650030</v>
      </c>
      <c r="C65" s="205" t="s">
        <v>196</v>
      </c>
      <c r="D65" s="204">
        <v>729.84974999999997</v>
      </c>
      <c r="E65" s="137"/>
    </row>
    <row r="66" spans="2:5" s="18" customFormat="1" x14ac:dyDescent="0.25">
      <c r="B66" s="146">
        <v>791184</v>
      </c>
      <c r="C66" s="205" t="s">
        <v>198</v>
      </c>
      <c r="D66" s="204">
        <v>745.61474999999996</v>
      </c>
      <c r="E66" s="137"/>
    </row>
    <row r="67" spans="2:5" s="18" customFormat="1" x14ac:dyDescent="0.25">
      <c r="B67" s="146">
        <v>909046</v>
      </c>
      <c r="C67" s="205" t="s">
        <v>199</v>
      </c>
      <c r="D67" s="204">
        <v>741.28475000000003</v>
      </c>
      <c r="E67" s="137"/>
    </row>
    <row r="68" spans="2:5" s="18" customFormat="1" x14ac:dyDescent="0.25">
      <c r="B68" s="67">
        <v>758685</v>
      </c>
      <c r="C68" s="205" t="s">
        <v>201</v>
      </c>
      <c r="D68" s="204">
        <v>777.23625000000004</v>
      </c>
      <c r="E68" s="137"/>
    </row>
    <row r="69" spans="2:5" s="18" customFormat="1" x14ac:dyDescent="0.25">
      <c r="B69" s="67">
        <v>860306</v>
      </c>
      <c r="C69" s="205" t="s">
        <v>209</v>
      </c>
      <c r="D69" s="204">
        <v>829.80525</v>
      </c>
      <c r="E69" s="137"/>
    </row>
    <row r="70" spans="2:5" s="18" customFormat="1" x14ac:dyDescent="0.25">
      <c r="B70" s="67"/>
      <c r="D70" s="204"/>
      <c r="E70" s="137"/>
    </row>
    <row r="71" spans="2:5" s="18" customFormat="1" x14ac:dyDescent="0.25">
      <c r="B71" s="67"/>
      <c r="D71" s="141"/>
      <c r="E71" s="137"/>
    </row>
    <row r="72" spans="2:5" s="18" customFormat="1" x14ac:dyDescent="0.25">
      <c r="B72" s="67"/>
      <c r="D72" s="141"/>
      <c r="E72" s="137"/>
    </row>
    <row r="73" spans="2:5" s="5" customFormat="1" x14ac:dyDescent="0.25">
      <c r="B73" s="80"/>
      <c r="D73" s="159"/>
      <c r="E73" s="150"/>
    </row>
    <row r="74" spans="2:5" s="5" customFormat="1" x14ac:dyDescent="0.25">
      <c r="B74" s="80"/>
      <c r="D74" s="159"/>
      <c r="E74" s="150"/>
    </row>
    <row r="75" spans="2:5" s="5" customFormat="1" x14ac:dyDescent="0.25">
      <c r="B75" s="80"/>
      <c r="D75" s="159"/>
      <c r="E75" s="150"/>
    </row>
    <row r="76" spans="2:5" s="5" customFormat="1" x14ac:dyDescent="0.25">
      <c r="B76" s="80"/>
      <c r="D76" s="159"/>
      <c r="E76" s="150"/>
    </row>
    <row r="77" spans="2:5" s="5" customFormat="1" x14ac:dyDescent="0.25">
      <c r="B77" s="80"/>
      <c r="D77" s="159"/>
      <c r="E77" s="150"/>
    </row>
    <row r="78" spans="2:5" s="5" customFormat="1" x14ac:dyDescent="0.25">
      <c r="B78" s="80"/>
      <c r="D78" s="159"/>
      <c r="E78" s="150"/>
    </row>
    <row r="79" spans="2:5" s="5" customFormat="1" x14ac:dyDescent="0.25">
      <c r="B79" s="80"/>
      <c r="D79" s="159"/>
      <c r="E79" s="150"/>
    </row>
    <row r="80" spans="2:5" s="5" customFormat="1" x14ac:dyDescent="0.25">
      <c r="B80" s="80"/>
      <c r="D80" s="159"/>
      <c r="E80" s="150"/>
    </row>
    <row r="81" spans="2:24" s="18" customFormat="1" x14ac:dyDescent="0.25">
      <c r="B81" s="67"/>
      <c r="D81" s="141"/>
      <c r="E81" s="137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2:24" s="18" customFormat="1" x14ac:dyDescent="0.25">
      <c r="B82" s="67"/>
      <c r="D82" s="141"/>
      <c r="E82" s="137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2:24" s="18" customFormat="1" x14ac:dyDescent="0.25">
      <c r="B83" s="67"/>
      <c r="D83" s="141"/>
      <c r="E83" s="137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2:24" s="18" customFormat="1" x14ac:dyDescent="0.25">
      <c r="B84" s="67"/>
      <c r="D84" s="141"/>
      <c r="E84" s="137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2:24" s="18" customFormat="1" x14ac:dyDescent="0.25">
      <c r="B85" s="67"/>
      <c r="D85" s="141"/>
      <c r="E85" s="137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2:24" s="18" customFormat="1" x14ac:dyDescent="0.25">
      <c r="B86" s="67"/>
      <c r="D86" s="141"/>
      <c r="E86" s="137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2:24" s="18" customFormat="1" x14ac:dyDescent="0.25">
      <c r="B87" s="67"/>
      <c r="D87" s="141"/>
      <c r="E87" s="137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2:24" s="18" customFormat="1" x14ac:dyDescent="0.25">
      <c r="B88" s="67"/>
      <c r="D88" s="141"/>
      <c r="E88" s="137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2:24" s="18" customFormat="1" x14ac:dyDescent="0.25">
      <c r="B89" s="67"/>
      <c r="D89" s="141"/>
      <c r="E89" s="137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2:24" s="18" customFormat="1" x14ac:dyDescent="0.25">
      <c r="B90" s="67"/>
      <c r="D90" s="141"/>
      <c r="E90" s="137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2:24" s="18" customFormat="1" x14ac:dyDescent="0.25">
      <c r="B91" s="67"/>
      <c r="D91" s="141"/>
      <c r="E91" s="137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2:24" s="18" customFormat="1" x14ac:dyDescent="0.25">
      <c r="B92" s="67"/>
      <c r="D92" s="141"/>
      <c r="E92" s="137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2:24" s="18" customFormat="1" x14ac:dyDescent="0.25">
      <c r="B93" s="67"/>
      <c r="D93" s="141"/>
      <c r="E93" s="137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2:24" s="18" customFormat="1" x14ac:dyDescent="0.25">
      <c r="B94" s="67"/>
      <c r="D94" s="141"/>
      <c r="E94" s="137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2:24" s="18" customFormat="1" x14ac:dyDescent="0.25">
      <c r="B95" s="67"/>
      <c r="D95" s="141"/>
      <c r="E95" s="137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2:24" s="18" customFormat="1" x14ac:dyDescent="0.25">
      <c r="B96" s="67"/>
      <c r="D96" s="141"/>
      <c r="E96" s="137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2:24" s="18" customFormat="1" x14ac:dyDescent="0.25">
      <c r="B97" s="67"/>
      <c r="D97" s="141"/>
      <c r="E97" s="137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2:24" s="18" customFormat="1" x14ac:dyDescent="0.25">
      <c r="B98" s="67"/>
      <c r="D98" s="141"/>
      <c r="E98" s="137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2:24" s="18" customFormat="1" x14ac:dyDescent="0.25">
      <c r="B99" s="67"/>
      <c r="D99" s="141"/>
      <c r="E99" s="137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2:24" s="18" customFormat="1" x14ac:dyDescent="0.25">
      <c r="B100" s="67"/>
      <c r="D100" s="141"/>
      <c r="E100" s="137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2:24" s="18" customFormat="1" x14ac:dyDescent="0.25">
      <c r="B101" s="67"/>
      <c r="D101" s="141"/>
      <c r="E101" s="137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2:24" s="18" customFormat="1" x14ac:dyDescent="0.25">
      <c r="B102" s="67"/>
      <c r="D102" s="141"/>
      <c r="E102" s="137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2:24" s="18" customFormat="1" x14ac:dyDescent="0.25">
      <c r="B103" s="67"/>
      <c r="D103" s="141"/>
      <c r="E103" s="137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2:24" s="18" customFormat="1" x14ac:dyDescent="0.25">
      <c r="B104" s="67"/>
      <c r="D104" s="141"/>
      <c r="E104" s="137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2:24" s="18" customFormat="1" x14ac:dyDescent="0.25">
      <c r="B105" s="67"/>
      <c r="D105" s="141"/>
      <c r="E105" s="137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2:24" s="18" customFormat="1" x14ac:dyDescent="0.25">
      <c r="B106" s="67"/>
      <c r="D106" s="141"/>
      <c r="E106" s="137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2:24" s="18" customFormat="1" x14ac:dyDescent="0.25">
      <c r="B107" s="67"/>
      <c r="D107" s="141"/>
      <c r="E107" s="137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2:24" s="18" customFormat="1" x14ac:dyDescent="0.25">
      <c r="B108" s="67"/>
      <c r="D108" s="141"/>
      <c r="E108" s="137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2:24" s="18" customFormat="1" x14ac:dyDescent="0.25">
      <c r="B109" s="67"/>
      <c r="D109" s="141"/>
      <c r="E109" s="137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2:24" s="18" customFormat="1" x14ac:dyDescent="0.25">
      <c r="B110" s="67"/>
      <c r="D110" s="141"/>
      <c r="E110" s="137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2:24" s="18" customFormat="1" x14ac:dyDescent="0.25">
      <c r="B111" s="67"/>
      <c r="D111" s="141"/>
      <c r="E111" s="137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2:24" s="18" customFormat="1" x14ac:dyDescent="0.25">
      <c r="B112" s="67"/>
      <c r="D112" s="141"/>
      <c r="E112" s="137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2:28" s="109" customFormat="1" x14ac:dyDescent="0.25">
      <c r="B113" s="110"/>
      <c r="D113" s="112"/>
      <c r="E113" s="113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125"/>
      <c r="Z113" s="125"/>
      <c r="AA113" s="125"/>
      <c r="AB113" s="125"/>
    </row>
    <row r="114" spans="2:28" s="109" customFormat="1" x14ac:dyDescent="0.25">
      <c r="B114" s="110"/>
      <c r="D114" s="112"/>
      <c r="E114" s="113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125"/>
      <c r="Z114" s="125"/>
      <c r="AA114" s="125"/>
      <c r="AB114" s="125"/>
    </row>
    <row r="115" spans="2:28" s="109" customFormat="1" x14ac:dyDescent="0.25">
      <c r="B115" s="110"/>
      <c r="D115" s="112"/>
      <c r="E115" s="113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125"/>
      <c r="Z115" s="125"/>
      <c r="AA115" s="125"/>
      <c r="AB115" s="125"/>
    </row>
    <row r="116" spans="2:28" s="109" customFormat="1" x14ac:dyDescent="0.25">
      <c r="B116" s="110"/>
      <c r="D116" s="112"/>
      <c r="E116" s="113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125"/>
      <c r="Z116" s="125"/>
      <c r="AA116" s="125"/>
      <c r="AB116" s="125"/>
    </row>
    <row r="117" spans="2:28" s="109" customFormat="1" x14ac:dyDescent="0.25">
      <c r="B117" s="110"/>
      <c r="D117" s="112"/>
      <c r="E117" s="113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125"/>
      <c r="Z117" s="125"/>
      <c r="AA117" s="125"/>
      <c r="AB117" s="125"/>
    </row>
    <row r="118" spans="2:28" s="109" customFormat="1" x14ac:dyDescent="0.25">
      <c r="B118" s="110"/>
      <c r="D118" s="112"/>
      <c r="E118" s="113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125"/>
      <c r="Z118" s="125"/>
      <c r="AA118" s="125"/>
      <c r="AB118" s="125"/>
    </row>
    <row r="119" spans="2:28" s="109" customFormat="1" x14ac:dyDescent="0.25">
      <c r="B119" s="110"/>
      <c r="D119" s="112"/>
      <c r="E119" s="113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125"/>
      <c r="Z119" s="125"/>
      <c r="AA119" s="125"/>
      <c r="AB119" s="125"/>
    </row>
    <row r="120" spans="2:28" s="109" customFormat="1" x14ac:dyDescent="0.25">
      <c r="B120" s="110"/>
      <c r="D120" s="112"/>
      <c r="E120" s="113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125"/>
      <c r="Z120" s="125"/>
      <c r="AA120" s="125"/>
      <c r="AB120" s="125"/>
    </row>
    <row r="121" spans="2:28" s="109" customFormat="1" x14ac:dyDescent="0.25">
      <c r="B121" s="110"/>
      <c r="D121" s="112"/>
      <c r="E121" s="113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125"/>
      <c r="Z121" s="125"/>
      <c r="AA121" s="125"/>
      <c r="AB121" s="125"/>
    </row>
    <row r="122" spans="2:28" s="109" customFormat="1" x14ac:dyDescent="0.25">
      <c r="D122" s="112"/>
      <c r="E122" s="113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125"/>
      <c r="Z122" s="125"/>
      <c r="AA122" s="125"/>
      <c r="AB122" s="125"/>
    </row>
    <row r="123" spans="2:28" s="109" customFormat="1" x14ac:dyDescent="0.25">
      <c r="D123" s="112"/>
      <c r="E123" s="113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125"/>
      <c r="Z123" s="125"/>
      <c r="AA123" s="125"/>
      <c r="AB123" s="125"/>
    </row>
    <row r="124" spans="2:28" s="109" customFormat="1" x14ac:dyDescent="0.25">
      <c r="D124" s="112"/>
      <c r="E124" s="113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125"/>
      <c r="Z124" s="125"/>
      <c r="AA124" s="125"/>
      <c r="AB124" s="125"/>
    </row>
    <row r="125" spans="2:28" s="109" customFormat="1" x14ac:dyDescent="0.25">
      <c r="D125" s="112"/>
      <c r="E125" s="113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125"/>
      <c r="Z125" s="125"/>
      <c r="AA125" s="125"/>
      <c r="AB125" s="125"/>
    </row>
    <row r="126" spans="2:28" s="109" customFormat="1" x14ac:dyDescent="0.25">
      <c r="D126" s="112"/>
      <c r="E126" s="113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125"/>
      <c r="Z126" s="125"/>
      <c r="AA126" s="125"/>
      <c r="AB126" s="125"/>
    </row>
    <row r="127" spans="2:28" s="109" customFormat="1" x14ac:dyDescent="0.25">
      <c r="D127" s="112"/>
      <c r="E127" s="113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125"/>
      <c r="Z127" s="125"/>
      <c r="AA127" s="125"/>
      <c r="AB127" s="125"/>
    </row>
    <row r="128" spans="2:28" s="109" customFormat="1" x14ac:dyDescent="0.25">
      <c r="D128" s="112"/>
      <c r="E128" s="113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125"/>
      <c r="Z128" s="125"/>
      <c r="AA128" s="125"/>
      <c r="AB128" s="125"/>
    </row>
    <row r="129" spans="4:28" s="109" customFormat="1" x14ac:dyDescent="0.25">
      <c r="D129" s="112"/>
      <c r="E129" s="113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125"/>
      <c r="Z129" s="125"/>
      <c r="AA129" s="125"/>
      <c r="AB129" s="125"/>
    </row>
    <row r="130" spans="4:28" s="109" customFormat="1" x14ac:dyDescent="0.25">
      <c r="D130" s="112"/>
      <c r="E130" s="113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125"/>
      <c r="Z130" s="125"/>
      <c r="AA130" s="125"/>
      <c r="AB130" s="125"/>
    </row>
    <row r="131" spans="4:28" s="109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125"/>
      <c r="Z131" s="125"/>
      <c r="AA131" s="125"/>
      <c r="AB131" s="125"/>
    </row>
    <row r="132" spans="4:28" s="109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125"/>
      <c r="Z132" s="125"/>
      <c r="AA132" s="125"/>
      <c r="AB132" s="125"/>
    </row>
    <row r="133" spans="4:28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125"/>
      <c r="Z133" s="125"/>
      <c r="AA133" s="125"/>
      <c r="AB133" s="125"/>
    </row>
    <row r="134" spans="4:28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125"/>
      <c r="Z134" s="125"/>
      <c r="AA134" s="125"/>
      <c r="AB134" s="125"/>
    </row>
    <row r="135" spans="4:28" s="18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125"/>
      <c r="Z135" s="125"/>
      <c r="AA135" s="125"/>
      <c r="AB135" s="125"/>
    </row>
    <row r="136" spans="4:28" s="18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125"/>
      <c r="Z136" s="125"/>
      <c r="AA136" s="125"/>
      <c r="AB136" s="125"/>
    </row>
    <row r="137" spans="4:28" s="28" customFormat="1" x14ac:dyDescent="0.25">
      <c r="M137" s="160"/>
      <c r="N137" s="160"/>
      <c r="O137" s="5"/>
      <c r="P137" s="5"/>
      <c r="Q137" s="5"/>
      <c r="R137" s="5"/>
      <c r="S137" s="5"/>
      <c r="T137" s="5"/>
      <c r="U137" s="5"/>
      <c r="V137" s="5"/>
      <c r="W137" s="160"/>
      <c r="X137" s="160"/>
      <c r="Y137" s="120"/>
      <c r="Z137" s="120"/>
      <c r="AA137" s="120"/>
      <c r="AB137" s="120"/>
    </row>
    <row r="138" spans="4:28" s="28" customFormat="1" x14ac:dyDescent="0.25">
      <c r="M138" s="160"/>
      <c r="N138" s="160"/>
      <c r="O138" s="5"/>
      <c r="P138" s="5"/>
      <c r="Q138" s="5"/>
      <c r="R138" s="5"/>
      <c r="S138" s="5"/>
      <c r="T138" s="5"/>
      <c r="U138" s="5"/>
      <c r="V138" s="5"/>
      <c r="W138" s="160"/>
      <c r="X138" s="160"/>
      <c r="Y138" s="120"/>
      <c r="Z138" s="120"/>
      <c r="AA138" s="120"/>
      <c r="AB138" s="120"/>
    </row>
    <row r="139" spans="4:28" s="28" customFormat="1" x14ac:dyDescent="0.25">
      <c r="M139" s="160"/>
      <c r="N139" s="160"/>
      <c r="O139" s="5"/>
      <c r="P139" s="5"/>
      <c r="Q139" s="5"/>
      <c r="R139" s="5"/>
      <c r="S139" s="5"/>
      <c r="T139" s="5"/>
      <c r="U139" s="5"/>
      <c r="V139" s="5"/>
      <c r="W139" s="160"/>
      <c r="X139" s="160"/>
      <c r="Y139" s="120"/>
      <c r="Z139" s="120"/>
      <c r="AA139" s="120"/>
      <c r="AB139" s="120"/>
    </row>
    <row r="140" spans="4:28" s="28" customFormat="1" x14ac:dyDescent="0.25">
      <c r="M140" s="160"/>
      <c r="N140" s="160"/>
      <c r="O140" s="5"/>
      <c r="P140" s="5"/>
      <c r="Q140" s="5"/>
      <c r="R140" s="5"/>
      <c r="S140" s="5"/>
      <c r="T140" s="5"/>
      <c r="U140" s="5"/>
      <c r="V140" s="5"/>
      <c r="W140" s="160"/>
      <c r="X140" s="160"/>
      <c r="Y140" s="120"/>
      <c r="Z140" s="120"/>
      <c r="AA140" s="120"/>
      <c r="AB140" s="120"/>
    </row>
    <row r="141" spans="4:28" s="28" customFormat="1" x14ac:dyDescent="0.25">
      <c r="M141" s="160"/>
      <c r="N141" s="160"/>
      <c r="O141" s="5"/>
      <c r="P141" s="5"/>
      <c r="Q141" s="5"/>
      <c r="R141" s="5"/>
      <c r="S141" s="5"/>
      <c r="T141" s="5"/>
      <c r="U141" s="5"/>
      <c r="V141" s="5"/>
      <c r="W141" s="160"/>
      <c r="X141" s="160"/>
      <c r="Y141" s="120"/>
      <c r="Z141" s="120"/>
      <c r="AA141" s="120"/>
      <c r="AB141" s="120"/>
    </row>
    <row r="142" spans="4:28" s="28" customFormat="1" x14ac:dyDescent="0.25">
      <c r="M142" s="160"/>
      <c r="N142" s="160"/>
      <c r="O142" s="5"/>
      <c r="P142" s="5"/>
      <c r="Q142" s="5"/>
      <c r="R142" s="5"/>
      <c r="S142" s="5"/>
      <c r="T142" s="5"/>
      <c r="U142" s="5"/>
      <c r="V142" s="5"/>
      <c r="W142" s="160"/>
      <c r="X142" s="160"/>
      <c r="Y142" s="120"/>
      <c r="Z142" s="120"/>
      <c r="AA142" s="120"/>
      <c r="AB142" s="120"/>
    </row>
    <row r="143" spans="4:28" s="28" customFormat="1" x14ac:dyDescent="0.25">
      <c r="M143" s="160"/>
      <c r="N143" s="160"/>
      <c r="O143" s="5"/>
      <c r="P143" s="5"/>
      <c r="Q143" s="5"/>
      <c r="R143" s="5"/>
      <c r="S143" s="5"/>
      <c r="T143" s="5"/>
      <c r="U143" s="5"/>
      <c r="V143" s="5"/>
      <c r="W143" s="160"/>
      <c r="X143" s="160"/>
      <c r="Y143" s="120"/>
      <c r="Z143" s="120"/>
      <c r="AA143" s="120"/>
      <c r="AB143" s="120"/>
    </row>
    <row r="144" spans="4:28" s="28" customFormat="1" x14ac:dyDescent="0.25">
      <c r="M144" s="160"/>
      <c r="N144" s="160"/>
      <c r="O144" s="5"/>
      <c r="P144" s="5"/>
      <c r="Q144" s="5"/>
      <c r="R144" s="5"/>
      <c r="S144" s="5"/>
      <c r="T144" s="5"/>
      <c r="U144" s="5"/>
      <c r="V144" s="5"/>
      <c r="W144" s="160"/>
      <c r="X144" s="160"/>
      <c r="Y144" s="120"/>
      <c r="Z144" s="120"/>
      <c r="AA144" s="120"/>
      <c r="AB144" s="120"/>
    </row>
    <row r="145" spans="13:28" s="28" customFormat="1" x14ac:dyDescent="0.25">
      <c r="M145" s="160"/>
      <c r="N145" s="160"/>
      <c r="O145" s="5"/>
      <c r="P145" s="5"/>
      <c r="Q145" s="5"/>
      <c r="R145" s="5"/>
      <c r="S145" s="5"/>
      <c r="T145" s="5"/>
      <c r="U145" s="5"/>
      <c r="V145" s="5"/>
      <c r="W145" s="160"/>
      <c r="X145" s="160"/>
      <c r="Y145" s="120"/>
      <c r="Z145" s="120"/>
      <c r="AA145" s="120"/>
      <c r="AB145" s="120"/>
    </row>
    <row r="146" spans="13:28" s="28" customFormat="1" x14ac:dyDescent="0.25">
      <c r="M146" s="160"/>
      <c r="N146" s="160"/>
      <c r="O146" s="5"/>
      <c r="P146" s="5"/>
      <c r="Q146" s="5"/>
      <c r="R146" s="5"/>
      <c r="S146" s="5"/>
      <c r="T146" s="5"/>
      <c r="U146" s="5"/>
      <c r="V146" s="5"/>
      <c r="W146" s="160"/>
      <c r="X146" s="160"/>
      <c r="Y146" s="120"/>
      <c r="Z146" s="120"/>
      <c r="AA146" s="120"/>
      <c r="AB146" s="120"/>
    </row>
    <row r="147" spans="13:28" s="28" customFormat="1" x14ac:dyDescent="0.25">
      <c r="M147" s="160"/>
      <c r="N147" s="160"/>
      <c r="O147" s="5"/>
      <c r="P147" s="5"/>
      <c r="Q147" s="5"/>
      <c r="R147" s="5"/>
      <c r="S147" s="5"/>
      <c r="T147" s="5"/>
      <c r="U147" s="5"/>
      <c r="V147" s="5"/>
      <c r="W147" s="160"/>
      <c r="X147" s="160"/>
      <c r="Y147" s="120"/>
      <c r="Z147" s="120"/>
      <c r="AA147" s="120"/>
      <c r="AB147" s="120"/>
    </row>
    <row r="148" spans="13:28" s="28" customFormat="1" x14ac:dyDescent="0.25">
      <c r="M148" s="160"/>
      <c r="N148" s="160"/>
      <c r="O148" s="5"/>
      <c r="P148" s="5"/>
      <c r="Q148" s="5"/>
      <c r="R148" s="5"/>
      <c r="S148" s="5"/>
      <c r="T148" s="5"/>
      <c r="U148" s="5"/>
      <c r="V148" s="5"/>
      <c r="W148" s="160"/>
      <c r="X148" s="160"/>
      <c r="Y148" s="120"/>
      <c r="Z148" s="120"/>
      <c r="AA148" s="120"/>
      <c r="AB14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SheetLayoutView="100" workbookViewId="0">
      <pane ySplit="11" topLeftCell="A12" activePane="bottomLeft" state="frozen"/>
      <selection activeCell="A25" sqref="A25"/>
      <selection pane="bottomLeft" activeCell="M36" sqref="M36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2.5703125" style="160" customWidth="1"/>
    <col min="14" max="14" width="11.42578125" style="160" hidden="1" customWidth="1"/>
    <col min="15" max="23" width="11.42578125" style="5"/>
    <col min="24" max="24" width="11.42578125" style="18"/>
    <col min="25" max="28" width="11.42578125" style="120"/>
    <col min="29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161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20" x14ac:dyDescent="0.25">
      <c r="A11" s="48"/>
      <c r="B11" s="63" t="s">
        <v>129</v>
      </c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228"/>
      <c r="J11" s="228"/>
      <c r="K11" s="228"/>
      <c r="L11" s="50"/>
      <c r="O11" s="1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130</v>
      </c>
      <c r="C13" s="62">
        <v>143.23599999999999</v>
      </c>
      <c r="D13" s="62">
        <v>277.49900000000002</v>
      </c>
      <c r="E13" s="62">
        <v>136.84899999999999</v>
      </c>
      <c r="F13" s="62">
        <v>224.41900000000001</v>
      </c>
      <c r="G13" s="62">
        <v>127.96</v>
      </c>
      <c r="H13" s="24">
        <v>184.65600000000001</v>
      </c>
      <c r="I13" s="23">
        <v>44.307596123788699</v>
      </c>
      <c r="J13" s="23">
        <v>144.3075961237887</v>
      </c>
      <c r="K13" s="23">
        <v>-42.981654850970727</v>
      </c>
      <c r="L13" s="50"/>
      <c r="O13" s="80"/>
      <c r="P13" s="80"/>
      <c r="Q13" s="80"/>
      <c r="R13" s="80"/>
      <c r="S13" s="80"/>
      <c r="T13" s="80"/>
    </row>
    <row r="14" spans="1:20" x14ac:dyDescent="0.25">
      <c r="A14" s="48"/>
      <c r="B14" s="59" t="s">
        <v>131</v>
      </c>
      <c r="C14" s="62">
        <v>272.88299999999998</v>
      </c>
      <c r="D14" s="62">
        <v>289.34300000000002</v>
      </c>
      <c r="E14" s="62">
        <v>330.95</v>
      </c>
      <c r="F14" s="62">
        <v>141.768</v>
      </c>
      <c r="G14" s="62">
        <v>125.32599999999999</v>
      </c>
      <c r="H14" s="64"/>
      <c r="I14" s="62" t="s">
        <v>112</v>
      </c>
      <c r="J14" s="62" t="s">
        <v>112</v>
      </c>
      <c r="K14" s="62" t="s">
        <v>112</v>
      </c>
      <c r="L14" s="50"/>
      <c r="O14" s="80"/>
      <c r="P14" s="80"/>
      <c r="Q14" s="80"/>
      <c r="R14" s="80"/>
      <c r="S14" s="80"/>
    </row>
    <row r="15" spans="1:20" x14ac:dyDescent="0.25">
      <c r="A15" s="48"/>
      <c r="B15" s="59" t="s">
        <v>132</v>
      </c>
      <c r="C15" s="62">
        <v>164.97399999999999</v>
      </c>
      <c r="D15" s="62">
        <v>181.23699999999999</v>
      </c>
      <c r="E15" s="62">
        <v>172.589</v>
      </c>
      <c r="F15" s="62">
        <v>146.98500000000001</v>
      </c>
      <c r="G15" s="62">
        <v>114.751</v>
      </c>
      <c r="H15" s="64"/>
      <c r="I15" s="62" t="s">
        <v>112</v>
      </c>
      <c r="J15" s="62" t="s">
        <v>112</v>
      </c>
      <c r="K15" s="62" t="s">
        <v>112</v>
      </c>
      <c r="L15" s="50"/>
      <c r="O15" s="80"/>
      <c r="P15" s="80"/>
      <c r="Q15" s="80"/>
      <c r="R15" s="80"/>
      <c r="S15" s="80"/>
    </row>
    <row r="16" spans="1:20" x14ac:dyDescent="0.25">
      <c r="A16" s="48"/>
      <c r="B16" s="59" t="s">
        <v>133</v>
      </c>
      <c r="C16" s="62">
        <v>218.59</v>
      </c>
      <c r="D16" s="62">
        <v>229.03899999999999</v>
      </c>
      <c r="E16" s="62">
        <v>196.97800000000001</v>
      </c>
      <c r="F16" s="62">
        <v>140.94399999999999</v>
      </c>
      <c r="G16" s="62">
        <v>47.122</v>
      </c>
      <c r="H16" s="64"/>
      <c r="I16" s="62" t="s">
        <v>112</v>
      </c>
      <c r="J16" s="62" t="s">
        <v>112</v>
      </c>
      <c r="K16" s="62" t="s">
        <v>112</v>
      </c>
      <c r="L16" s="50"/>
      <c r="O16" s="80"/>
      <c r="P16" s="80"/>
      <c r="Q16" s="80"/>
      <c r="R16" s="80"/>
      <c r="S16" s="80"/>
    </row>
    <row r="17" spans="1:28" x14ac:dyDescent="0.25">
      <c r="A17" s="48"/>
      <c r="B17" s="63" t="s">
        <v>19</v>
      </c>
      <c r="C17" s="64">
        <v>799.68299999999999</v>
      </c>
      <c r="D17" s="64">
        <v>977.11800000000005</v>
      </c>
      <c r="E17" s="64">
        <v>837.36599999999999</v>
      </c>
      <c r="F17" s="64">
        <v>654.11599999999999</v>
      </c>
      <c r="G17" s="64">
        <v>415.15900000000005</v>
      </c>
      <c r="H17" s="82">
        <v>184.65600000000001</v>
      </c>
      <c r="I17" s="55"/>
      <c r="J17" s="37"/>
      <c r="K17" s="37"/>
      <c r="L17" s="50"/>
    </row>
    <row r="18" spans="1:28" ht="18.75" customHeight="1" x14ac:dyDescent="0.25">
      <c r="A18" s="48"/>
      <c r="B18" s="63" t="s">
        <v>16</v>
      </c>
      <c r="C18" s="64"/>
      <c r="D18" s="64">
        <v>22.188167061198016</v>
      </c>
      <c r="E18" s="64">
        <v>-14.302469097898108</v>
      </c>
      <c r="F18" s="64">
        <v>-21.88409847068068</v>
      </c>
      <c r="G18" s="64">
        <v>-36.531288028423084</v>
      </c>
      <c r="H18" s="36"/>
      <c r="I18" s="37"/>
      <c r="J18" s="37"/>
      <c r="K18" s="37"/>
      <c r="L18" s="50"/>
    </row>
    <row r="19" spans="1:28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28" ht="18.75" customHeight="1" x14ac:dyDescent="0.25">
      <c r="A20" s="48"/>
      <c r="B20" s="63" t="s">
        <v>17</v>
      </c>
      <c r="C20" s="64">
        <v>143.23599999999999</v>
      </c>
      <c r="D20" s="64">
        <v>277.49900000000002</v>
      </c>
      <c r="E20" s="64">
        <v>136.84899999999999</v>
      </c>
      <c r="F20" s="64">
        <v>224.41900000000001</v>
      </c>
      <c r="G20" s="64">
        <v>127.96</v>
      </c>
      <c r="H20" s="24">
        <v>184.65600000000001</v>
      </c>
      <c r="I20" s="58">
        <v>44.307596123788699</v>
      </c>
      <c r="J20" s="24">
        <v>144.3075961237887</v>
      </c>
      <c r="K20" s="24">
        <v>-42.981654850970727</v>
      </c>
      <c r="L20" s="50"/>
    </row>
    <row r="21" spans="1:28" ht="18.75" customHeight="1" x14ac:dyDescent="0.25">
      <c r="A21" s="48"/>
      <c r="B21" s="63" t="s">
        <v>16</v>
      </c>
      <c r="C21" s="64"/>
      <c r="D21" s="64">
        <v>93.735513418414399</v>
      </c>
      <c r="E21" s="64">
        <v>-50.684867332855262</v>
      </c>
      <c r="F21" s="64">
        <v>63.990237414961037</v>
      </c>
      <c r="G21" s="64">
        <v>-42.981654850970727</v>
      </c>
      <c r="H21" s="24">
        <v>44.307596123788699</v>
      </c>
      <c r="I21" s="37"/>
      <c r="J21" s="37"/>
      <c r="K21" s="37"/>
      <c r="L21" s="50"/>
    </row>
    <row r="22" spans="1:28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28" ht="14.25" customHeight="1" x14ac:dyDescent="0.25">
      <c r="A23" s="48"/>
      <c r="B23" s="33"/>
      <c r="C23" s="34"/>
      <c r="D23" s="34"/>
      <c r="E23" s="34"/>
      <c r="F23" s="34"/>
      <c r="G23" s="34"/>
      <c r="H23" s="34"/>
      <c r="I23" s="35"/>
      <c r="J23" s="35"/>
      <c r="K23" s="35"/>
      <c r="L23" s="50"/>
    </row>
    <row r="24" spans="1:28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160"/>
      <c r="N24" s="160"/>
      <c r="O24" s="5"/>
      <c r="P24" s="5"/>
      <c r="Q24" s="5"/>
      <c r="R24" s="5"/>
      <c r="S24" s="5"/>
      <c r="T24" s="5"/>
      <c r="U24" s="5"/>
      <c r="V24" s="5"/>
      <c r="W24" s="5"/>
      <c r="X24" s="18"/>
      <c r="Y24" s="126"/>
      <c r="Z24" s="126"/>
      <c r="AA24" s="126"/>
      <c r="AB24" s="126"/>
    </row>
    <row r="25" spans="1:28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160"/>
      <c r="N25" s="160"/>
      <c r="O25" s="5"/>
      <c r="P25" s="5"/>
      <c r="Q25" s="5"/>
      <c r="R25" s="5"/>
      <c r="S25" s="5"/>
      <c r="T25" s="5"/>
      <c r="U25" s="5"/>
      <c r="V25" s="5"/>
      <c r="W25" s="5"/>
      <c r="X25" s="18"/>
      <c r="Y25" s="126"/>
      <c r="Z25" s="126"/>
      <c r="AA25" s="126"/>
      <c r="AB25" s="126"/>
    </row>
    <row r="26" spans="1:28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160"/>
      <c r="N26" s="160"/>
      <c r="O26" s="5"/>
      <c r="P26" s="5"/>
      <c r="Q26" s="5"/>
      <c r="R26" s="5"/>
      <c r="S26" s="5"/>
      <c r="T26" s="5"/>
      <c r="U26" s="5"/>
      <c r="V26" s="5"/>
      <c r="W26" s="5"/>
      <c r="X26" s="18"/>
      <c r="Y26" s="126"/>
      <c r="Z26" s="126"/>
      <c r="AA26" s="126"/>
      <c r="AB26" s="126"/>
    </row>
    <row r="27" spans="1:28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160"/>
      <c r="N27" s="160"/>
      <c r="O27" s="5"/>
      <c r="P27" s="5"/>
      <c r="Q27" s="5"/>
      <c r="R27" s="5"/>
      <c r="S27" s="5"/>
      <c r="T27" s="5"/>
      <c r="U27" s="5"/>
      <c r="V27" s="5"/>
      <c r="W27" s="5"/>
      <c r="X27" s="18"/>
      <c r="Y27" s="126"/>
      <c r="Z27" s="126"/>
      <c r="AA27" s="126"/>
      <c r="AB27" s="126"/>
    </row>
    <row r="28" spans="1:28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160"/>
      <c r="N28" s="160"/>
      <c r="O28" s="5"/>
      <c r="P28" s="5"/>
      <c r="Q28" s="5"/>
      <c r="R28" s="5"/>
      <c r="S28" s="5"/>
      <c r="T28" s="5"/>
      <c r="U28" s="5"/>
      <c r="V28" s="5"/>
      <c r="W28" s="5"/>
      <c r="X28" s="18"/>
      <c r="Y28" s="126"/>
      <c r="Z28" s="126"/>
      <c r="AA28" s="126"/>
      <c r="AB28" s="126"/>
    </row>
    <row r="29" spans="1:28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160"/>
      <c r="N29" s="160"/>
      <c r="O29" s="5"/>
      <c r="P29" s="5"/>
      <c r="Q29" s="5"/>
      <c r="R29" s="5"/>
      <c r="S29" s="5"/>
      <c r="T29" s="5"/>
      <c r="U29" s="5"/>
      <c r="V29" s="5"/>
      <c r="W29" s="5"/>
      <c r="X29" s="18"/>
      <c r="Y29" s="126"/>
      <c r="Z29" s="126"/>
      <c r="AA29" s="126"/>
      <c r="AB29" s="126"/>
    </row>
    <row r="30" spans="1:28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160"/>
      <c r="N30" s="160"/>
      <c r="O30" s="5"/>
      <c r="P30" s="5"/>
      <c r="Q30" s="5"/>
      <c r="R30" s="5"/>
      <c r="S30" s="5"/>
      <c r="T30" s="5"/>
      <c r="U30" s="5"/>
      <c r="V30" s="5"/>
      <c r="W30" s="5"/>
      <c r="X30" s="18"/>
      <c r="Y30" s="126"/>
      <c r="Z30" s="126"/>
      <c r="AA30" s="126"/>
      <c r="AB30" s="126"/>
    </row>
    <row r="31" spans="1:28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160"/>
      <c r="N31" s="160"/>
      <c r="O31" s="5"/>
      <c r="P31" s="5"/>
      <c r="Q31" s="5"/>
      <c r="R31" s="5"/>
      <c r="S31" s="5"/>
      <c r="T31" s="5"/>
      <c r="U31" s="5"/>
      <c r="V31" s="5"/>
      <c r="W31" s="5"/>
      <c r="X31" s="18"/>
      <c r="Y31" s="126"/>
      <c r="Z31" s="126"/>
      <c r="AA31" s="126"/>
      <c r="AB31" s="126"/>
    </row>
    <row r="32" spans="1:28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60"/>
      <c r="N32" s="160"/>
      <c r="O32" s="5"/>
      <c r="P32" s="5"/>
      <c r="Q32" s="5"/>
      <c r="R32" s="5"/>
      <c r="S32" s="5"/>
      <c r="T32" s="5"/>
      <c r="U32" s="5"/>
      <c r="V32" s="5"/>
      <c r="W32" s="5"/>
      <c r="X32" s="18"/>
      <c r="Y32" s="126"/>
      <c r="Z32" s="126"/>
      <c r="AA32" s="126"/>
      <c r="AB32" s="126"/>
    </row>
    <row r="33" spans="1:28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60"/>
      <c r="N33" s="160"/>
      <c r="O33" s="5"/>
      <c r="P33" s="5"/>
      <c r="Q33" s="5"/>
      <c r="R33" s="5"/>
      <c r="S33" s="5"/>
      <c r="T33" s="5"/>
      <c r="U33" s="5"/>
      <c r="V33" s="5"/>
      <c r="W33" s="5"/>
      <c r="X33" s="18"/>
      <c r="Y33" s="126"/>
      <c r="Z33" s="126"/>
      <c r="AA33" s="126"/>
      <c r="AB33" s="126"/>
    </row>
    <row r="34" spans="1:28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60"/>
      <c r="N34" s="160"/>
      <c r="O34" s="5"/>
      <c r="P34" s="5"/>
      <c r="Q34" s="5"/>
      <c r="R34" s="5"/>
      <c r="S34" s="5"/>
      <c r="T34" s="5"/>
      <c r="U34" s="5"/>
      <c r="V34" s="5"/>
      <c r="W34" s="5"/>
      <c r="X34" s="18"/>
      <c r="Y34" s="126"/>
      <c r="Z34" s="126"/>
      <c r="AA34" s="126"/>
      <c r="AB34" s="126"/>
    </row>
    <row r="35" spans="1:28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60"/>
      <c r="N35" s="160"/>
      <c r="O35" s="5"/>
      <c r="P35" s="5"/>
      <c r="Q35" s="5"/>
      <c r="R35" s="5"/>
      <c r="S35" s="5"/>
      <c r="T35" s="5"/>
      <c r="U35" s="5"/>
      <c r="V35" s="5"/>
      <c r="W35" s="5"/>
      <c r="X35" s="18"/>
      <c r="Y35" s="126"/>
      <c r="Z35" s="126"/>
      <c r="AA35" s="126"/>
      <c r="AB35" s="126"/>
    </row>
    <row r="36" spans="1:28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160"/>
      <c r="N36" s="160"/>
      <c r="O36" s="5"/>
      <c r="P36" s="5"/>
      <c r="Q36" s="5"/>
      <c r="R36" s="5"/>
      <c r="S36" s="5"/>
      <c r="T36" s="5"/>
      <c r="U36" s="5"/>
      <c r="V36" s="5"/>
      <c r="W36" s="5"/>
      <c r="X36" s="18"/>
      <c r="Y36" s="126"/>
      <c r="Z36" s="126"/>
      <c r="AA36" s="126"/>
      <c r="AB36" s="126"/>
    </row>
    <row r="37" spans="1:28" s="43" customFormat="1" x14ac:dyDescent="0.25">
      <c r="A37" s="51"/>
      <c r="B37" s="116" t="s">
        <v>226</v>
      </c>
      <c r="C37" s="41"/>
      <c r="D37" s="41"/>
      <c r="E37" s="41"/>
      <c r="F37" s="41"/>
      <c r="G37" s="41"/>
      <c r="H37" s="41"/>
      <c r="I37" s="44"/>
      <c r="J37" s="44"/>
      <c r="K37" s="44"/>
      <c r="L37" s="50"/>
      <c r="M37" s="160"/>
      <c r="N37" s="160"/>
      <c r="O37" s="5"/>
      <c r="P37" s="5"/>
      <c r="Q37" s="5"/>
      <c r="R37" s="5"/>
      <c r="S37" s="5"/>
      <c r="T37" s="5"/>
      <c r="U37" s="5"/>
      <c r="V37" s="5"/>
      <c r="W37" s="5"/>
      <c r="X37" s="18"/>
      <c r="Y37" s="126"/>
      <c r="Z37" s="126"/>
      <c r="AA37" s="126"/>
      <c r="AB37" s="126"/>
    </row>
    <row r="38" spans="1:28" x14ac:dyDescent="0.25">
      <c r="A38" s="52"/>
      <c r="B38" s="66" t="s">
        <v>157</v>
      </c>
      <c r="C38" s="53"/>
      <c r="D38" s="53"/>
      <c r="E38" s="53"/>
      <c r="F38" s="53"/>
      <c r="G38" s="53"/>
      <c r="H38" s="53"/>
      <c r="I38" s="53"/>
      <c r="J38" s="53"/>
      <c r="K38" s="53"/>
      <c r="L38" s="54"/>
    </row>
    <row r="39" spans="1:28" s="5" customFormat="1" x14ac:dyDescent="0.25"/>
    <row r="40" spans="1:28" s="5" customFormat="1" x14ac:dyDescent="0.25"/>
    <row r="41" spans="1:28" s="18" customFormat="1" x14ac:dyDescent="0.25">
      <c r="B41" s="18" t="s">
        <v>35</v>
      </c>
    </row>
    <row r="42" spans="1:28" s="18" customFormat="1" x14ac:dyDescent="0.25">
      <c r="B42" s="146">
        <v>369992</v>
      </c>
      <c r="C42" s="204"/>
      <c r="D42" s="204"/>
    </row>
    <row r="43" spans="1:28" s="18" customFormat="1" x14ac:dyDescent="0.25">
      <c r="B43" s="146">
        <v>221325</v>
      </c>
      <c r="C43" s="204"/>
      <c r="D43" s="204"/>
    </row>
    <row r="44" spans="1:28" s="18" customFormat="1" x14ac:dyDescent="0.25">
      <c r="B44" s="146">
        <v>206739</v>
      </c>
      <c r="C44" s="204"/>
      <c r="D44" s="204"/>
    </row>
    <row r="45" spans="1:28" s="18" customFormat="1" x14ac:dyDescent="0.25">
      <c r="B45" s="146">
        <v>208738</v>
      </c>
      <c r="C45" s="205" t="s">
        <v>135</v>
      </c>
      <c r="D45" s="204">
        <v>251.6985</v>
      </c>
    </row>
    <row r="46" spans="1:28" s="18" customFormat="1" x14ac:dyDescent="0.25">
      <c r="B46" s="146">
        <v>333061</v>
      </c>
      <c r="C46" s="205" t="s">
        <v>136</v>
      </c>
      <c r="D46" s="204">
        <v>242.46575000000001</v>
      </c>
    </row>
    <row r="47" spans="1:28" s="18" customFormat="1" x14ac:dyDescent="0.25">
      <c r="B47" s="146">
        <v>168923</v>
      </c>
      <c r="C47" s="205" t="s">
        <v>137</v>
      </c>
      <c r="D47" s="204">
        <v>229.36525</v>
      </c>
    </row>
    <row r="48" spans="1:28" s="18" customFormat="1" x14ac:dyDescent="0.25">
      <c r="B48" s="146">
        <v>79087</v>
      </c>
      <c r="C48" s="205" t="s">
        <v>138</v>
      </c>
      <c r="D48" s="204">
        <v>197.45224999999999</v>
      </c>
    </row>
    <row r="49" spans="2:5" s="18" customFormat="1" x14ac:dyDescent="0.25">
      <c r="B49" s="146">
        <v>135732</v>
      </c>
      <c r="C49" s="205" t="s">
        <v>139</v>
      </c>
      <c r="D49" s="204">
        <v>179.20075</v>
      </c>
    </row>
    <row r="50" spans="2:5" s="18" customFormat="1" x14ac:dyDescent="0.25">
      <c r="B50" s="146">
        <v>143236</v>
      </c>
      <c r="C50" s="205" t="s">
        <v>140</v>
      </c>
      <c r="D50" s="204">
        <v>131.74449999999999</v>
      </c>
    </row>
    <row r="51" spans="2:5" s="18" customFormat="1" x14ac:dyDescent="0.25">
      <c r="B51" s="146">
        <v>272883</v>
      </c>
      <c r="C51" s="205" t="s">
        <v>141</v>
      </c>
      <c r="D51" s="204">
        <v>157.7345</v>
      </c>
    </row>
    <row r="52" spans="2:5" s="18" customFormat="1" x14ac:dyDescent="0.25">
      <c r="B52" s="146">
        <v>164974</v>
      </c>
      <c r="C52" s="205" t="s">
        <v>142</v>
      </c>
      <c r="D52" s="204">
        <v>179.20625000000001</v>
      </c>
    </row>
    <row r="53" spans="2:5" s="18" customFormat="1" x14ac:dyDescent="0.25">
      <c r="B53" s="146">
        <v>218590</v>
      </c>
      <c r="C53" s="205" t="s">
        <v>143</v>
      </c>
      <c r="D53" s="204">
        <v>199.92075</v>
      </c>
      <c r="E53" s="137"/>
    </row>
    <row r="54" spans="2:5" s="18" customFormat="1" x14ac:dyDescent="0.25">
      <c r="B54" s="146">
        <v>277499</v>
      </c>
      <c r="C54" s="205" t="s">
        <v>144</v>
      </c>
      <c r="D54" s="204">
        <v>233.48650000000001</v>
      </c>
      <c r="E54" s="137"/>
    </row>
    <row r="55" spans="2:5" s="18" customFormat="1" x14ac:dyDescent="0.25">
      <c r="B55" s="146">
        <v>289343</v>
      </c>
      <c r="C55" s="205" t="s">
        <v>145</v>
      </c>
      <c r="D55" s="204">
        <v>237.60149999999999</v>
      </c>
      <c r="E55" s="137"/>
    </row>
    <row r="56" spans="2:5" s="18" customFormat="1" x14ac:dyDescent="0.25">
      <c r="B56" s="146">
        <v>181237</v>
      </c>
      <c r="C56" s="205" t="s">
        <v>146</v>
      </c>
      <c r="D56" s="204">
        <v>241.66725</v>
      </c>
      <c r="E56" s="137"/>
    </row>
    <row r="57" spans="2:5" s="18" customFormat="1" x14ac:dyDescent="0.25">
      <c r="B57" s="146">
        <v>229039</v>
      </c>
      <c r="C57" s="205" t="s">
        <v>147</v>
      </c>
      <c r="D57" s="204">
        <v>244.27950000000001</v>
      </c>
      <c r="E57" s="137"/>
    </row>
    <row r="58" spans="2:5" s="18" customFormat="1" x14ac:dyDescent="0.25">
      <c r="B58" s="146">
        <v>136849</v>
      </c>
      <c r="C58" s="205" t="s">
        <v>148</v>
      </c>
      <c r="D58" s="204">
        <v>209.11699999999999</v>
      </c>
      <c r="E58" s="137"/>
    </row>
    <row r="59" spans="2:5" s="18" customFormat="1" x14ac:dyDescent="0.25">
      <c r="B59" s="146">
        <v>330950</v>
      </c>
      <c r="C59" s="205" t="s">
        <v>149</v>
      </c>
      <c r="D59" s="204">
        <v>219.51875000000001</v>
      </c>
      <c r="E59" s="137"/>
    </row>
    <row r="60" spans="2:5" s="18" customFormat="1" x14ac:dyDescent="0.25">
      <c r="B60" s="146">
        <v>172589</v>
      </c>
      <c r="C60" s="205" t="s">
        <v>150</v>
      </c>
      <c r="D60" s="204">
        <v>217.35675000000001</v>
      </c>
      <c r="E60" s="137"/>
    </row>
    <row r="61" spans="2:5" s="18" customFormat="1" x14ac:dyDescent="0.25">
      <c r="B61" s="146">
        <v>196978</v>
      </c>
      <c r="C61" s="205" t="s">
        <v>151</v>
      </c>
      <c r="D61" s="204">
        <v>209.3415</v>
      </c>
      <c r="E61" s="137"/>
    </row>
    <row r="62" spans="2:5" s="18" customFormat="1" x14ac:dyDescent="0.25">
      <c r="B62" s="146">
        <v>224419</v>
      </c>
      <c r="C62" s="205" t="s">
        <v>152</v>
      </c>
      <c r="D62" s="204">
        <v>231.23400000000001</v>
      </c>
      <c r="E62" s="137"/>
    </row>
    <row r="63" spans="2:5" s="18" customFormat="1" x14ac:dyDescent="0.25">
      <c r="B63" s="146">
        <v>141768</v>
      </c>
      <c r="C63" s="205" t="s">
        <v>153</v>
      </c>
      <c r="D63" s="204">
        <v>183.9385</v>
      </c>
      <c r="E63" s="137"/>
    </row>
    <row r="64" spans="2:5" s="18" customFormat="1" x14ac:dyDescent="0.25">
      <c r="B64" s="67">
        <v>146985</v>
      </c>
      <c r="C64" s="205" t="s">
        <v>170</v>
      </c>
      <c r="D64" s="204">
        <v>177.53749999999999</v>
      </c>
      <c r="E64" s="137"/>
    </row>
    <row r="65" spans="2:5" s="18" customFormat="1" x14ac:dyDescent="0.25">
      <c r="B65" s="67">
        <v>140944</v>
      </c>
      <c r="C65" s="205" t="s">
        <v>186</v>
      </c>
      <c r="D65" s="204">
        <v>163.529</v>
      </c>
      <c r="E65" s="137"/>
    </row>
    <row r="66" spans="2:5" s="18" customFormat="1" x14ac:dyDescent="0.25">
      <c r="B66" s="67">
        <v>127960</v>
      </c>
      <c r="C66" s="205" t="s">
        <v>196</v>
      </c>
      <c r="D66" s="204">
        <v>139.41425000000001</v>
      </c>
      <c r="E66" s="137"/>
    </row>
    <row r="67" spans="2:5" s="18" customFormat="1" x14ac:dyDescent="0.25">
      <c r="B67" s="67">
        <v>125326</v>
      </c>
      <c r="C67" s="205" t="s">
        <v>198</v>
      </c>
      <c r="D67" s="204">
        <v>135.30375000000001</v>
      </c>
      <c r="E67" s="137"/>
    </row>
    <row r="68" spans="2:5" s="18" customFormat="1" x14ac:dyDescent="0.25">
      <c r="B68" s="67">
        <v>114751</v>
      </c>
      <c r="C68" s="205" t="s">
        <v>199</v>
      </c>
      <c r="D68" s="204">
        <v>127.24525</v>
      </c>
      <c r="E68" s="137"/>
    </row>
    <row r="69" spans="2:5" s="18" customFormat="1" x14ac:dyDescent="0.25">
      <c r="B69" s="67">
        <v>47122</v>
      </c>
      <c r="C69" s="205" t="s">
        <v>201</v>
      </c>
      <c r="D69" s="204">
        <v>103.78975</v>
      </c>
      <c r="E69" s="137"/>
    </row>
    <row r="70" spans="2:5" s="18" customFormat="1" x14ac:dyDescent="0.25">
      <c r="B70" s="67">
        <v>184656</v>
      </c>
      <c r="C70" s="205" t="s">
        <v>209</v>
      </c>
      <c r="D70" s="204">
        <v>117.96375</v>
      </c>
      <c r="E70" s="137"/>
    </row>
    <row r="71" spans="2:5" s="18" customFormat="1" x14ac:dyDescent="0.25">
      <c r="B71" s="67"/>
      <c r="D71" s="141"/>
      <c r="E71" s="137"/>
    </row>
    <row r="72" spans="2:5" s="18" customFormat="1" x14ac:dyDescent="0.25">
      <c r="B72" s="67"/>
      <c r="D72" s="141"/>
      <c r="E72" s="137"/>
    </row>
    <row r="73" spans="2:5" s="18" customFormat="1" x14ac:dyDescent="0.25">
      <c r="B73" s="67"/>
      <c r="D73" s="141"/>
      <c r="E73" s="137"/>
    </row>
    <row r="74" spans="2:5" s="18" customFormat="1" x14ac:dyDescent="0.25">
      <c r="B74" s="67"/>
      <c r="D74" s="141"/>
      <c r="E74" s="137"/>
    </row>
    <row r="75" spans="2:5" s="18" customFormat="1" x14ac:dyDescent="0.25">
      <c r="B75" s="67"/>
      <c r="D75" s="141"/>
      <c r="E75" s="137"/>
    </row>
    <row r="76" spans="2:5" s="18" customFormat="1" x14ac:dyDescent="0.25">
      <c r="B76" s="67"/>
      <c r="D76" s="141"/>
      <c r="E76" s="137"/>
    </row>
    <row r="77" spans="2:5" s="18" customFormat="1" x14ac:dyDescent="0.25">
      <c r="B77" s="67"/>
      <c r="D77" s="141"/>
      <c r="E77" s="137"/>
    </row>
    <row r="78" spans="2:5" s="18" customFormat="1" x14ac:dyDescent="0.25">
      <c r="B78" s="67"/>
      <c r="D78" s="141"/>
      <c r="E78" s="137"/>
    </row>
    <row r="79" spans="2:5" s="18" customFormat="1" x14ac:dyDescent="0.25">
      <c r="B79" s="67"/>
      <c r="D79" s="141"/>
      <c r="E79" s="137"/>
    </row>
    <row r="80" spans="2:5" s="18" customFormat="1" x14ac:dyDescent="0.25">
      <c r="B80" s="67"/>
      <c r="D80" s="141"/>
      <c r="E80" s="137"/>
    </row>
    <row r="81" spans="2:5" s="18" customFormat="1" x14ac:dyDescent="0.25">
      <c r="B81" s="67"/>
      <c r="D81" s="141"/>
      <c r="E81" s="137"/>
    </row>
    <row r="82" spans="2:5" s="18" customFormat="1" x14ac:dyDescent="0.25">
      <c r="B82" s="67"/>
      <c r="D82" s="141"/>
      <c r="E82" s="137"/>
    </row>
    <row r="83" spans="2:5" s="18" customFormat="1" x14ac:dyDescent="0.25">
      <c r="B83" s="67"/>
      <c r="D83" s="141"/>
      <c r="E83" s="137"/>
    </row>
    <row r="84" spans="2:5" s="18" customFormat="1" x14ac:dyDescent="0.25">
      <c r="B84" s="67"/>
      <c r="D84" s="141"/>
      <c r="E84" s="137"/>
    </row>
    <row r="85" spans="2:5" s="18" customFormat="1" x14ac:dyDescent="0.25">
      <c r="B85" s="67"/>
      <c r="D85" s="141"/>
      <c r="E85" s="137"/>
    </row>
    <row r="86" spans="2:5" s="18" customFormat="1" x14ac:dyDescent="0.25">
      <c r="B86" s="67"/>
      <c r="D86" s="141"/>
      <c r="E86" s="137"/>
    </row>
    <row r="87" spans="2:5" s="18" customFormat="1" x14ac:dyDescent="0.25">
      <c r="B87" s="67"/>
      <c r="D87" s="141"/>
      <c r="E87" s="137"/>
    </row>
    <row r="88" spans="2:5" s="18" customFormat="1" x14ac:dyDescent="0.25">
      <c r="B88" s="67"/>
      <c r="D88" s="141"/>
      <c r="E88" s="137"/>
    </row>
    <row r="89" spans="2:5" s="18" customFormat="1" x14ac:dyDescent="0.25">
      <c r="B89" s="67"/>
      <c r="D89" s="141"/>
      <c r="E89" s="137"/>
    </row>
    <row r="90" spans="2:5" s="18" customFormat="1" x14ac:dyDescent="0.25">
      <c r="B90" s="67"/>
      <c r="D90" s="141"/>
      <c r="E90" s="137"/>
    </row>
    <row r="91" spans="2:5" s="18" customFormat="1" x14ac:dyDescent="0.25">
      <c r="B91" s="67"/>
      <c r="D91" s="141"/>
      <c r="E91" s="137"/>
    </row>
    <row r="92" spans="2:5" s="18" customFormat="1" x14ac:dyDescent="0.25">
      <c r="B92" s="67"/>
      <c r="D92" s="141"/>
      <c r="E92" s="137"/>
    </row>
    <row r="93" spans="2:5" s="18" customFormat="1" x14ac:dyDescent="0.25">
      <c r="B93" s="67"/>
      <c r="D93" s="141"/>
      <c r="E93" s="137"/>
    </row>
    <row r="94" spans="2:5" s="18" customFormat="1" x14ac:dyDescent="0.25">
      <c r="B94" s="67"/>
      <c r="D94" s="141"/>
      <c r="E94" s="137"/>
    </row>
    <row r="95" spans="2:5" s="18" customFormat="1" x14ac:dyDescent="0.25">
      <c r="B95" s="67"/>
      <c r="D95" s="141"/>
      <c r="E95" s="137"/>
    </row>
    <row r="96" spans="2:5" s="18" customFormat="1" x14ac:dyDescent="0.25">
      <c r="B96" s="67"/>
      <c r="D96" s="141"/>
      <c r="E96" s="137"/>
    </row>
    <row r="97" spans="2:28" s="18" customFormat="1" x14ac:dyDescent="0.25">
      <c r="B97" s="67"/>
      <c r="D97" s="141"/>
      <c r="E97" s="137"/>
    </row>
    <row r="98" spans="2:28" s="18" customFormat="1" x14ac:dyDescent="0.25">
      <c r="B98" s="67"/>
      <c r="D98" s="141"/>
      <c r="E98" s="137"/>
    </row>
    <row r="99" spans="2:28" s="18" customFormat="1" x14ac:dyDescent="0.25">
      <c r="B99" s="67"/>
      <c r="D99" s="141"/>
      <c r="E99" s="137"/>
    </row>
    <row r="100" spans="2:28" s="18" customFormat="1" x14ac:dyDescent="0.25">
      <c r="B100" s="67"/>
      <c r="D100" s="141"/>
      <c r="E100" s="137"/>
    </row>
    <row r="101" spans="2:28" s="18" customFormat="1" x14ac:dyDescent="0.25">
      <c r="B101" s="67"/>
      <c r="D101" s="141"/>
      <c r="E101" s="137"/>
    </row>
    <row r="102" spans="2:28" s="18" customFormat="1" x14ac:dyDescent="0.25">
      <c r="B102" s="67"/>
      <c r="D102" s="141"/>
      <c r="E102" s="137"/>
    </row>
    <row r="103" spans="2:28" s="18" customFormat="1" x14ac:dyDescent="0.25">
      <c r="B103" s="67"/>
      <c r="D103" s="141"/>
      <c r="E103" s="137"/>
    </row>
    <row r="104" spans="2:28" s="18" customFormat="1" x14ac:dyDescent="0.25">
      <c r="B104" s="67"/>
      <c r="D104" s="141"/>
      <c r="E104" s="137"/>
    </row>
    <row r="105" spans="2:28" s="18" customFormat="1" x14ac:dyDescent="0.25">
      <c r="B105" s="67"/>
      <c r="D105" s="141"/>
      <c r="E105" s="137"/>
    </row>
    <row r="106" spans="2:28" s="109" customFormat="1" x14ac:dyDescent="0.25">
      <c r="B106" s="110"/>
      <c r="D106" s="112"/>
      <c r="E106" s="113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18"/>
      <c r="Y106" s="125"/>
      <c r="Z106" s="125"/>
      <c r="AA106" s="125"/>
      <c r="AB106" s="125"/>
    </row>
    <row r="107" spans="2:28" s="109" customFormat="1" x14ac:dyDescent="0.25">
      <c r="B107" s="110"/>
      <c r="D107" s="112"/>
      <c r="E107" s="113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18"/>
      <c r="Y107" s="125"/>
      <c r="Z107" s="125"/>
      <c r="AA107" s="125"/>
      <c r="AB107" s="125"/>
    </row>
    <row r="108" spans="2:28" s="109" customFormat="1" x14ac:dyDescent="0.25">
      <c r="B108" s="110"/>
      <c r="D108" s="112"/>
      <c r="E108" s="113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18"/>
      <c r="Y108" s="125"/>
      <c r="Z108" s="125"/>
      <c r="AA108" s="125"/>
      <c r="AB108" s="125"/>
    </row>
    <row r="109" spans="2:28" s="109" customFormat="1" x14ac:dyDescent="0.25">
      <c r="B109" s="110"/>
      <c r="D109" s="112"/>
      <c r="E109" s="113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18"/>
      <c r="Y109" s="125"/>
      <c r="Z109" s="125"/>
      <c r="AA109" s="125"/>
      <c r="AB109" s="125"/>
    </row>
    <row r="110" spans="2:28" s="109" customFormat="1" x14ac:dyDescent="0.25">
      <c r="B110" s="110"/>
      <c r="D110" s="112"/>
      <c r="E110" s="113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18"/>
      <c r="Y110" s="125"/>
      <c r="Z110" s="125"/>
      <c r="AA110" s="125"/>
      <c r="AB110" s="125"/>
    </row>
    <row r="111" spans="2:28" s="109" customFormat="1" x14ac:dyDescent="0.25">
      <c r="B111" s="110"/>
      <c r="D111" s="112"/>
      <c r="E111" s="113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18"/>
      <c r="Y111" s="125"/>
      <c r="Z111" s="125"/>
      <c r="AA111" s="125"/>
      <c r="AB111" s="125"/>
    </row>
    <row r="112" spans="2:28" s="109" customFormat="1" x14ac:dyDescent="0.25">
      <c r="B112" s="110"/>
      <c r="D112" s="112"/>
      <c r="E112" s="113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18"/>
      <c r="Y112" s="125"/>
      <c r="Z112" s="125"/>
      <c r="AA112" s="125"/>
      <c r="AB112" s="125"/>
    </row>
    <row r="113" spans="2:28" s="109" customFormat="1" x14ac:dyDescent="0.25">
      <c r="B113" s="110"/>
      <c r="D113" s="112"/>
      <c r="E113" s="113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18"/>
      <c r="Y113" s="125"/>
      <c r="Z113" s="125"/>
      <c r="AA113" s="125"/>
      <c r="AB113" s="125"/>
    </row>
    <row r="114" spans="2:28" s="109" customFormat="1" x14ac:dyDescent="0.25">
      <c r="B114" s="110"/>
      <c r="D114" s="112"/>
      <c r="E114" s="113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18"/>
      <c r="Y114" s="125"/>
      <c r="Z114" s="125"/>
      <c r="AA114" s="125"/>
      <c r="AB114" s="125"/>
    </row>
    <row r="115" spans="2:28" s="109" customFormat="1" x14ac:dyDescent="0.25">
      <c r="B115" s="110"/>
      <c r="D115" s="112"/>
      <c r="E115" s="113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18"/>
      <c r="Y115" s="125"/>
      <c r="Z115" s="125"/>
      <c r="AA115" s="125"/>
      <c r="AB115" s="125"/>
    </row>
    <row r="116" spans="2:28" s="109" customFormat="1" x14ac:dyDescent="0.25">
      <c r="B116" s="110"/>
      <c r="D116" s="112"/>
      <c r="E116" s="113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18"/>
      <c r="Y116" s="125"/>
      <c r="Z116" s="125"/>
      <c r="AA116" s="125"/>
      <c r="AB116" s="125"/>
    </row>
    <row r="117" spans="2:28" s="109" customFormat="1" x14ac:dyDescent="0.25">
      <c r="B117" s="110"/>
      <c r="D117" s="112"/>
      <c r="E117" s="113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18"/>
      <c r="Y117" s="125"/>
      <c r="Z117" s="125"/>
      <c r="AA117" s="125"/>
      <c r="AB117" s="125"/>
    </row>
    <row r="118" spans="2:28" s="109" customFormat="1" x14ac:dyDescent="0.25">
      <c r="B118" s="110"/>
      <c r="D118" s="112"/>
      <c r="E118" s="113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18"/>
      <c r="Y118" s="125"/>
      <c r="Z118" s="125"/>
      <c r="AA118" s="125"/>
      <c r="AB118" s="125"/>
    </row>
    <row r="119" spans="2:28" s="109" customFormat="1" x14ac:dyDescent="0.25">
      <c r="B119" s="110"/>
      <c r="D119" s="112"/>
      <c r="E119" s="113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18"/>
      <c r="Y119" s="125"/>
      <c r="Z119" s="125"/>
      <c r="AA119" s="125"/>
      <c r="AB119" s="125"/>
    </row>
    <row r="120" spans="2:28" s="109" customFormat="1" x14ac:dyDescent="0.25">
      <c r="B120" s="110"/>
      <c r="D120" s="112"/>
      <c r="E120" s="113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18"/>
      <c r="Y120" s="125"/>
      <c r="Z120" s="125"/>
      <c r="AA120" s="125"/>
      <c r="AB120" s="125"/>
    </row>
    <row r="121" spans="2:28" s="109" customFormat="1" x14ac:dyDescent="0.25">
      <c r="B121" s="110"/>
      <c r="D121" s="112"/>
      <c r="E121" s="113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18"/>
      <c r="Y121" s="125"/>
      <c r="Z121" s="125"/>
      <c r="AA121" s="125"/>
      <c r="AB121" s="125"/>
    </row>
    <row r="122" spans="2:28" s="109" customFormat="1" x14ac:dyDescent="0.25">
      <c r="B122" s="110"/>
      <c r="D122" s="112"/>
      <c r="E122" s="113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18"/>
      <c r="Y122" s="125"/>
      <c r="Z122" s="125"/>
      <c r="AA122" s="125"/>
      <c r="AB122" s="125"/>
    </row>
    <row r="123" spans="2:28" s="109" customFormat="1" x14ac:dyDescent="0.25">
      <c r="D123" s="112"/>
      <c r="E123" s="113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18"/>
      <c r="Y123" s="125"/>
      <c r="Z123" s="125"/>
      <c r="AA123" s="125"/>
      <c r="AB123" s="125"/>
    </row>
    <row r="124" spans="2:28" s="109" customFormat="1" x14ac:dyDescent="0.25">
      <c r="D124" s="112"/>
      <c r="E124" s="113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18"/>
      <c r="Y124" s="125"/>
      <c r="Z124" s="125"/>
      <c r="AA124" s="125"/>
      <c r="AB124" s="125"/>
    </row>
    <row r="125" spans="2:28" s="109" customFormat="1" x14ac:dyDescent="0.25">
      <c r="D125" s="112"/>
      <c r="E125" s="113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18"/>
      <c r="Y125" s="125"/>
      <c r="Z125" s="125"/>
      <c r="AA125" s="125"/>
      <c r="AB125" s="125"/>
    </row>
    <row r="126" spans="2:28" s="109" customFormat="1" x14ac:dyDescent="0.25">
      <c r="D126" s="112"/>
      <c r="E126" s="113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18"/>
      <c r="Y126" s="125"/>
      <c r="Z126" s="125"/>
      <c r="AA126" s="125"/>
      <c r="AB126" s="125"/>
    </row>
    <row r="127" spans="2:28" s="109" customFormat="1" x14ac:dyDescent="0.25">
      <c r="D127" s="112"/>
      <c r="E127" s="113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18"/>
      <c r="Y127" s="125"/>
      <c r="Z127" s="125"/>
      <c r="AA127" s="125"/>
      <c r="AB127" s="125"/>
    </row>
    <row r="128" spans="2:28" s="109" customFormat="1" x14ac:dyDescent="0.25">
      <c r="D128" s="112"/>
      <c r="E128" s="113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18"/>
      <c r="Y128" s="125"/>
      <c r="Z128" s="125"/>
      <c r="AA128" s="125"/>
      <c r="AB128" s="125"/>
    </row>
    <row r="129" spans="4:28" s="109" customFormat="1" x14ac:dyDescent="0.25">
      <c r="D129" s="112"/>
      <c r="E129" s="113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18"/>
      <c r="Y129" s="125"/>
      <c r="Z129" s="125"/>
      <c r="AA129" s="125"/>
      <c r="AB129" s="125"/>
    </row>
    <row r="130" spans="4:28" s="109" customFormat="1" x14ac:dyDescent="0.25">
      <c r="D130" s="112"/>
      <c r="E130" s="113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18"/>
      <c r="Y130" s="125"/>
      <c r="Z130" s="125"/>
      <c r="AA130" s="125"/>
      <c r="AB130" s="125"/>
    </row>
    <row r="131" spans="4:28" s="109" customFormat="1" x14ac:dyDescent="0.25">
      <c r="D131" s="112"/>
      <c r="E131" s="113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18"/>
      <c r="Y131" s="125"/>
      <c r="Z131" s="125"/>
      <c r="AA131" s="125"/>
      <c r="AB131" s="125"/>
    </row>
    <row r="132" spans="4:28" s="109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18"/>
      <c r="Y132" s="125"/>
      <c r="Z132" s="125"/>
      <c r="AA132" s="125"/>
      <c r="AB132" s="125"/>
    </row>
    <row r="133" spans="4:28" s="109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18"/>
      <c r="Y133" s="125"/>
      <c r="Z133" s="125"/>
      <c r="AA133" s="125"/>
      <c r="AB133" s="125"/>
    </row>
    <row r="134" spans="4:28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Y134" s="125"/>
      <c r="Z134" s="125"/>
      <c r="AA134" s="125"/>
      <c r="AB134" s="125"/>
    </row>
    <row r="135" spans="4:28" s="18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Y135" s="125"/>
      <c r="Z135" s="125"/>
      <c r="AA135" s="125"/>
      <c r="AB135" s="125"/>
    </row>
    <row r="136" spans="4:28" s="18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Y136" s="125"/>
      <c r="Z136" s="125"/>
      <c r="AA136" s="125"/>
      <c r="AB136" s="125"/>
    </row>
    <row r="137" spans="4:28" s="18" customFormat="1" x14ac:dyDescent="0.25"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Y137" s="125"/>
      <c r="Z137" s="125"/>
      <c r="AA137" s="125"/>
      <c r="AB137" s="125"/>
    </row>
    <row r="138" spans="4:28" s="28" customFormat="1" x14ac:dyDescent="0.25">
      <c r="M138" s="160"/>
      <c r="N138" s="160"/>
      <c r="O138" s="5"/>
      <c r="P138" s="5"/>
      <c r="Q138" s="5"/>
      <c r="R138" s="5"/>
      <c r="S138" s="5"/>
      <c r="T138" s="5"/>
      <c r="U138" s="5"/>
      <c r="V138" s="5"/>
      <c r="W138" s="5"/>
      <c r="X138" s="18"/>
      <c r="Y138" s="120"/>
      <c r="Z138" s="120"/>
      <c r="AA138" s="120"/>
      <c r="AB138" s="120"/>
    </row>
    <row r="139" spans="4:28" s="28" customFormat="1" x14ac:dyDescent="0.25">
      <c r="M139" s="160"/>
      <c r="N139" s="160"/>
      <c r="O139" s="5"/>
      <c r="P139" s="5"/>
      <c r="Q139" s="5"/>
      <c r="R139" s="5"/>
      <c r="S139" s="5"/>
      <c r="T139" s="5"/>
      <c r="U139" s="5"/>
      <c r="V139" s="5"/>
      <c r="W139" s="5"/>
      <c r="X139" s="18"/>
      <c r="Y139" s="120"/>
      <c r="Z139" s="120"/>
      <c r="AA139" s="120"/>
      <c r="AB139" s="120"/>
    </row>
    <row r="140" spans="4:28" s="28" customFormat="1" x14ac:dyDescent="0.25">
      <c r="M140" s="160"/>
      <c r="N140" s="160"/>
      <c r="O140" s="5"/>
      <c r="P140" s="5"/>
      <c r="Q140" s="5"/>
      <c r="R140" s="5"/>
      <c r="S140" s="5"/>
      <c r="T140" s="5"/>
      <c r="U140" s="5"/>
      <c r="V140" s="5"/>
      <c r="W140" s="5"/>
      <c r="X140" s="18"/>
      <c r="Y140" s="120"/>
      <c r="Z140" s="120"/>
      <c r="AA140" s="120"/>
      <c r="AB140" s="120"/>
    </row>
    <row r="141" spans="4:28" s="28" customFormat="1" x14ac:dyDescent="0.25">
      <c r="M141" s="160"/>
      <c r="N141" s="160"/>
      <c r="O141" s="5"/>
      <c r="P141" s="5"/>
      <c r="Q141" s="5"/>
      <c r="R141" s="5"/>
      <c r="S141" s="5"/>
      <c r="T141" s="5"/>
      <c r="U141" s="5"/>
      <c r="V141" s="5"/>
      <c r="W141" s="5"/>
      <c r="X141" s="18"/>
      <c r="Y141" s="120"/>
      <c r="Z141" s="120"/>
      <c r="AA141" s="120"/>
      <c r="AB141" s="120"/>
    </row>
    <row r="142" spans="4:28" s="28" customFormat="1" x14ac:dyDescent="0.25">
      <c r="M142" s="160"/>
      <c r="N142" s="160"/>
      <c r="O142" s="5"/>
      <c r="P142" s="5"/>
      <c r="Q142" s="5"/>
      <c r="R142" s="5"/>
      <c r="S142" s="5"/>
      <c r="T142" s="5"/>
      <c r="U142" s="5"/>
      <c r="V142" s="5"/>
      <c r="W142" s="5"/>
      <c r="X142" s="18"/>
      <c r="Y142" s="120"/>
      <c r="Z142" s="120"/>
      <c r="AA142" s="120"/>
      <c r="AB142" s="120"/>
    </row>
    <row r="143" spans="4:28" s="28" customFormat="1" x14ac:dyDescent="0.25">
      <c r="M143" s="160"/>
      <c r="N143" s="160"/>
      <c r="O143" s="5"/>
      <c r="P143" s="5"/>
      <c r="Q143" s="5"/>
      <c r="R143" s="5"/>
      <c r="S143" s="5"/>
      <c r="T143" s="5"/>
      <c r="U143" s="5"/>
      <c r="V143" s="5"/>
      <c r="W143" s="5"/>
      <c r="X143" s="18"/>
      <c r="Y143" s="120"/>
      <c r="Z143" s="120"/>
      <c r="AA143" s="120"/>
      <c r="AB143" s="120"/>
    </row>
    <row r="144" spans="4:28" s="28" customFormat="1" x14ac:dyDescent="0.25">
      <c r="M144" s="160"/>
      <c r="N144" s="160"/>
      <c r="O144" s="5"/>
      <c r="P144" s="5"/>
      <c r="Q144" s="5"/>
      <c r="R144" s="5"/>
      <c r="S144" s="5"/>
      <c r="T144" s="5"/>
      <c r="U144" s="5"/>
      <c r="V144" s="5"/>
      <c r="W144" s="5"/>
      <c r="X144" s="18"/>
      <c r="Y144" s="120"/>
      <c r="Z144" s="120"/>
      <c r="AA144" s="120"/>
      <c r="AB144" s="120"/>
    </row>
    <row r="145" spans="13:28" s="28" customFormat="1" x14ac:dyDescent="0.25">
      <c r="M145" s="160"/>
      <c r="N145" s="160"/>
      <c r="O145" s="5"/>
      <c r="P145" s="5"/>
      <c r="Q145" s="5"/>
      <c r="R145" s="5"/>
      <c r="S145" s="5"/>
      <c r="T145" s="5"/>
      <c r="U145" s="5"/>
      <c r="V145" s="5"/>
      <c r="W145" s="5"/>
      <c r="X145" s="18"/>
      <c r="Y145" s="120"/>
      <c r="Z145" s="120"/>
      <c r="AA145" s="120"/>
      <c r="AB145" s="120"/>
    </row>
    <row r="146" spans="13:28" s="28" customFormat="1" x14ac:dyDescent="0.25">
      <c r="M146" s="160"/>
      <c r="N146" s="160"/>
      <c r="O146" s="5"/>
      <c r="P146" s="5"/>
      <c r="Q146" s="5"/>
      <c r="R146" s="5"/>
      <c r="S146" s="5"/>
      <c r="T146" s="5"/>
      <c r="U146" s="5"/>
      <c r="V146" s="5"/>
      <c r="W146" s="5"/>
      <c r="X146" s="18"/>
      <c r="Y146" s="120"/>
      <c r="Z146" s="120"/>
      <c r="AA146" s="120"/>
      <c r="AB146" s="120"/>
    </row>
    <row r="147" spans="13:28" s="28" customFormat="1" x14ac:dyDescent="0.25">
      <c r="M147" s="160"/>
      <c r="N147" s="160"/>
      <c r="O147" s="5"/>
      <c r="P147" s="5"/>
      <c r="Q147" s="5"/>
      <c r="R147" s="5"/>
      <c r="S147" s="5"/>
      <c r="T147" s="5"/>
      <c r="U147" s="5"/>
      <c r="V147" s="5"/>
      <c r="W147" s="5"/>
      <c r="X147" s="18"/>
      <c r="Y147" s="120"/>
      <c r="Z147" s="120"/>
      <c r="AA147" s="120"/>
      <c r="AB147" s="120"/>
    </row>
    <row r="148" spans="13:28" s="28" customFormat="1" x14ac:dyDescent="0.25">
      <c r="M148" s="160"/>
      <c r="N148" s="160"/>
      <c r="O148" s="5"/>
      <c r="P148" s="5"/>
      <c r="Q148" s="5"/>
      <c r="R148" s="5"/>
      <c r="S148" s="5"/>
      <c r="T148" s="5"/>
      <c r="U148" s="5"/>
      <c r="V148" s="5"/>
      <c r="W148" s="5"/>
      <c r="X148" s="18"/>
      <c r="Y148" s="120"/>
      <c r="Z148" s="120"/>
      <c r="AA148" s="120"/>
      <c r="AB148" s="120"/>
    </row>
    <row r="149" spans="13:28" s="28" customFormat="1" x14ac:dyDescent="0.25">
      <c r="M149" s="160"/>
      <c r="N149" s="160"/>
      <c r="O149" s="5"/>
      <c r="P149" s="5"/>
      <c r="Q149" s="5"/>
      <c r="R149" s="5"/>
      <c r="S149" s="5"/>
      <c r="T149" s="5"/>
      <c r="U149" s="5"/>
      <c r="V149" s="5"/>
      <c r="W149" s="5"/>
      <c r="X149" s="18"/>
      <c r="Y149" s="120"/>
      <c r="Z149" s="120"/>
      <c r="AA149" s="120"/>
      <c r="AB149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SheetLayoutView="100" workbookViewId="0">
      <pane ySplit="11" topLeftCell="A12" activePane="bottomLeft" state="frozen"/>
      <selection activeCell="A25" sqref="A25"/>
      <selection pane="bottomLeft" activeCell="C7" sqref="C7:K8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8.140625" style="133" customWidth="1"/>
    <col min="14" max="14" width="11.42578125" style="133" hidden="1" customWidth="1"/>
    <col min="15" max="27" width="11.42578125" style="18"/>
    <col min="28" max="35" width="11.42578125" style="120"/>
    <col min="36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 t="s">
        <v>160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15" x14ac:dyDescent="0.25">
      <c r="A11" s="48"/>
      <c r="B11" s="63" t="s">
        <v>129</v>
      </c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228"/>
      <c r="J11" s="228"/>
      <c r="K11" s="228"/>
      <c r="L11" s="50"/>
      <c r="O11" s="139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130</v>
      </c>
      <c r="C13" s="62">
        <v>420.55600000000004</v>
      </c>
      <c r="D13" s="62">
        <v>598.84199999999998</v>
      </c>
      <c r="E13" s="62">
        <v>483.24299999999999</v>
      </c>
      <c r="F13" s="62">
        <v>733.00400000000002</v>
      </c>
      <c r="G13" s="62">
        <v>522.06999999999994</v>
      </c>
      <c r="H13" s="24">
        <v>675.65000000000009</v>
      </c>
      <c r="I13" s="23">
        <v>29.417511061735048</v>
      </c>
      <c r="J13" s="23">
        <v>129.41751106173504</v>
      </c>
      <c r="K13" s="23">
        <v>-28.776650604908038</v>
      </c>
      <c r="L13" s="50"/>
      <c r="M13" s="136"/>
      <c r="N13" s="27">
        <v>1</v>
      </c>
    </row>
    <row r="14" spans="1:15" x14ac:dyDescent="0.25">
      <c r="A14" s="48"/>
      <c r="B14" s="59" t="s">
        <v>131</v>
      </c>
      <c r="C14" s="62">
        <v>362.06800000000004</v>
      </c>
      <c r="D14" s="62">
        <v>699.55299999999988</v>
      </c>
      <c r="E14" s="62">
        <v>872.17100000000005</v>
      </c>
      <c r="F14" s="62">
        <v>586.35599999999999</v>
      </c>
      <c r="G14" s="62">
        <v>665.85799999999995</v>
      </c>
      <c r="H14" s="64"/>
      <c r="I14" s="62" t="s">
        <v>112</v>
      </c>
      <c r="J14" s="62" t="s">
        <v>112</v>
      </c>
      <c r="K14" s="62" t="s">
        <v>112</v>
      </c>
      <c r="L14" s="50"/>
      <c r="N14" s="27" t="s">
        <v>112</v>
      </c>
    </row>
    <row r="15" spans="1:15" x14ac:dyDescent="0.25">
      <c r="A15" s="48"/>
      <c r="B15" s="59" t="s">
        <v>132</v>
      </c>
      <c r="C15" s="62">
        <v>399.71300000000002</v>
      </c>
      <c r="D15" s="62">
        <v>764.93500000000006</v>
      </c>
      <c r="E15" s="62">
        <v>913.154</v>
      </c>
      <c r="F15" s="62">
        <v>779.38099999999997</v>
      </c>
      <c r="G15" s="62">
        <v>794.29500000000007</v>
      </c>
      <c r="H15" s="64"/>
      <c r="I15" s="62" t="s">
        <v>112</v>
      </c>
      <c r="J15" s="62" t="s">
        <v>112</v>
      </c>
      <c r="K15" s="62" t="s">
        <v>112</v>
      </c>
      <c r="L15" s="50"/>
      <c r="N15" s="27" t="s">
        <v>112</v>
      </c>
    </row>
    <row r="16" spans="1:15" x14ac:dyDescent="0.25">
      <c r="A16" s="48"/>
      <c r="B16" s="59" t="s">
        <v>133</v>
      </c>
      <c r="C16" s="62">
        <v>645.61799999999994</v>
      </c>
      <c r="D16" s="62">
        <v>648.07799999999997</v>
      </c>
      <c r="E16" s="62">
        <v>696.05500000000006</v>
      </c>
      <c r="F16" s="62">
        <v>473.93500000000006</v>
      </c>
      <c r="G16" s="62">
        <v>711.56299999999999</v>
      </c>
      <c r="H16" s="64"/>
      <c r="I16" s="62" t="s">
        <v>112</v>
      </c>
      <c r="J16" s="62" t="s">
        <v>112</v>
      </c>
      <c r="K16" s="62" t="s">
        <v>112</v>
      </c>
      <c r="L16" s="50"/>
      <c r="N16" s="27" t="s">
        <v>112</v>
      </c>
    </row>
    <row r="17" spans="1:35" x14ac:dyDescent="0.25">
      <c r="A17" s="48"/>
      <c r="B17" s="63" t="s">
        <v>19</v>
      </c>
      <c r="C17" s="64">
        <v>1827.9549999999999</v>
      </c>
      <c r="D17" s="64">
        <v>2711.4079999999999</v>
      </c>
      <c r="E17" s="64">
        <v>2964.6230000000005</v>
      </c>
      <c r="F17" s="64">
        <v>2572.6759999999999</v>
      </c>
      <c r="G17" s="64">
        <v>2693.7860000000001</v>
      </c>
      <c r="H17" s="82">
        <v>675.65000000000009</v>
      </c>
      <c r="I17" s="55"/>
      <c r="J17" s="37"/>
      <c r="K17" s="37"/>
      <c r="L17" s="50"/>
    </row>
    <row r="18" spans="1:35" ht="18.75" customHeight="1" x14ac:dyDescent="0.25">
      <c r="A18" s="48"/>
      <c r="B18" s="63" t="s">
        <v>16</v>
      </c>
      <c r="C18" s="64"/>
      <c r="D18" s="64">
        <v>48.33012847690452</v>
      </c>
      <c r="E18" s="64">
        <v>9.3388748576385581</v>
      </c>
      <c r="F18" s="64">
        <v>-13.220804129226572</v>
      </c>
      <c r="G18" s="64">
        <v>4.7075496486926438</v>
      </c>
      <c r="H18" s="36"/>
      <c r="I18" s="37"/>
      <c r="J18" s="37"/>
      <c r="K18" s="37"/>
      <c r="L18" s="50"/>
    </row>
    <row r="19" spans="1:35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35" ht="18.75" customHeight="1" x14ac:dyDescent="0.25">
      <c r="A20" s="48"/>
      <c r="B20" s="63" t="s">
        <v>17</v>
      </c>
      <c r="C20" s="64">
        <v>420.55600000000004</v>
      </c>
      <c r="D20" s="64">
        <v>598.84199999999998</v>
      </c>
      <c r="E20" s="64">
        <v>483.24299999999999</v>
      </c>
      <c r="F20" s="64">
        <v>733.00400000000002</v>
      </c>
      <c r="G20" s="64">
        <v>522.06999999999994</v>
      </c>
      <c r="H20" s="24">
        <v>675.65000000000009</v>
      </c>
      <c r="I20" s="58">
        <v>29.417511061735048</v>
      </c>
      <c r="J20" s="24">
        <v>129.41751106173504</v>
      </c>
      <c r="K20" s="24">
        <v>-28.776650604908038</v>
      </c>
      <c r="L20" s="50"/>
    </row>
    <row r="21" spans="1:35" ht="18.75" customHeight="1" x14ac:dyDescent="0.25">
      <c r="A21" s="48"/>
      <c r="B21" s="63" t="s">
        <v>16</v>
      </c>
      <c r="C21" s="64"/>
      <c r="D21" s="64">
        <v>42.392927457936615</v>
      </c>
      <c r="E21" s="64">
        <v>-19.303756249561655</v>
      </c>
      <c r="F21" s="64">
        <v>51.684349281831302</v>
      </c>
      <c r="G21" s="64">
        <v>-28.776650604908038</v>
      </c>
      <c r="H21" s="24">
        <v>29.417511061735048</v>
      </c>
      <c r="I21" s="37"/>
      <c r="J21" s="37"/>
      <c r="K21" s="37"/>
      <c r="L21" s="50"/>
    </row>
    <row r="22" spans="1:35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35" ht="14.25" customHeight="1" x14ac:dyDescent="0.25">
      <c r="A23" s="48"/>
      <c r="B23" s="33"/>
      <c r="C23" s="34"/>
      <c r="D23" s="34"/>
      <c r="E23" s="34"/>
      <c r="F23" s="34"/>
      <c r="G23" s="34"/>
      <c r="H23" s="34"/>
      <c r="I23" s="35"/>
      <c r="J23" s="35"/>
      <c r="K23" s="35"/>
      <c r="L23" s="50"/>
    </row>
    <row r="24" spans="1:35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133"/>
      <c r="N24" s="133" t="s">
        <v>112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26"/>
      <c r="AC24" s="126"/>
      <c r="AD24" s="126"/>
      <c r="AE24" s="126"/>
      <c r="AF24" s="126"/>
      <c r="AG24" s="126"/>
      <c r="AH24" s="126"/>
      <c r="AI24" s="126"/>
    </row>
    <row r="25" spans="1:35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133"/>
      <c r="N25" s="133" t="s">
        <v>112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26"/>
      <c r="AC25" s="126"/>
      <c r="AD25" s="126"/>
      <c r="AE25" s="126"/>
      <c r="AF25" s="126"/>
      <c r="AG25" s="126"/>
      <c r="AH25" s="126"/>
      <c r="AI25" s="126"/>
    </row>
    <row r="26" spans="1:35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133"/>
      <c r="N26" s="133" t="s">
        <v>112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26"/>
      <c r="AC26" s="126"/>
      <c r="AD26" s="126"/>
      <c r="AE26" s="126"/>
      <c r="AF26" s="126"/>
      <c r="AG26" s="126"/>
      <c r="AH26" s="126"/>
      <c r="AI26" s="126"/>
    </row>
    <row r="27" spans="1:35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133"/>
      <c r="N27" s="133" t="s">
        <v>112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26"/>
      <c r="AC27" s="126"/>
      <c r="AD27" s="126"/>
      <c r="AE27" s="126"/>
      <c r="AF27" s="126"/>
      <c r="AG27" s="126"/>
      <c r="AH27" s="126"/>
      <c r="AI27" s="126"/>
    </row>
    <row r="28" spans="1:35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133"/>
      <c r="N28" s="133" t="s">
        <v>112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26"/>
      <c r="AC28" s="126"/>
      <c r="AD28" s="126"/>
      <c r="AE28" s="126"/>
      <c r="AF28" s="126"/>
      <c r="AG28" s="126"/>
      <c r="AH28" s="126"/>
      <c r="AI28" s="126"/>
    </row>
    <row r="29" spans="1:35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133"/>
      <c r="N29" s="133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26"/>
      <c r="AC29" s="126"/>
      <c r="AD29" s="126"/>
      <c r="AE29" s="126"/>
      <c r="AF29" s="126"/>
      <c r="AG29" s="126"/>
      <c r="AH29" s="126"/>
      <c r="AI29" s="126"/>
    </row>
    <row r="30" spans="1:35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133"/>
      <c r="N30" s="133" t="s">
        <v>112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26"/>
      <c r="AC30" s="126"/>
      <c r="AD30" s="126"/>
      <c r="AE30" s="126"/>
      <c r="AF30" s="126"/>
      <c r="AG30" s="126"/>
      <c r="AH30" s="126"/>
      <c r="AI30" s="126"/>
    </row>
    <row r="31" spans="1:35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133"/>
      <c r="N31" s="133" t="s">
        <v>112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26"/>
      <c r="AC31" s="126"/>
      <c r="AD31" s="126"/>
      <c r="AE31" s="126"/>
      <c r="AF31" s="126"/>
      <c r="AG31" s="126"/>
      <c r="AH31" s="126"/>
      <c r="AI31" s="126"/>
    </row>
    <row r="32" spans="1:35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33"/>
      <c r="N32" s="133" t="s">
        <v>112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26"/>
      <c r="AC32" s="126"/>
      <c r="AD32" s="126"/>
      <c r="AE32" s="126"/>
      <c r="AF32" s="126"/>
      <c r="AG32" s="126"/>
      <c r="AH32" s="126"/>
      <c r="AI32" s="126"/>
    </row>
    <row r="33" spans="1:35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33"/>
      <c r="N33" s="133" t="s">
        <v>112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26"/>
      <c r="AC33" s="126"/>
      <c r="AD33" s="126"/>
      <c r="AE33" s="126"/>
      <c r="AF33" s="126"/>
      <c r="AG33" s="126"/>
      <c r="AH33" s="126"/>
      <c r="AI33" s="126"/>
    </row>
    <row r="34" spans="1:35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33"/>
      <c r="N34" s="133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26"/>
      <c r="AC34" s="126"/>
      <c r="AD34" s="126"/>
      <c r="AE34" s="126"/>
      <c r="AF34" s="126"/>
      <c r="AG34" s="126"/>
      <c r="AH34" s="126"/>
      <c r="AI34" s="126"/>
    </row>
    <row r="35" spans="1:35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33"/>
      <c r="N35" s="133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26"/>
      <c r="AC35" s="126"/>
      <c r="AD35" s="126"/>
      <c r="AE35" s="126"/>
      <c r="AF35" s="126"/>
      <c r="AG35" s="126"/>
      <c r="AH35" s="126"/>
      <c r="AI35" s="126"/>
    </row>
    <row r="36" spans="1:35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133"/>
      <c r="N36" s="133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26"/>
      <c r="AC36" s="126"/>
      <c r="AD36" s="126"/>
      <c r="AE36" s="126"/>
      <c r="AF36" s="126"/>
      <c r="AG36" s="126"/>
      <c r="AH36" s="126"/>
      <c r="AI36" s="126"/>
    </row>
    <row r="37" spans="1:35" s="43" customFormat="1" x14ac:dyDescent="0.25">
      <c r="A37" s="51"/>
      <c r="B37" s="33"/>
      <c r="C37" s="41"/>
      <c r="D37" s="41"/>
      <c r="E37" s="41"/>
      <c r="F37" s="41"/>
      <c r="G37" s="41"/>
      <c r="H37" s="41"/>
      <c r="I37" s="44"/>
      <c r="J37" s="44"/>
      <c r="K37" s="44"/>
      <c r="L37" s="50"/>
      <c r="M37" s="133"/>
      <c r="N37" s="133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26"/>
      <c r="AC37" s="126"/>
      <c r="AD37" s="126"/>
      <c r="AE37" s="126"/>
      <c r="AF37" s="126"/>
      <c r="AG37" s="126"/>
      <c r="AH37" s="126"/>
      <c r="AI37" s="126"/>
    </row>
    <row r="38" spans="1:35" s="43" customFormat="1" x14ac:dyDescent="0.25">
      <c r="A38" s="51"/>
      <c r="B38" s="116" t="s">
        <v>227</v>
      </c>
      <c r="C38" s="41"/>
      <c r="D38" s="41"/>
      <c r="E38" s="41"/>
      <c r="F38" s="41"/>
      <c r="G38" s="41"/>
      <c r="H38" s="41"/>
      <c r="I38" s="44"/>
      <c r="J38" s="44"/>
      <c r="K38" s="44"/>
      <c r="L38" s="50"/>
      <c r="M38" s="133"/>
      <c r="N38" s="133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26"/>
      <c r="AC38" s="126"/>
      <c r="AD38" s="126"/>
      <c r="AE38" s="126"/>
      <c r="AF38" s="126"/>
      <c r="AG38" s="126"/>
      <c r="AH38" s="126"/>
      <c r="AI38" s="126"/>
    </row>
    <row r="39" spans="1:35" x14ac:dyDescent="0.25">
      <c r="A39" s="52"/>
      <c r="B39" s="66" t="s">
        <v>157</v>
      </c>
      <c r="C39" s="53"/>
      <c r="D39" s="53"/>
      <c r="E39" s="53"/>
      <c r="F39" s="53"/>
      <c r="G39" s="53"/>
      <c r="H39" s="53"/>
      <c r="I39" s="53"/>
      <c r="J39" s="53"/>
      <c r="K39" s="53"/>
      <c r="L39" s="54"/>
    </row>
    <row r="40" spans="1:35" s="5" customFormat="1" x14ac:dyDescent="0.25"/>
    <row r="41" spans="1:35" s="5" customFormat="1" x14ac:dyDescent="0.25"/>
    <row r="42" spans="1:35" s="18" customFormat="1" x14ac:dyDescent="0.25">
      <c r="B42" s="18" t="s">
        <v>39</v>
      </c>
    </row>
    <row r="43" spans="1:35" s="18" customFormat="1" x14ac:dyDescent="0.25">
      <c r="B43" s="204">
        <v>909454</v>
      </c>
      <c r="C43" s="204"/>
      <c r="D43" s="204"/>
    </row>
    <row r="44" spans="1:35" s="18" customFormat="1" x14ac:dyDescent="0.25">
      <c r="B44" s="204">
        <v>637618</v>
      </c>
      <c r="C44" s="204"/>
      <c r="D44" s="204"/>
    </row>
    <row r="45" spans="1:35" s="18" customFormat="1" x14ac:dyDescent="0.25">
      <c r="B45" s="204">
        <v>842910</v>
      </c>
      <c r="C45" s="204"/>
      <c r="D45" s="204"/>
    </row>
    <row r="46" spans="1:35" s="18" customFormat="1" x14ac:dyDescent="0.25">
      <c r="B46" s="204">
        <v>823508</v>
      </c>
      <c r="C46" s="205" t="s">
        <v>135</v>
      </c>
      <c r="D46" s="204">
        <v>803.37249999999995</v>
      </c>
    </row>
    <row r="47" spans="1:35" s="18" customFormat="1" x14ac:dyDescent="0.25">
      <c r="B47" s="204">
        <v>856746</v>
      </c>
      <c r="C47" s="205" t="s">
        <v>136</v>
      </c>
      <c r="D47" s="204">
        <v>790.19550000000004</v>
      </c>
    </row>
    <row r="48" spans="1:35" s="18" customFormat="1" x14ac:dyDescent="0.25">
      <c r="B48" s="204">
        <v>674051</v>
      </c>
      <c r="C48" s="205" t="s">
        <v>137</v>
      </c>
      <c r="D48" s="204">
        <v>799.30375000000004</v>
      </c>
    </row>
    <row r="49" spans="2:5" s="18" customFormat="1" x14ac:dyDescent="0.25">
      <c r="B49" s="204">
        <v>714913</v>
      </c>
      <c r="C49" s="205" t="s">
        <v>138</v>
      </c>
      <c r="D49" s="204">
        <v>767.30449999999996</v>
      </c>
    </row>
    <row r="50" spans="2:5" s="18" customFormat="1" x14ac:dyDescent="0.25">
      <c r="B50" s="204">
        <v>537692</v>
      </c>
      <c r="C50" s="205" t="s">
        <v>139</v>
      </c>
      <c r="D50" s="204">
        <v>695.85050000000001</v>
      </c>
    </row>
    <row r="51" spans="2:5" s="18" customFormat="1" x14ac:dyDescent="0.25">
      <c r="B51" s="204">
        <v>420556</v>
      </c>
      <c r="C51" s="205" t="s">
        <v>140</v>
      </c>
      <c r="D51" s="204">
        <v>586.803</v>
      </c>
    </row>
    <row r="52" spans="2:5" s="18" customFormat="1" x14ac:dyDescent="0.25">
      <c r="B52" s="204">
        <v>362068</v>
      </c>
      <c r="C52" s="205" t="s">
        <v>141</v>
      </c>
      <c r="D52" s="204">
        <v>508.80725000000001</v>
      </c>
    </row>
    <row r="53" spans="2:5" s="18" customFormat="1" x14ac:dyDescent="0.25">
      <c r="B53" s="204">
        <v>399713</v>
      </c>
      <c r="C53" s="205" t="s">
        <v>142</v>
      </c>
      <c r="D53" s="204">
        <v>430.00725</v>
      </c>
    </row>
    <row r="54" spans="2:5" s="18" customFormat="1" x14ac:dyDescent="0.25">
      <c r="B54" s="204">
        <v>645618</v>
      </c>
      <c r="C54" s="205" t="s">
        <v>143</v>
      </c>
      <c r="D54" s="204">
        <v>456.98874999999998</v>
      </c>
      <c r="E54" s="137"/>
    </row>
    <row r="55" spans="2:5" s="18" customFormat="1" x14ac:dyDescent="0.25">
      <c r="B55" s="204">
        <v>598842</v>
      </c>
      <c r="C55" s="205" t="s">
        <v>144</v>
      </c>
      <c r="D55" s="204">
        <v>501.56025</v>
      </c>
      <c r="E55" s="137"/>
    </row>
    <row r="56" spans="2:5" s="18" customFormat="1" x14ac:dyDescent="0.25">
      <c r="B56" s="204">
        <v>699553</v>
      </c>
      <c r="C56" s="205" t="s">
        <v>145</v>
      </c>
      <c r="D56" s="204">
        <v>585.93150000000003</v>
      </c>
      <c r="E56" s="137"/>
    </row>
    <row r="57" spans="2:5" s="18" customFormat="1" x14ac:dyDescent="0.25">
      <c r="B57" s="204">
        <v>764935</v>
      </c>
      <c r="C57" s="205" t="s">
        <v>146</v>
      </c>
      <c r="D57" s="204">
        <v>677.23699999999997</v>
      </c>
      <c r="E57" s="137"/>
    </row>
    <row r="58" spans="2:5" s="18" customFormat="1" x14ac:dyDescent="0.25">
      <c r="B58" s="204">
        <v>648078</v>
      </c>
      <c r="C58" s="205" t="s">
        <v>147</v>
      </c>
      <c r="D58" s="204">
        <v>677.85199999999998</v>
      </c>
      <c r="E58" s="137"/>
    </row>
    <row r="59" spans="2:5" s="18" customFormat="1" x14ac:dyDescent="0.25">
      <c r="B59" s="204">
        <v>483243</v>
      </c>
      <c r="C59" s="205" t="s">
        <v>148</v>
      </c>
      <c r="D59" s="204">
        <v>648.95225000000005</v>
      </c>
      <c r="E59" s="137"/>
    </row>
    <row r="60" spans="2:5" s="18" customFormat="1" x14ac:dyDescent="0.25">
      <c r="B60" s="204">
        <v>872171</v>
      </c>
      <c r="C60" s="205" t="s">
        <v>149</v>
      </c>
      <c r="D60" s="204">
        <v>692.10675000000003</v>
      </c>
      <c r="E60" s="137"/>
    </row>
    <row r="61" spans="2:5" s="18" customFormat="1" x14ac:dyDescent="0.25">
      <c r="B61" s="204">
        <v>913154</v>
      </c>
      <c r="C61" s="205" t="s">
        <v>150</v>
      </c>
      <c r="D61" s="204">
        <v>729.16150000000005</v>
      </c>
      <c r="E61" s="137"/>
    </row>
    <row r="62" spans="2:5" s="18" customFormat="1" x14ac:dyDescent="0.25">
      <c r="B62" s="204">
        <v>696055</v>
      </c>
      <c r="C62" s="205" t="s">
        <v>151</v>
      </c>
      <c r="D62" s="204">
        <v>741.15575000000001</v>
      </c>
      <c r="E62" s="137"/>
    </row>
    <row r="63" spans="2:5" s="18" customFormat="1" x14ac:dyDescent="0.25">
      <c r="B63" s="204">
        <v>733004</v>
      </c>
      <c r="C63" s="205" t="s">
        <v>152</v>
      </c>
      <c r="D63" s="204">
        <v>803.596</v>
      </c>
      <c r="E63" s="137"/>
    </row>
    <row r="64" spans="2:5" s="18" customFormat="1" x14ac:dyDescent="0.25">
      <c r="B64" s="204">
        <v>586356</v>
      </c>
      <c r="C64" s="205" t="s">
        <v>153</v>
      </c>
      <c r="D64" s="204">
        <v>732.14224999999999</v>
      </c>
      <c r="E64" s="137"/>
    </row>
    <row r="65" spans="2:5" s="18" customFormat="1" x14ac:dyDescent="0.25">
      <c r="B65" s="204">
        <v>779381</v>
      </c>
      <c r="C65" s="205" t="s">
        <v>170</v>
      </c>
      <c r="D65" s="204">
        <v>698.69899999999996</v>
      </c>
      <c r="E65" s="137"/>
    </row>
    <row r="66" spans="2:5" s="18" customFormat="1" x14ac:dyDescent="0.25">
      <c r="B66" s="204">
        <v>473935</v>
      </c>
      <c r="C66" s="205" t="s">
        <v>186</v>
      </c>
      <c r="D66" s="204">
        <v>643.16899999999998</v>
      </c>
      <c r="E66" s="137"/>
    </row>
    <row r="67" spans="2:5" s="18" customFormat="1" x14ac:dyDescent="0.25">
      <c r="B67" s="204">
        <v>522070</v>
      </c>
      <c r="C67" s="205" t="s">
        <v>196</v>
      </c>
      <c r="D67" s="204">
        <v>590.43550000000005</v>
      </c>
      <c r="E67" s="137"/>
    </row>
    <row r="68" spans="2:5" s="18" customFormat="1" x14ac:dyDescent="0.25">
      <c r="B68" s="204">
        <v>665858</v>
      </c>
      <c r="C68" s="205" t="s">
        <v>198</v>
      </c>
      <c r="D68" s="204">
        <v>610.31100000000004</v>
      </c>
      <c r="E68" s="137"/>
    </row>
    <row r="69" spans="2:5" s="18" customFormat="1" x14ac:dyDescent="0.25">
      <c r="B69" s="204">
        <v>794295</v>
      </c>
      <c r="C69" s="205" t="s">
        <v>199</v>
      </c>
      <c r="D69" s="204">
        <v>614.03949999999998</v>
      </c>
      <c r="E69" s="137"/>
    </row>
    <row r="70" spans="2:5" s="18" customFormat="1" x14ac:dyDescent="0.25">
      <c r="B70" s="204">
        <v>711563</v>
      </c>
      <c r="C70" s="205" t="s">
        <v>201</v>
      </c>
      <c r="D70" s="204">
        <v>673.44650000000001</v>
      </c>
      <c r="E70" s="137"/>
    </row>
    <row r="71" spans="2:5" s="18" customFormat="1" x14ac:dyDescent="0.25">
      <c r="B71" s="204">
        <v>675650</v>
      </c>
      <c r="C71" s="205" t="s">
        <v>209</v>
      </c>
      <c r="D71" s="204">
        <v>711.8415</v>
      </c>
      <c r="E71" s="137"/>
    </row>
    <row r="72" spans="2:5" s="18" customFormat="1" x14ac:dyDescent="0.25">
      <c r="B72" s="67"/>
      <c r="C72" s="205"/>
      <c r="D72" s="204"/>
      <c r="E72" s="137"/>
    </row>
    <row r="73" spans="2:5" s="18" customFormat="1" x14ac:dyDescent="0.25">
      <c r="B73" s="67"/>
      <c r="C73" s="205"/>
      <c r="D73" s="204"/>
      <c r="E73" s="137"/>
    </row>
    <row r="74" spans="2:5" s="18" customFormat="1" x14ac:dyDescent="0.25">
      <c r="B74" s="67"/>
      <c r="C74" s="205"/>
      <c r="D74" s="204"/>
      <c r="E74" s="137"/>
    </row>
    <row r="75" spans="2:5" s="18" customFormat="1" x14ac:dyDescent="0.25">
      <c r="B75" s="67"/>
      <c r="C75" s="205"/>
      <c r="D75" s="204"/>
      <c r="E75" s="137"/>
    </row>
    <row r="76" spans="2:5" s="18" customFormat="1" x14ac:dyDescent="0.25">
      <c r="B76" s="67"/>
      <c r="C76" s="205"/>
      <c r="D76" s="204"/>
      <c r="E76" s="137"/>
    </row>
    <row r="77" spans="2:5" s="18" customFormat="1" x14ac:dyDescent="0.25">
      <c r="B77" s="67"/>
      <c r="D77" s="141"/>
      <c r="E77" s="137"/>
    </row>
    <row r="78" spans="2:5" s="18" customFormat="1" x14ac:dyDescent="0.25">
      <c r="B78" s="67"/>
      <c r="D78" s="141"/>
      <c r="E78" s="137"/>
    </row>
    <row r="79" spans="2:5" s="18" customFormat="1" x14ac:dyDescent="0.25">
      <c r="B79" s="67"/>
      <c r="D79" s="141"/>
      <c r="E79" s="137"/>
    </row>
    <row r="80" spans="2:5" s="18" customFormat="1" x14ac:dyDescent="0.25">
      <c r="B80" s="67"/>
      <c r="D80" s="141"/>
      <c r="E80" s="137"/>
    </row>
    <row r="81" spans="2:5" s="18" customFormat="1" x14ac:dyDescent="0.25">
      <c r="B81" s="67"/>
      <c r="D81" s="141"/>
      <c r="E81" s="137"/>
    </row>
    <row r="82" spans="2:5" s="18" customFormat="1" x14ac:dyDescent="0.25">
      <c r="B82" s="67"/>
      <c r="D82" s="141"/>
      <c r="E82" s="137"/>
    </row>
    <row r="83" spans="2:5" s="18" customFormat="1" x14ac:dyDescent="0.25">
      <c r="B83" s="67"/>
      <c r="D83" s="141"/>
      <c r="E83" s="137"/>
    </row>
    <row r="84" spans="2:5" s="18" customFormat="1" x14ac:dyDescent="0.25">
      <c r="B84" s="67"/>
      <c r="D84" s="141"/>
      <c r="E84" s="137"/>
    </row>
    <row r="85" spans="2:5" s="18" customFormat="1" x14ac:dyDescent="0.25">
      <c r="B85" s="67"/>
      <c r="D85" s="141"/>
      <c r="E85" s="137"/>
    </row>
    <row r="86" spans="2:5" s="18" customFormat="1" x14ac:dyDescent="0.25">
      <c r="B86" s="67"/>
      <c r="D86" s="141"/>
      <c r="E86" s="137"/>
    </row>
    <row r="87" spans="2:5" s="18" customFormat="1" x14ac:dyDescent="0.25">
      <c r="B87" s="67"/>
      <c r="D87" s="141"/>
      <c r="E87" s="137"/>
    </row>
    <row r="88" spans="2:5" s="18" customFormat="1" x14ac:dyDescent="0.25">
      <c r="B88" s="67"/>
      <c r="D88" s="141"/>
      <c r="E88" s="137"/>
    </row>
    <row r="89" spans="2:5" s="18" customFormat="1" x14ac:dyDescent="0.25">
      <c r="B89" s="67"/>
      <c r="D89" s="141"/>
      <c r="E89" s="137"/>
    </row>
    <row r="90" spans="2:5" s="18" customFormat="1" x14ac:dyDescent="0.25">
      <c r="B90" s="67"/>
      <c r="D90" s="141"/>
      <c r="E90" s="137"/>
    </row>
    <row r="91" spans="2:5" s="18" customFormat="1" x14ac:dyDescent="0.25">
      <c r="B91" s="67"/>
      <c r="D91" s="141"/>
      <c r="E91" s="137"/>
    </row>
    <row r="92" spans="2:5" s="18" customFormat="1" x14ac:dyDescent="0.25">
      <c r="B92" s="67"/>
      <c r="D92" s="141"/>
      <c r="E92" s="137"/>
    </row>
    <row r="93" spans="2:5" s="18" customFormat="1" x14ac:dyDescent="0.25">
      <c r="B93" s="67"/>
      <c r="D93" s="141"/>
      <c r="E93" s="137"/>
    </row>
    <row r="94" spans="2:5" s="18" customFormat="1" x14ac:dyDescent="0.25">
      <c r="B94" s="67"/>
      <c r="D94" s="141"/>
      <c r="E94" s="137"/>
    </row>
    <row r="95" spans="2:5" s="18" customFormat="1" x14ac:dyDescent="0.25">
      <c r="B95" s="67"/>
      <c r="D95" s="141"/>
      <c r="E95" s="137"/>
    </row>
    <row r="96" spans="2:5" s="18" customFormat="1" x14ac:dyDescent="0.25">
      <c r="B96" s="67"/>
      <c r="D96" s="141"/>
      <c r="E96" s="137"/>
    </row>
    <row r="97" spans="2:5" s="18" customFormat="1" x14ac:dyDescent="0.25">
      <c r="B97" s="67"/>
      <c r="D97" s="141"/>
      <c r="E97" s="137"/>
    </row>
    <row r="98" spans="2:5" s="18" customFormat="1" x14ac:dyDescent="0.25">
      <c r="B98" s="67"/>
      <c r="D98" s="141"/>
      <c r="E98" s="137"/>
    </row>
    <row r="99" spans="2:5" s="18" customFormat="1" x14ac:dyDescent="0.25">
      <c r="B99" s="67"/>
      <c r="D99" s="141"/>
      <c r="E99" s="137"/>
    </row>
    <row r="100" spans="2:5" s="18" customFormat="1" x14ac:dyDescent="0.25">
      <c r="B100" s="67"/>
      <c r="D100" s="141"/>
      <c r="E100" s="137"/>
    </row>
    <row r="101" spans="2:5" s="18" customFormat="1" x14ac:dyDescent="0.25">
      <c r="B101" s="67"/>
      <c r="D101" s="141"/>
      <c r="E101" s="137"/>
    </row>
    <row r="102" spans="2:5" s="18" customFormat="1" x14ac:dyDescent="0.25">
      <c r="B102" s="67"/>
      <c r="D102" s="141"/>
      <c r="E102" s="137"/>
    </row>
    <row r="103" spans="2:5" s="18" customFormat="1" x14ac:dyDescent="0.25">
      <c r="B103" s="67"/>
      <c r="D103" s="141"/>
      <c r="E103" s="137"/>
    </row>
    <row r="104" spans="2:5" s="18" customFormat="1" x14ac:dyDescent="0.25">
      <c r="B104" s="67"/>
      <c r="D104" s="141"/>
      <c r="E104" s="137"/>
    </row>
    <row r="105" spans="2:5" s="18" customFormat="1" x14ac:dyDescent="0.25">
      <c r="B105" s="67"/>
      <c r="D105" s="141"/>
      <c r="E105" s="137"/>
    </row>
    <row r="106" spans="2:5" s="18" customFormat="1" x14ac:dyDescent="0.25">
      <c r="B106" s="67"/>
      <c r="D106" s="141"/>
      <c r="E106" s="137"/>
    </row>
    <row r="107" spans="2:5" s="18" customFormat="1" x14ac:dyDescent="0.25">
      <c r="B107" s="67"/>
      <c r="D107" s="141"/>
      <c r="E107" s="137"/>
    </row>
    <row r="108" spans="2:5" s="18" customFormat="1" x14ac:dyDescent="0.25">
      <c r="B108" s="67"/>
      <c r="D108" s="141"/>
      <c r="E108" s="137"/>
    </row>
    <row r="109" spans="2:5" s="18" customFormat="1" x14ac:dyDescent="0.25">
      <c r="B109" s="67"/>
      <c r="D109" s="141"/>
      <c r="E109" s="137"/>
    </row>
    <row r="110" spans="2:5" s="18" customFormat="1" x14ac:dyDescent="0.25">
      <c r="B110" s="67"/>
      <c r="D110" s="141"/>
      <c r="E110" s="137"/>
    </row>
    <row r="111" spans="2:5" s="18" customFormat="1" x14ac:dyDescent="0.25">
      <c r="B111" s="67"/>
      <c r="D111" s="141"/>
      <c r="E111" s="137"/>
    </row>
    <row r="112" spans="2:5" s="18" customFormat="1" x14ac:dyDescent="0.25">
      <c r="B112" s="67"/>
      <c r="D112" s="141"/>
      <c r="E112" s="137"/>
    </row>
    <row r="113" spans="2:35" s="18" customFormat="1" x14ac:dyDescent="0.25">
      <c r="B113" s="67"/>
      <c r="D113" s="141"/>
      <c r="E113" s="137"/>
    </row>
    <row r="114" spans="2:35" s="18" customFormat="1" x14ac:dyDescent="0.25">
      <c r="B114" s="67"/>
      <c r="D114" s="141"/>
      <c r="E114" s="137"/>
    </row>
    <row r="115" spans="2:35" s="109" customFormat="1" x14ac:dyDescent="0.25">
      <c r="B115" s="110"/>
      <c r="D115" s="112"/>
      <c r="E115" s="113"/>
      <c r="M115" s="134"/>
      <c r="N115" s="134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25"/>
      <c r="AC115" s="125"/>
      <c r="AD115" s="125"/>
      <c r="AE115" s="125"/>
      <c r="AF115" s="125"/>
      <c r="AG115" s="125"/>
      <c r="AH115" s="125"/>
      <c r="AI115" s="125"/>
    </row>
    <row r="116" spans="2:35" s="109" customFormat="1" x14ac:dyDescent="0.25">
      <c r="B116" s="110"/>
      <c r="D116" s="112"/>
      <c r="E116" s="113"/>
      <c r="M116" s="134"/>
      <c r="N116" s="134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25"/>
      <c r="AC116" s="125"/>
      <c r="AD116" s="125"/>
      <c r="AE116" s="125"/>
      <c r="AF116" s="125"/>
      <c r="AG116" s="125"/>
      <c r="AH116" s="125"/>
      <c r="AI116" s="125"/>
    </row>
    <row r="117" spans="2:35" s="109" customFormat="1" x14ac:dyDescent="0.25">
      <c r="B117" s="110"/>
      <c r="D117" s="112"/>
      <c r="E117" s="113"/>
      <c r="M117" s="134"/>
      <c r="N117" s="134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25"/>
      <c r="AC117" s="125"/>
      <c r="AD117" s="125"/>
      <c r="AE117" s="125"/>
      <c r="AF117" s="125"/>
      <c r="AG117" s="125"/>
      <c r="AH117" s="125"/>
      <c r="AI117" s="125"/>
    </row>
    <row r="118" spans="2:35" s="109" customFormat="1" x14ac:dyDescent="0.25">
      <c r="B118" s="110"/>
      <c r="D118" s="112"/>
      <c r="E118" s="113"/>
      <c r="M118" s="134"/>
      <c r="N118" s="134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25"/>
      <c r="AC118" s="125"/>
      <c r="AD118" s="125"/>
      <c r="AE118" s="125"/>
      <c r="AF118" s="125"/>
      <c r="AG118" s="125"/>
      <c r="AH118" s="125"/>
      <c r="AI118" s="125"/>
    </row>
    <row r="119" spans="2:35" s="109" customFormat="1" x14ac:dyDescent="0.25">
      <c r="B119" s="110"/>
      <c r="D119" s="112"/>
      <c r="E119" s="113"/>
      <c r="M119" s="134"/>
      <c r="N119" s="134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25"/>
      <c r="AC119" s="125"/>
      <c r="AD119" s="125"/>
      <c r="AE119" s="125"/>
      <c r="AF119" s="125"/>
      <c r="AG119" s="125"/>
      <c r="AH119" s="125"/>
      <c r="AI119" s="125"/>
    </row>
    <row r="120" spans="2:35" s="109" customFormat="1" x14ac:dyDescent="0.25">
      <c r="B120" s="110"/>
      <c r="D120" s="112"/>
      <c r="E120" s="113"/>
      <c r="M120" s="134"/>
      <c r="N120" s="134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25"/>
      <c r="AC120" s="125"/>
      <c r="AD120" s="125"/>
      <c r="AE120" s="125"/>
      <c r="AF120" s="125"/>
      <c r="AG120" s="125"/>
      <c r="AH120" s="125"/>
      <c r="AI120" s="125"/>
    </row>
    <row r="121" spans="2:35" s="109" customFormat="1" x14ac:dyDescent="0.25">
      <c r="B121" s="110"/>
      <c r="D121" s="112"/>
      <c r="E121" s="113"/>
      <c r="M121" s="134"/>
      <c r="N121" s="134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25"/>
      <c r="AC121" s="125"/>
      <c r="AD121" s="125"/>
      <c r="AE121" s="125"/>
      <c r="AF121" s="125"/>
      <c r="AG121" s="125"/>
      <c r="AH121" s="125"/>
      <c r="AI121" s="125"/>
    </row>
    <row r="122" spans="2:35" s="109" customFormat="1" x14ac:dyDescent="0.25">
      <c r="B122" s="110"/>
      <c r="D122" s="112"/>
      <c r="E122" s="113"/>
      <c r="M122" s="134"/>
      <c r="N122" s="134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25"/>
      <c r="AC122" s="125"/>
      <c r="AD122" s="125"/>
      <c r="AE122" s="125"/>
      <c r="AF122" s="125"/>
      <c r="AG122" s="125"/>
      <c r="AH122" s="125"/>
      <c r="AI122" s="125"/>
    </row>
    <row r="123" spans="2:35" s="109" customFormat="1" x14ac:dyDescent="0.25">
      <c r="B123" s="110"/>
      <c r="D123" s="112"/>
      <c r="E123" s="113"/>
      <c r="M123" s="134"/>
      <c r="N123" s="134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25"/>
      <c r="AC123" s="125"/>
      <c r="AD123" s="125"/>
      <c r="AE123" s="125"/>
      <c r="AF123" s="125"/>
      <c r="AG123" s="125"/>
      <c r="AH123" s="125"/>
      <c r="AI123" s="125"/>
    </row>
    <row r="124" spans="2:35" s="109" customFormat="1" x14ac:dyDescent="0.25">
      <c r="D124" s="112"/>
      <c r="E124" s="113"/>
      <c r="M124" s="134"/>
      <c r="N124" s="134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25"/>
      <c r="AC124" s="125"/>
      <c r="AD124" s="125"/>
      <c r="AE124" s="125"/>
      <c r="AF124" s="125"/>
      <c r="AG124" s="125"/>
      <c r="AH124" s="125"/>
      <c r="AI124" s="125"/>
    </row>
    <row r="125" spans="2:35" s="109" customFormat="1" x14ac:dyDescent="0.25">
      <c r="D125" s="112"/>
      <c r="E125" s="113"/>
      <c r="M125" s="134"/>
      <c r="N125" s="134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25"/>
      <c r="AC125" s="125"/>
      <c r="AD125" s="125"/>
      <c r="AE125" s="125"/>
      <c r="AF125" s="125"/>
      <c r="AG125" s="125"/>
      <c r="AH125" s="125"/>
      <c r="AI125" s="125"/>
    </row>
    <row r="126" spans="2:35" s="109" customFormat="1" x14ac:dyDescent="0.25">
      <c r="D126" s="112"/>
      <c r="E126" s="113"/>
      <c r="M126" s="134"/>
      <c r="N126" s="134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25"/>
      <c r="AC126" s="125"/>
      <c r="AD126" s="125"/>
      <c r="AE126" s="125"/>
      <c r="AF126" s="125"/>
      <c r="AG126" s="125"/>
      <c r="AH126" s="125"/>
      <c r="AI126" s="125"/>
    </row>
    <row r="127" spans="2:35" s="109" customFormat="1" x14ac:dyDescent="0.25">
      <c r="D127" s="112"/>
      <c r="E127" s="113"/>
      <c r="M127" s="134"/>
      <c r="N127" s="134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25"/>
      <c r="AC127" s="125"/>
      <c r="AD127" s="125"/>
      <c r="AE127" s="125"/>
      <c r="AF127" s="125"/>
      <c r="AG127" s="125"/>
      <c r="AH127" s="125"/>
      <c r="AI127" s="125"/>
    </row>
    <row r="128" spans="2:35" s="109" customFormat="1" x14ac:dyDescent="0.25">
      <c r="D128" s="112"/>
      <c r="E128" s="113"/>
      <c r="M128" s="134"/>
      <c r="N128" s="134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25"/>
      <c r="AC128" s="125"/>
      <c r="AD128" s="125"/>
      <c r="AE128" s="125"/>
      <c r="AF128" s="125"/>
      <c r="AG128" s="125"/>
      <c r="AH128" s="125"/>
      <c r="AI128" s="125"/>
    </row>
    <row r="129" spans="4:35" s="109" customFormat="1" x14ac:dyDescent="0.25">
      <c r="D129" s="112"/>
      <c r="E129" s="113"/>
      <c r="M129" s="134"/>
      <c r="N129" s="134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25"/>
      <c r="AC129" s="125"/>
      <c r="AD129" s="125"/>
      <c r="AE129" s="125"/>
      <c r="AF129" s="125"/>
      <c r="AG129" s="125"/>
      <c r="AH129" s="125"/>
      <c r="AI129" s="125"/>
    </row>
    <row r="130" spans="4:35" s="109" customFormat="1" x14ac:dyDescent="0.25">
      <c r="D130" s="112"/>
      <c r="E130" s="113"/>
      <c r="M130" s="134"/>
      <c r="N130" s="134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25"/>
      <c r="AC130" s="125"/>
      <c r="AD130" s="125"/>
      <c r="AE130" s="125"/>
      <c r="AF130" s="125"/>
      <c r="AG130" s="125"/>
      <c r="AH130" s="125"/>
      <c r="AI130" s="125"/>
    </row>
    <row r="131" spans="4:35" s="109" customFormat="1" x14ac:dyDescent="0.25">
      <c r="D131" s="112"/>
      <c r="E131" s="113"/>
      <c r="M131" s="134"/>
      <c r="N131" s="134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25"/>
      <c r="AC131" s="125"/>
      <c r="AD131" s="125"/>
      <c r="AE131" s="125"/>
      <c r="AF131" s="125"/>
      <c r="AG131" s="125"/>
      <c r="AH131" s="125"/>
      <c r="AI131" s="125"/>
    </row>
    <row r="132" spans="4:35" s="109" customFormat="1" x14ac:dyDescent="0.25">
      <c r="D132" s="112"/>
      <c r="E132" s="113"/>
      <c r="M132" s="134"/>
      <c r="N132" s="134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25"/>
      <c r="AC132" s="125"/>
      <c r="AD132" s="125"/>
      <c r="AE132" s="125"/>
      <c r="AF132" s="125"/>
      <c r="AG132" s="125"/>
      <c r="AH132" s="125"/>
      <c r="AI132" s="125"/>
    </row>
    <row r="133" spans="4:35" s="109" customFormat="1" x14ac:dyDescent="0.25">
      <c r="M133" s="134"/>
      <c r="N133" s="134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25"/>
      <c r="AC133" s="125"/>
      <c r="AD133" s="125"/>
      <c r="AE133" s="125"/>
      <c r="AF133" s="125"/>
      <c r="AG133" s="125"/>
      <c r="AH133" s="125"/>
      <c r="AI133" s="125"/>
    </row>
    <row r="134" spans="4:35" s="109" customFormat="1" x14ac:dyDescent="0.25">
      <c r="M134" s="134"/>
      <c r="N134" s="134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25"/>
      <c r="AC134" s="125"/>
      <c r="AD134" s="125"/>
      <c r="AE134" s="125"/>
      <c r="AF134" s="125"/>
      <c r="AG134" s="125"/>
      <c r="AH134" s="125"/>
      <c r="AI134" s="125"/>
    </row>
    <row r="135" spans="4:35" s="18" customFormat="1" x14ac:dyDescent="0.25">
      <c r="M135" s="134"/>
      <c r="N135" s="134"/>
      <c r="AB135" s="125"/>
      <c r="AC135" s="125"/>
      <c r="AD135" s="125"/>
      <c r="AE135" s="125"/>
      <c r="AF135" s="125"/>
      <c r="AG135" s="125"/>
      <c r="AH135" s="125"/>
      <c r="AI135" s="125"/>
    </row>
    <row r="136" spans="4:35" s="18" customFormat="1" x14ac:dyDescent="0.25">
      <c r="M136" s="134"/>
      <c r="N136" s="134"/>
      <c r="AB136" s="125"/>
      <c r="AC136" s="125"/>
      <c r="AD136" s="125"/>
      <c r="AE136" s="125"/>
      <c r="AF136" s="125"/>
      <c r="AG136" s="125"/>
      <c r="AH136" s="125"/>
      <c r="AI136" s="125"/>
    </row>
    <row r="137" spans="4:35" s="18" customFormat="1" x14ac:dyDescent="0.25">
      <c r="M137" s="134"/>
      <c r="N137" s="134"/>
      <c r="AB137" s="125"/>
      <c r="AC137" s="125"/>
      <c r="AD137" s="125"/>
      <c r="AE137" s="125"/>
      <c r="AF137" s="125"/>
      <c r="AG137" s="125"/>
      <c r="AH137" s="125"/>
      <c r="AI137" s="125"/>
    </row>
    <row r="138" spans="4:35" s="18" customFormat="1" x14ac:dyDescent="0.25">
      <c r="M138" s="134"/>
      <c r="N138" s="134"/>
      <c r="AB138" s="125"/>
      <c r="AC138" s="125"/>
      <c r="AD138" s="125"/>
      <c r="AE138" s="125"/>
      <c r="AF138" s="125"/>
      <c r="AG138" s="125"/>
      <c r="AH138" s="125"/>
      <c r="AI138" s="125"/>
    </row>
    <row r="139" spans="4:35" s="28" customFormat="1" x14ac:dyDescent="0.25">
      <c r="M139" s="133"/>
      <c r="N139" s="133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20"/>
      <c r="AC139" s="120"/>
      <c r="AD139" s="120"/>
      <c r="AE139" s="120"/>
      <c r="AF139" s="120"/>
      <c r="AG139" s="120"/>
      <c r="AH139" s="120"/>
      <c r="AI139" s="120"/>
    </row>
    <row r="140" spans="4:35" s="28" customFormat="1" x14ac:dyDescent="0.25">
      <c r="M140" s="133"/>
      <c r="N140" s="133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20"/>
      <c r="AC140" s="120"/>
      <c r="AD140" s="120"/>
      <c r="AE140" s="120"/>
      <c r="AF140" s="120"/>
      <c r="AG140" s="120"/>
      <c r="AH140" s="120"/>
      <c r="AI140" s="120"/>
    </row>
    <row r="141" spans="4:35" s="28" customFormat="1" x14ac:dyDescent="0.25">
      <c r="M141" s="133"/>
      <c r="N141" s="133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20"/>
      <c r="AC141" s="120"/>
      <c r="AD141" s="120"/>
      <c r="AE141" s="120"/>
      <c r="AF141" s="120"/>
      <c r="AG141" s="120"/>
      <c r="AH141" s="120"/>
      <c r="AI141" s="120"/>
    </row>
    <row r="142" spans="4:35" s="28" customFormat="1" x14ac:dyDescent="0.25">
      <c r="M142" s="133"/>
      <c r="N142" s="133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20"/>
      <c r="AC142" s="120"/>
      <c r="AD142" s="120"/>
      <c r="AE142" s="120"/>
      <c r="AF142" s="120"/>
      <c r="AG142" s="120"/>
      <c r="AH142" s="120"/>
      <c r="AI142" s="120"/>
    </row>
    <row r="143" spans="4:35" s="28" customFormat="1" x14ac:dyDescent="0.25">
      <c r="M143" s="133"/>
      <c r="N143" s="133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0"/>
      <c r="AC143" s="120"/>
      <c r="AD143" s="120"/>
      <c r="AE143" s="120"/>
      <c r="AF143" s="120"/>
      <c r="AG143" s="120"/>
      <c r="AH143" s="120"/>
      <c r="AI143" s="120"/>
    </row>
    <row r="144" spans="4:35" s="28" customFormat="1" x14ac:dyDescent="0.25">
      <c r="M144" s="133"/>
      <c r="N144" s="133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0"/>
      <c r="AC144" s="120"/>
      <c r="AD144" s="120"/>
      <c r="AE144" s="120"/>
      <c r="AF144" s="120"/>
      <c r="AG144" s="120"/>
      <c r="AH144" s="120"/>
      <c r="AI144" s="120"/>
    </row>
    <row r="145" spans="13:35" s="28" customFormat="1" x14ac:dyDescent="0.25">
      <c r="M145" s="133"/>
      <c r="N145" s="133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0"/>
      <c r="AC145" s="120"/>
      <c r="AD145" s="120"/>
      <c r="AE145" s="120"/>
      <c r="AF145" s="120"/>
      <c r="AG145" s="120"/>
      <c r="AH145" s="120"/>
      <c r="AI145" s="120"/>
    </row>
    <row r="146" spans="13:35" s="28" customFormat="1" x14ac:dyDescent="0.25">
      <c r="M146" s="133"/>
      <c r="N146" s="133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0"/>
      <c r="AC146" s="120"/>
      <c r="AD146" s="120"/>
      <c r="AE146" s="120"/>
      <c r="AF146" s="120"/>
      <c r="AG146" s="120"/>
      <c r="AH146" s="120"/>
      <c r="AI146" s="120"/>
    </row>
    <row r="147" spans="13:35" s="28" customFormat="1" x14ac:dyDescent="0.25">
      <c r="M147" s="133"/>
      <c r="N147" s="133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0"/>
      <c r="AC147" s="120"/>
      <c r="AD147" s="120"/>
      <c r="AE147" s="120"/>
      <c r="AF147" s="120"/>
      <c r="AG147" s="120"/>
      <c r="AH147" s="120"/>
      <c r="AI147" s="120"/>
    </row>
    <row r="148" spans="13:35" s="28" customFormat="1" x14ac:dyDescent="0.25">
      <c r="M148" s="133"/>
      <c r="N148" s="133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0"/>
      <c r="AC148" s="120"/>
      <c r="AD148" s="120"/>
      <c r="AE148" s="120"/>
      <c r="AF148" s="120"/>
      <c r="AG148" s="120"/>
      <c r="AH148" s="120"/>
      <c r="AI148" s="120"/>
    </row>
    <row r="149" spans="13:35" s="28" customFormat="1" x14ac:dyDescent="0.25">
      <c r="M149" s="133"/>
      <c r="N149" s="133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0"/>
      <c r="AC149" s="120"/>
      <c r="AD149" s="120"/>
      <c r="AE149" s="120"/>
      <c r="AF149" s="120"/>
      <c r="AG149" s="120"/>
      <c r="AH149" s="120"/>
      <c r="AI149" s="120"/>
    </row>
    <row r="150" spans="13:35" s="28" customFormat="1" x14ac:dyDescent="0.25">
      <c r="M150" s="133"/>
      <c r="N150" s="133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0"/>
      <c r="AC150" s="120"/>
      <c r="AD150" s="120"/>
      <c r="AE150" s="120"/>
      <c r="AF150" s="120"/>
      <c r="AG150" s="120"/>
      <c r="AH150" s="120"/>
      <c r="AI150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SheetLayoutView="100" workbookViewId="0">
      <pane ySplit="11" topLeftCell="A12" activePane="bottomLeft" state="frozen"/>
      <selection activeCell="A25" sqref="A25"/>
      <selection pane="bottomLeft" activeCell="O16" sqref="O16"/>
    </sheetView>
  </sheetViews>
  <sheetFormatPr baseColWidth="10" defaultRowHeight="15.75" x14ac:dyDescent="0.25"/>
  <cols>
    <col min="1" max="1" width="1.85546875" style="27" customWidth="1"/>
    <col min="2" max="3" width="13" style="27" customWidth="1"/>
    <col min="4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60"/>
    <col min="14" max="14" width="11.42578125" style="160" hidden="1" customWidth="1"/>
    <col min="15" max="23" width="11.42578125" style="5"/>
    <col min="24" max="27" width="11.42578125" style="160"/>
    <col min="28" max="29" width="11.42578125" style="120"/>
    <col min="30" max="16384" width="11.42578125" style="27"/>
  </cols>
  <sheetData>
    <row r="1" spans="1:21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1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1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1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1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1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1" x14ac:dyDescent="0.25">
      <c r="A7" s="48"/>
      <c r="B7" s="29"/>
      <c r="C7" s="29"/>
      <c r="D7" s="227" t="s">
        <v>228</v>
      </c>
      <c r="E7" s="227"/>
      <c r="F7" s="227"/>
      <c r="G7" s="227"/>
      <c r="H7" s="227"/>
      <c r="I7" s="227"/>
      <c r="J7" s="227"/>
      <c r="K7" s="227"/>
      <c r="L7" s="50"/>
      <c r="R7" s="153"/>
    </row>
    <row r="8" spans="1:21" x14ac:dyDescent="0.25">
      <c r="A8" s="48"/>
      <c r="B8" s="29"/>
      <c r="C8" s="29"/>
      <c r="D8" s="224" t="s">
        <v>229</v>
      </c>
      <c r="E8" s="224"/>
      <c r="F8" s="224"/>
      <c r="G8" s="224"/>
      <c r="H8" s="224"/>
      <c r="I8" s="224"/>
      <c r="J8" s="224"/>
      <c r="K8" s="224"/>
      <c r="L8" s="50"/>
    </row>
    <row r="9" spans="1:21" x14ac:dyDescent="0.25">
      <c r="A9" s="48"/>
      <c r="B9" s="29"/>
      <c r="C9" s="29"/>
      <c r="D9" s="30"/>
      <c r="E9" s="30"/>
      <c r="F9" s="30"/>
      <c r="G9" s="30"/>
      <c r="H9" s="30"/>
      <c r="I9" s="29"/>
      <c r="J9" s="29"/>
      <c r="K9" s="29"/>
      <c r="L9" s="50"/>
    </row>
    <row r="10" spans="1:21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21" x14ac:dyDescent="0.25">
      <c r="A11" s="48"/>
      <c r="B11" s="63" t="s">
        <v>129</v>
      </c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228"/>
      <c r="J11" s="228"/>
      <c r="K11" s="228"/>
      <c r="L11" s="50"/>
      <c r="O11" s="1"/>
    </row>
    <row r="12" spans="1:21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1" x14ac:dyDescent="0.25">
      <c r="A13" s="48"/>
      <c r="B13" s="59" t="s">
        <v>130</v>
      </c>
      <c r="C13" s="62">
        <v>37.332999999999998</v>
      </c>
      <c r="D13" s="62">
        <v>111.158</v>
      </c>
      <c r="E13" s="62">
        <v>20.538</v>
      </c>
      <c r="F13" s="62">
        <v>126.705</v>
      </c>
      <c r="G13" s="62">
        <v>32.024000000000001</v>
      </c>
      <c r="H13" s="24">
        <v>68.566999999999993</v>
      </c>
      <c r="I13" s="23">
        <v>114.11129153135144</v>
      </c>
      <c r="J13" s="23">
        <v>214.11129153135144</v>
      </c>
      <c r="K13" s="23">
        <v>-74.725543585493853</v>
      </c>
      <c r="L13" s="50"/>
      <c r="N13" s="160">
        <v>1</v>
      </c>
      <c r="P13" s="80"/>
      <c r="Q13" s="80"/>
      <c r="R13" s="80"/>
      <c r="S13" s="80"/>
      <c r="T13" s="80"/>
      <c r="U13" s="80"/>
    </row>
    <row r="14" spans="1:21" x14ac:dyDescent="0.25">
      <c r="A14" s="48"/>
      <c r="B14" s="59" t="s">
        <v>131</v>
      </c>
      <c r="C14" s="62">
        <v>142.44900000000001</v>
      </c>
      <c r="D14" s="62">
        <v>108.288</v>
      </c>
      <c r="E14" s="62">
        <v>48.472000000000001</v>
      </c>
      <c r="F14" s="62">
        <v>31.582000000000001</v>
      </c>
      <c r="G14" s="62">
        <v>16.146000000000001</v>
      </c>
      <c r="H14" s="64"/>
      <c r="I14" s="62" t="s">
        <v>112</v>
      </c>
      <c r="J14" s="62" t="s">
        <v>112</v>
      </c>
      <c r="K14" s="62" t="s">
        <v>112</v>
      </c>
      <c r="L14" s="50"/>
      <c r="N14" s="160" t="s">
        <v>112</v>
      </c>
      <c r="P14" s="80"/>
      <c r="Q14" s="80"/>
      <c r="R14" s="80"/>
      <c r="S14" s="80"/>
      <c r="T14" s="80"/>
    </row>
    <row r="15" spans="1:21" x14ac:dyDescent="0.25">
      <c r="A15" s="48"/>
      <c r="B15" s="59" t="s">
        <v>132</v>
      </c>
      <c r="C15" s="62">
        <v>15.448</v>
      </c>
      <c r="D15" s="62">
        <v>36.185000000000002</v>
      </c>
      <c r="E15" s="62">
        <v>35.43</v>
      </c>
      <c r="F15" s="62">
        <v>20.327000000000002</v>
      </c>
      <c r="G15" s="62">
        <v>30.6</v>
      </c>
      <c r="H15" s="64"/>
      <c r="I15" s="62" t="s">
        <v>112</v>
      </c>
      <c r="J15" s="62" t="s">
        <v>112</v>
      </c>
      <c r="K15" s="62" t="s">
        <v>112</v>
      </c>
      <c r="L15" s="50"/>
      <c r="N15" s="160" t="s">
        <v>112</v>
      </c>
      <c r="P15" s="80"/>
      <c r="Q15" s="80"/>
      <c r="R15" s="80"/>
      <c r="S15" s="80"/>
      <c r="T15" s="80"/>
    </row>
    <row r="16" spans="1:21" x14ac:dyDescent="0.25">
      <c r="A16" s="48"/>
      <c r="B16" s="59" t="s">
        <v>133</v>
      </c>
      <c r="C16" s="62">
        <v>62.276000000000003</v>
      </c>
      <c r="D16" s="62">
        <v>25.51</v>
      </c>
      <c r="E16" s="62">
        <v>30.222000000000001</v>
      </c>
      <c r="F16" s="62">
        <v>33.314</v>
      </c>
      <c r="G16" s="62">
        <v>10.178000000000001</v>
      </c>
      <c r="H16" s="64"/>
      <c r="I16" s="62" t="s">
        <v>112</v>
      </c>
      <c r="J16" s="62" t="s">
        <v>112</v>
      </c>
      <c r="K16" s="62" t="s">
        <v>112</v>
      </c>
      <c r="L16" s="50"/>
      <c r="N16" s="160" t="s">
        <v>112</v>
      </c>
      <c r="P16" s="80"/>
      <c r="Q16" s="80"/>
      <c r="R16" s="80"/>
      <c r="S16" s="80"/>
      <c r="T16" s="80"/>
    </row>
    <row r="17" spans="1:29" x14ac:dyDescent="0.25">
      <c r="A17" s="48"/>
      <c r="B17" s="63" t="s">
        <v>19</v>
      </c>
      <c r="C17" s="64">
        <v>257.50600000000003</v>
      </c>
      <c r="D17" s="64">
        <v>281.14100000000002</v>
      </c>
      <c r="E17" s="64">
        <v>134.66200000000001</v>
      </c>
      <c r="F17" s="64">
        <v>211.928</v>
      </c>
      <c r="G17" s="64">
        <v>88.948000000000008</v>
      </c>
      <c r="H17" s="82">
        <v>68.566999999999993</v>
      </c>
      <c r="I17" s="55"/>
      <c r="J17" s="37"/>
      <c r="K17" s="37"/>
      <c r="L17" s="50"/>
    </row>
    <row r="18" spans="1:29" ht="18.75" customHeight="1" x14ac:dyDescent="0.25">
      <c r="A18" s="48"/>
      <c r="B18" s="63" t="s">
        <v>16</v>
      </c>
      <c r="C18" s="64"/>
      <c r="D18" s="64">
        <v>9.1784269104409066</v>
      </c>
      <c r="E18" s="64">
        <v>-52.101614492372164</v>
      </c>
      <c r="F18" s="64">
        <v>57.377730911467225</v>
      </c>
      <c r="G18" s="64">
        <v>-58.029141972745457</v>
      </c>
      <c r="H18" s="36"/>
      <c r="I18" s="37"/>
      <c r="J18" s="37"/>
      <c r="K18" s="37"/>
      <c r="L18" s="50"/>
    </row>
    <row r="19" spans="1:29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29" ht="18.75" customHeight="1" x14ac:dyDescent="0.25">
      <c r="A20" s="48"/>
      <c r="B20" s="63" t="s">
        <v>17</v>
      </c>
      <c r="C20" s="64">
        <v>37.332999999999998</v>
      </c>
      <c r="D20" s="64">
        <v>111.158</v>
      </c>
      <c r="E20" s="64">
        <v>20.538</v>
      </c>
      <c r="F20" s="64">
        <v>126.705</v>
      </c>
      <c r="G20" s="64">
        <v>32.024000000000001</v>
      </c>
      <c r="H20" s="24">
        <v>68.566999999999993</v>
      </c>
      <c r="I20" s="58">
        <v>114.11129153135144</v>
      </c>
      <c r="J20" s="24">
        <v>214.11129153135144</v>
      </c>
      <c r="K20" s="24">
        <v>-74.725543585493853</v>
      </c>
      <c r="L20" s="50"/>
    </row>
    <row r="21" spans="1:29" ht="18.75" customHeight="1" x14ac:dyDescent="0.25">
      <c r="A21" s="48"/>
      <c r="B21" s="63" t="s">
        <v>16</v>
      </c>
      <c r="C21" s="64"/>
      <c r="D21" s="64">
        <v>197.74730131519033</v>
      </c>
      <c r="E21" s="64">
        <v>-81.523597042048252</v>
      </c>
      <c r="F21" s="64">
        <v>516.92959392345892</v>
      </c>
      <c r="G21" s="64">
        <v>-74.725543585493853</v>
      </c>
      <c r="H21" s="24">
        <v>114.11129153135144</v>
      </c>
      <c r="I21" s="37"/>
      <c r="J21" s="37"/>
      <c r="K21" s="37"/>
      <c r="L21" s="50"/>
    </row>
    <row r="22" spans="1:29" ht="12" customHeight="1" x14ac:dyDescent="0.25">
      <c r="A22" s="48"/>
      <c r="B22" s="31"/>
      <c r="C22" s="31"/>
      <c r="D22" s="38"/>
      <c r="E22" s="38"/>
      <c r="F22" s="38"/>
      <c r="G22" s="38"/>
      <c r="H22" s="39"/>
      <c r="I22" s="35"/>
      <c r="J22" s="35"/>
      <c r="K22" s="35"/>
      <c r="L22" s="50"/>
    </row>
    <row r="23" spans="1:29" ht="14.25" customHeight="1" x14ac:dyDescent="0.25">
      <c r="A23" s="48"/>
      <c r="B23" s="33"/>
      <c r="C23" s="33"/>
      <c r="D23" s="34"/>
      <c r="E23" s="34"/>
      <c r="F23" s="34"/>
      <c r="G23" s="34"/>
      <c r="H23" s="34"/>
      <c r="I23" s="35"/>
      <c r="J23" s="35"/>
      <c r="K23" s="35"/>
      <c r="L23" s="50"/>
    </row>
    <row r="24" spans="1:29" s="43" customFormat="1" x14ac:dyDescent="0.25">
      <c r="A24" s="51"/>
      <c r="B24" s="31"/>
      <c r="C24" s="31"/>
      <c r="D24" s="40"/>
      <c r="E24" s="40"/>
      <c r="F24" s="40"/>
      <c r="G24" s="40"/>
      <c r="H24" s="41"/>
      <c r="I24" s="42"/>
      <c r="J24" s="42"/>
      <c r="K24" s="42"/>
      <c r="L24" s="50"/>
      <c r="M24" s="160"/>
      <c r="N24" s="160" t="s">
        <v>112</v>
      </c>
      <c r="O24" s="5"/>
      <c r="P24" s="5"/>
      <c r="Q24" s="5"/>
      <c r="R24" s="5"/>
      <c r="S24" s="5"/>
      <c r="T24" s="5"/>
      <c r="U24" s="5"/>
      <c r="V24" s="5"/>
      <c r="W24" s="5"/>
      <c r="X24" s="169"/>
      <c r="Y24" s="169"/>
      <c r="Z24" s="169"/>
      <c r="AA24" s="169"/>
      <c r="AB24" s="126"/>
      <c r="AC24" s="126"/>
    </row>
    <row r="25" spans="1:29" s="43" customFormat="1" x14ac:dyDescent="0.25">
      <c r="A25" s="51"/>
      <c r="B25" s="31"/>
      <c r="C25" s="31"/>
      <c r="D25" s="40"/>
      <c r="E25" s="40"/>
      <c r="F25" s="40"/>
      <c r="G25" s="40"/>
      <c r="H25" s="41"/>
      <c r="I25" s="42"/>
      <c r="J25" s="42"/>
      <c r="K25" s="42"/>
      <c r="L25" s="50"/>
      <c r="M25" s="160"/>
      <c r="N25" s="160" t="s">
        <v>112</v>
      </c>
      <c r="O25" s="5"/>
      <c r="P25" s="5"/>
      <c r="Q25" s="5"/>
      <c r="R25" s="5"/>
      <c r="S25" s="5"/>
      <c r="T25" s="5"/>
      <c r="U25" s="5"/>
      <c r="V25" s="5"/>
      <c r="W25" s="5"/>
      <c r="X25" s="169"/>
      <c r="Y25" s="169"/>
      <c r="Z25" s="169"/>
      <c r="AA25" s="169"/>
      <c r="AB25" s="126"/>
      <c r="AC25" s="126"/>
    </row>
    <row r="26" spans="1:29" s="43" customFormat="1" x14ac:dyDescent="0.25">
      <c r="A26" s="51"/>
      <c r="B26" s="31"/>
      <c r="C26" s="31"/>
      <c r="D26" s="40"/>
      <c r="E26" s="40"/>
      <c r="F26" s="40"/>
      <c r="G26" s="40"/>
      <c r="H26" s="41"/>
      <c r="I26" s="42"/>
      <c r="J26" s="42"/>
      <c r="K26" s="42"/>
      <c r="L26" s="50"/>
      <c r="M26" s="160"/>
      <c r="N26" s="160" t="s">
        <v>112</v>
      </c>
      <c r="O26" s="5"/>
      <c r="P26" s="5"/>
      <c r="Q26" s="5"/>
      <c r="R26" s="5"/>
      <c r="S26" s="5"/>
      <c r="T26" s="5"/>
      <c r="U26" s="5"/>
      <c r="V26" s="5"/>
      <c r="W26" s="5"/>
      <c r="X26" s="169"/>
      <c r="Y26" s="169"/>
      <c r="Z26" s="169"/>
      <c r="AA26" s="169"/>
      <c r="AB26" s="126"/>
      <c r="AC26" s="126"/>
    </row>
    <row r="27" spans="1:29" s="43" customFormat="1" x14ac:dyDescent="0.25">
      <c r="A27" s="51"/>
      <c r="B27" s="31"/>
      <c r="C27" s="31"/>
      <c r="D27" s="40"/>
      <c r="E27" s="40"/>
      <c r="F27" s="40"/>
      <c r="G27" s="40"/>
      <c r="H27" s="41"/>
      <c r="I27" s="42"/>
      <c r="J27" s="42"/>
      <c r="K27" s="42"/>
      <c r="L27" s="50"/>
      <c r="M27" s="160"/>
      <c r="N27" s="160" t="s">
        <v>112</v>
      </c>
      <c r="O27" s="5"/>
      <c r="P27" s="5"/>
      <c r="Q27" s="5"/>
      <c r="R27" s="5"/>
      <c r="S27" s="5"/>
      <c r="T27" s="5"/>
      <c r="U27" s="5"/>
      <c r="V27" s="5"/>
      <c r="W27" s="5"/>
      <c r="X27" s="169"/>
      <c r="Y27" s="169"/>
      <c r="Z27" s="169"/>
      <c r="AA27" s="169"/>
      <c r="AB27" s="126"/>
      <c r="AC27" s="126"/>
    </row>
    <row r="28" spans="1:29" s="43" customFormat="1" x14ac:dyDescent="0.25">
      <c r="A28" s="51"/>
      <c r="B28" s="31"/>
      <c r="C28" s="31"/>
      <c r="D28" s="40"/>
      <c r="E28" s="40"/>
      <c r="F28" s="40"/>
      <c r="G28" s="40"/>
      <c r="H28" s="41"/>
      <c r="I28" s="42"/>
      <c r="J28" s="42"/>
      <c r="K28" s="42"/>
      <c r="L28" s="50"/>
      <c r="M28" s="160"/>
      <c r="N28" s="160" t="s">
        <v>112</v>
      </c>
      <c r="O28" s="5"/>
      <c r="P28" s="5"/>
      <c r="Q28" s="5"/>
      <c r="R28" s="5"/>
      <c r="S28" s="5"/>
      <c r="T28" s="5"/>
      <c r="U28" s="5"/>
      <c r="V28" s="5"/>
      <c r="W28" s="5"/>
      <c r="X28" s="169"/>
      <c r="Y28" s="169"/>
      <c r="Z28" s="169"/>
      <c r="AA28" s="169"/>
      <c r="AB28" s="126"/>
      <c r="AC28" s="126"/>
    </row>
    <row r="29" spans="1:29" s="43" customFormat="1" x14ac:dyDescent="0.25">
      <c r="A29" s="51"/>
      <c r="B29" s="31"/>
      <c r="C29" s="31"/>
      <c r="D29" s="40"/>
      <c r="E29" s="40"/>
      <c r="F29" s="40"/>
      <c r="G29" s="40"/>
      <c r="H29" s="41"/>
      <c r="I29" s="42"/>
      <c r="J29" s="42"/>
      <c r="K29" s="42"/>
      <c r="L29" s="50"/>
      <c r="M29" s="160"/>
      <c r="N29" s="160"/>
      <c r="O29" s="5"/>
      <c r="P29" s="5"/>
      <c r="Q29" s="5"/>
      <c r="R29" s="5"/>
      <c r="S29" s="5"/>
      <c r="T29" s="5"/>
      <c r="U29" s="5"/>
      <c r="V29" s="5"/>
      <c r="W29" s="5"/>
      <c r="X29" s="169"/>
      <c r="Y29" s="169"/>
      <c r="Z29" s="169"/>
      <c r="AA29" s="169"/>
      <c r="AB29" s="126"/>
      <c r="AC29" s="126"/>
    </row>
    <row r="30" spans="1:29" s="43" customFormat="1" x14ac:dyDescent="0.25">
      <c r="A30" s="51"/>
      <c r="B30" s="31"/>
      <c r="C30" s="31"/>
      <c r="D30" s="40"/>
      <c r="E30" s="40"/>
      <c r="F30" s="40"/>
      <c r="G30" s="40"/>
      <c r="H30" s="41"/>
      <c r="I30" s="42"/>
      <c r="J30" s="42"/>
      <c r="K30" s="42"/>
      <c r="L30" s="50"/>
      <c r="M30" s="160"/>
      <c r="N30" s="160" t="s">
        <v>112</v>
      </c>
      <c r="O30" s="5"/>
      <c r="P30" s="5"/>
      <c r="Q30" s="5"/>
      <c r="R30" s="5"/>
      <c r="S30" s="5"/>
      <c r="T30" s="5"/>
      <c r="U30" s="5"/>
      <c r="V30" s="5"/>
      <c r="W30" s="5"/>
      <c r="X30" s="169"/>
      <c r="Y30" s="169"/>
      <c r="Z30" s="169"/>
      <c r="AA30" s="169"/>
      <c r="AB30" s="126"/>
      <c r="AC30" s="126"/>
    </row>
    <row r="31" spans="1:29" s="43" customFormat="1" x14ac:dyDescent="0.25">
      <c r="A31" s="51"/>
      <c r="B31" s="31"/>
      <c r="C31" s="31"/>
      <c r="D31" s="40"/>
      <c r="E31" s="40"/>
      <c r="F31" s="40"/>
      <c r="G31" s="40"/>
      <c r="H31" s="41"/>
      <c r="I31" s="42"/>
      <c r="J31" s="42"/>
      <c r="K31" s="42"/>
      <c r="L31" s="50"/>
      <c r="M31" s="160"/>
      <c r="N31" s="160" t="s">
        <v>112</v>
      </c>
      <c r="O31" s="5"/>
      <c r="P31" s="5"/>
      <c r="Q31" s="5"/>
      <c r="R31" s="5"/>
      <c r="S31" s="5"/>
      <c r="T31" s="5"/>
      <c r="U31" s="5"/>
      <c r="V31" s="5"/>
      <c r="W31" s="5"/>
      <c r="X31" s="169"/>
      <c r="Y31" s="169"/>
      <c r="Z31" s="169"/>
      <c r="AA31" s="169"/>
      <c r="AB31" s="126"/>
      <c r="AC31" s="126"/>
    </row>
    <row r="32" spans="1:29" s="43" customFormat="1" x14ac:dyDescent="0.25">
      <c r="A32" s="51"/>
      <c r="B32" s="31"/>
      <c r="C32" s="31"/>
      <c r="D32" s="40"/>
      <c r="E32" s="40"/>
      <c r="F32" s="40"/>
      <c r="G32" s="40"/>
      <c r="H32" s="41"/>
      <c r="I32" s="42"/>
      <c r="J32" s="42"/>
      <c r="K32" s="42"/>
      <c r="L32" s="50"/>
      <c r="M32" s="160"/>
      <c r="N32" s="160" t="s">
        <v>112</v>
      </c>
      <c r="O32" s="5"/>
      <c r="P32" s="5"/>
      <c r="Q32" s="5"/>
      <c r="R32" s="5"/>
      <c r="S32" s="5"/>
      <c r="T32" s="5"/>
      <c r="U32" s="5"/>
      <c r="V32" s="5"/>
      <c r="W32" s="5"/>
      <c r="X32" s="169"/>
      <c r="Y32" s="169"/>
      <c r="Z32" s="169"/>
      <c r="AA32" s="169"/>
      <c r="AB32" s="126"/>
      <c r="AC32" s="126"/>
    </row>
    <row r="33" spans="1:29" s="43" customFormat="1" x14ac:dyDescent="0.25">
      <c r="A33" s="51"/>
      <c r="B33" s="31"/>
      <c r="C33" s="31"/>
      <c r="D33" s="40"/>
      <c r="E33" s="40"/>
      <c r="F33" s="40"/>
      <c r="G33" s="40"/>
      <c r="H33" s="41"/>
      <c r="I33" s="42"/>
      <c r="J33" s="42"/>
      <c r="K33" s="42"/>
      <c r="L33" s="50"/>
      <c r="M33" s="160"/>
      <c r="N33" s="160" t="s">
        <v>112</v>
      </c>
      <c r="O33" s="5"/>
      <c r="P33" s="5"/>
      <c r="Q33" s="5"/>
      <c r="R33" s="5"/>
      <c r="S33" s="5"/>
      <c r="T33" s="5"/>
      <c r="U33" s="5"/>
      <c r="V33" s="5"/>
      <c r="W33" s="5"/>
      <c r="X33" s="169"/>
      <c r="Y33" s="169"/>
      <c r="Z33" s="169"/>
      <c r="AA33" s="169"/>
      <c r="AB33" s="126"/>
      <c r="AC33" s="126"/>
    </row>
    <row r="34" spans="1:29" s="43" customFormat="1" x14ac:dyDescent="0.25">
      <c r="A34" s="51"/>
      <c r="B34" s="31"/>
      <c r="C34" s="31"/>
      <c r="D34" s="40"/>
      <c r="E34" s="40"/>
      <c r="F34" s="40"/>
      <c r="G34" s="40"/>
      <c r="H34" s="41"/>
      <c r="I34" s="42"/>
      <c r="J34" s="42"/>
      <c r="K34" s="42"/>
      <c r="L34" s="50"/>
      <c r="M34" s="160"/>
      <c r="N34" s="160"/>
      <c r="O34" s="5"/>
      <c r="P34" s="5"/>
      <c r="Q34" s="5"/>
      <c r="R34" s="5"/>
      <c r="S34" s="5"/>
      <c r="T34" s="5"/>
      <c r="U34" s="5"/>
      <c r="V34" s="5"/>
      <c r="W34" s="5"/>
      <c r="X34" s="169"/>
      <c r="Y34" s="169"/>
      <c r="Z34" s="169"/>
      <c r="AA34" s="169"/>
      <c r="AB34" s="126"/>
      <c r="AC34" s="126"/>
    </row>
    <row r="35" spans="1:29" s="43" customFormat="1" x14ac:dyDescent="0.25">
      <c r="A35" s="51"/>
      <c r="B35" s="31"/>
      <c r="C35" s="31"/>
      <c r="D35" s="40"/>
      <c r="E35" s="40"/>
      <c r="F35" s="40"/>
      <c r="G35" s="40"/>
      <c r="H35" s="41"/>
      <c r="I35" s="42"/>
      <c r="J35" s="42"/>
      <c r="K35" s="42"/>
      <c r="L35" s="50"/>
      <c r="M35" s="160"/>
      <c r="N35" s="160"/>
      <c r="O35" s="5"/>
      <c r="P35" s="5"/>
      <c r="Q35" s="5"/>
      <c r="R35" s="5"/>
      <c r="S35" s="5"/>
      <c r="T35" s="5"/>
      <c r="U35" s="5"/>
      <c r="V35" s="5"/>
      <c r="W35" s="5"/>
      <c r="X35" s="169"/>
      <c r="Y35" s="169"/>
      <c r="Z35" s="169"/>
      <c r="AA35" s="169"/>
      <c r="AB35" s="126"/>
      <c r="AC35" s="126"/>
    </row>
    <row r="36" spans="1:29" s="43" customFormat="1" x14ac:dyDescent="0.25">
      <c r="A36" s="51"/>
      <c r="B36" s="33"/>
      <c r="C36" s="33"/>
      <c r="D36" s="41"/>
      <c r="E36" s="41"/>
      <c r="F36" s="41"/>
      <c r="G36" s="41"/>
      <c r="H36" s="41"/>
      <c r="I36" s="44"/>
      <c r="J36" s="44"/>
      <c r="K36" s="44"/>
      <c r="L36" s="50"/>
      <c r="M36" s="160"/>
      <c r="N36" s="160"/>
      <c r="O36" s="5"/>
      <c r="P36" s="5"/>
      <c r="Q36" s="5"/>
      <c r="R36" s="5"/>
      <c r="S36" s="5"/>
      <c r="T36" s="5"/>
      <c r="U36" s="5"/>
      <c r="V36" s="5"/>
      <c r="W36" s="5"/>
      <c r="X36" s="169"/>
      <c r="Y36" s="169"/>
      <c r="Z36" s="169"/>
      <c r="AA36" s="169"/>
      <c r="AB36" s="126"/>
      <c r="AC36" s="126"/>
    </row>
    <row r="37" spans="1:29" s="43" customFormat="1" x14ac:dyDescent="0.25">
      <c r="A37" s="51"/>
      <c r="B37" s="116" t="s">
        <v>230</v>
      </c>
      <c r="C37" s="116"/>
      <c r="D37" s="41"/>
      <c r="E37" s="41"/>
      <c r="F37" s="41"/>
      <c r="G37" s="41"/>
      <c r="H37" s="41"/>
      <c r="I37" s="44"/>
      <c r="J37" s="44"/>
      <c r="K37" s="44"/>
      <c r="L37" s="50"/>
      <c r="M37" s="160"/>
      <c r="N37" s="160"/>
      <c r="O37" s="5"/>
      <c r="P37" s="5"/>
      <c r="Q37" s="5"/>
      <c r="R37" s="5"/>
      <c r="S37" s="5"/>
      <c r="T37" s="5"/>
      <c r="U37" s="5"/>
      <c r="V37" s="5"/>
      <c r="W37" s="5"/>
      <c r="X37" s="169"/>
      <c r="Y37" s="169"/>
      <c r="Z37" s="169"/>
      <c r="AA37" s="169"/>
      <c r="AB37" s="126"/>
      <c r="AC37" s="126"/>
    </row>
    <row r="38" spans="1:29" x14ac:dyDescent="0.25">
      <c r="A38" s="52"/>
      <c r="B38" s="66" t="s">
        <v>157</v>
      </c>
      <c r="C38" s="66"/>
      <c r="D38" s="53"/>
      <c r="E38" s="53"/>
      <c r="F38" s="53"/>
      <c r="G38" s="53"/>
      <c r="H38" s="53"/>
      <c r="I38" s="53"/>
      <c r="J38" s="53"/>
      <c r="K38" s="53"/>
      <c r="L38" s="54"/>
    </row>
    <row r="39" spans="1:29" s="5" customFormat="1" x14ac:dyDescent="0.25"/>
    <row r="40" spans="1:29" s="5" customFormat="1" x14ac:dyDescent="0.25"/>
    <row r="41" spans="1:29" s="18" customFormat="1" x14ac:dyDescent="0.25">
      <c r="B41" s="18" t="s">
        <v>162</v>
      </c>
    </row>
    <row r="42" spans="1:29" s="18" customFormat="1" x14ac:dyDescent="0.25">
      <c r="B42" s="204">
        <v>162.78</v>
      </c>
      <c r="C42" s="204"/>
      <c r="D42" s="204"/>
    </row>
    <row r="43" spans="1:29" s="18" customFormat="1" x14ac:dyDescent="0.25">
      <c r="B43" s="204">
        <v>57.116000000000014</v>
      </c>
      <c r="C43" s="204"/>
      <c r="D43" s="204"/>
    </row>
    <row r="44" spans="1:29" s="18" customFormat="1" x14ac:dyDescent="0.25">
      <c r="B44" s="204">
        <v>75.691999999999979</v>
      </c>
      <c r="C44" s="204"/>
      <c r="D44" s="204"/>
    </row>
    <row r="45" spans="1:29" s="18" customFormat="1" x14ac:dyDescent="0.25">
      <c r="B45" s="204">
        <v>89.757000000000062</v>
      </c>
      <c r="C45" s="204"/>
      <c r="D45" s="205" t="s">
        <v>135</v>
      </c>
      <c r="E45" s="204">
        <v>9.6336250000000012E-2</v>
      </c>
    </row>
    <row r="46" spans="1:29" s="18" customFormat="1" x14ac:dyDescent="0.25">
      <c r="B46" s="146">
        <v>126172</v>
      </c>
      <c r="C46" s="204"/>
      <c r="D46" s="205" t="s">
        <v>136</v>
      </c>
      <c r="E46" s="204">
        <v>31.59864125</v>
      </c>
    </row>
    <row r="47" spans="1:29" s="18" customFormat="1" x14ac:dyDescent="0.25">
      <c r="B47" s="146">
        <v>83139</v>
      </c>
      <c r="C47" s="204"/>
      <c r="D47" s="205" t="s">
        <v>137</v>
      </c>
      <c r="E47" s="204">
        <v>52.369112250000001</v>
      </c>
    </row>
    <row r="48" spans="1:29" s="18" customFormat="1" x14ac:dyDescent="0.25">
      <c r="B48" s="146">
        <v>31728</v>
      </c>
      <c r="C48" s="204"/>
      <c r="D48" s="205" t="s">
        <v>138</v>
      </c>
      <c r="E48" s="204">
        <v>60.282189249999995</v>
      </c>
    </row>
    <row r="49" spans="2:5" s="18" customFormat="1" x14ac:dyDescent="0.25">
      <c r="B49" s="146">
        <v>58362</v>
      </c>
      <c r="C49" s="204"/>
      <c r="D49" s="205" t="s">
        <v>139</v>
      </c>
      <c r="E49" s="204">
        <v>74.850250000000003</v>
      </c>
    </row>
    <row r="50" spans="2:5" s="18" customFormat="1" x14ac:dyDescent="0.25">
      <c r="B50" s="146">
        <v>37333</v>
      </c>
      <c r="C50" s="204"/>
      <c r="D50" s="205" t="s">
        <v>140</v>
      </c>
      <c r="E50" s="204">
        <v>52.640500000000003</v>
      </c>
    </row>
    <row r="51" spans="2:5" s="18" customFormat="1" x14ac:dyDescent="0.25">
      <c r="B51" s="146">
        <v>142449</v>
      </c>
      <c r="C51" s="204"/>
      <c r="D51" s="205" t="s">
        <v>141</v>
      </c>
      <c r="E51" s="204">
        <v>67.468000000000004</v>
      </c>
    </row>
    <row r="52" spans="2:5" s="18" customFormat="1" x14ac:dyDescent="0.25">
      <c r="B52" s="146">
        <v>15448</v>
      </c>
      <c r="C52" s="204"/>
      <c r="D52" s="205" t="s">
        <v>142</v>
      </c>
      <c r="E52" s="204">
        <v>63.398000000000003</v>
      </c>
    </row>
    <row r="53" spans="2:5" s="18" customFormat="1" x14ac:dyDescent="0.25">
      <c r="B53" s="146">
        <v>62276</v>
      </c>
      <c r="C53" s="204"/>
      <c r="D53" s="205" t="s">
        <v>143</v>
      </c>
      <c r="E53" s="204">
        <v>64.376499999999993</v>
      </c>
    </row>
    <row r="54" spans="2:5" s="18" customFormat="1" x14ac:dyDescent="0.25">
      <c r="B54" s="146">
        <v>111158</v>
      </c>
      <c r="C54" s="204"/>
      <c r="D54" s="205" t="s">
        <v>144</v>
      </c>
      <c r="E54" s="204">
        <v>82.832750000000004</v>
      </c>
    </row>
    <row r="55" spans="2:5" s="18" customFormat="1" x14ac:dyDescent="0.25">
      <c r="B55" s="146">
        <v>108288</v>
      </c>
      <c r="C55" s="204"/>
      <c r="D55" s="205" t="s">
        <v>145</v>
      </c>
      <c r="E55" s="204">
        <v>74.292500000000004</v>
      </c>
    </row>
    <row r="56" spans="2:5" s="18" customFormat="1" x14ac:dyDescent="0.25">
      <c r="B56" s="146">
        <v>36185</v>
      </c>
      <c r="C56" s="204"/>
      <c r="D56" s="205" t="s">
        <v>146</v>
      </c>
      <c r="E56" s="204">
        <v>79.476749999999996</v>
      </c>
    </row>
    <row r="57" spans="2:5" s="18" customFormat="1" x14ac:dyDescent="0.25">
      <c r="B57" s="146">
        <v>25510</v>
      </c>
      <c r="C57" s="204"/>
      <c r="D57" s="205" t="s">
        <v>147</v>
      </c>
      <c r="E57" s="204">
        <v>70.285250000000005</v>
      </c>
    </row>
    <row r="58" spans="2:5" s="18" customFormat="1" x14ac:dyDescent="0.25">
      <c r="B58" s="146">
        <v>20538</v>
      </c>
      <c r="C58" s="204"/>
      <c r="D58" s="205" t="s">
        <v>148</v>
      </c>
      <c r="E58" s="204">
        <v>47.630249999999997</v>
      </c>
    </row>
    <row r="59" spans="2:5" s="18" customFormat="1" x14ac:dyDescent="0.25">
      <c r="B59" s="146">
        <v>48472</v>
      </c>
      <c r="C59" s="204"/>
      <c r="D59" s="205" t="s">
        <v>149</v>
      </c>
      <c r="E59" s="204">
        <v>32.676250000000003</v>
      </c>
    </row>
    <row r="60" spans="2:5" s="18" customFormat="1" x14ac:dyDescent="0.25">
      <c r="B60" s="146">
        <v>35430</v>
      </c>
      <c r="C60" s="204"/>
      <c r="D60" s="205" t="s">
        <v>150</v>
      </c>
      <c r="E60" s="204">
        <v>32.487499999999997</v>
      </c>
    </row>
    <row r="61" spans="2:5" s="18" customFormat="1" x14ac:dyDescent="0.25">
      <c r="B61" s="146">
        <v>30222</v>
      </c>
      <c r="C61" s="204"/>
      <c r="D61" s="205" t="s">
        <v>151</v>
      </c>
      <c r="E61" s="204">
        <v>33.665500000000002</v>
      </c>
    </row>
    <row r="62" spans="2:5" s="18" customFormat="1" x14ac:dyDescent="0.25">
      <c r="B62" s="146">
        <v>126705</v>
      </c>
      <c r="C62" s="204"/>
      <c r="D62" s="205" t="s">
        <v>152</v>
      </c>
      <c r="E62" s="204">
        <v>60.207250000000002</v>
      </c>
    </row>
    <row r="63" spans="2:5" s="18" customFormat="1" x14ac:dyDescent="0.25">
      <c r="B63" s="146">
        <v>31582</v>
      </c>
      <c r="C63" s="204"/>
      <c r="D63" s="205" t="s">
        <v>153</v>
      </c>
      <c r="E63" s="204">
        <v>55.984749999999998</v>
      </c>
    </row>
    <row r="64" spans="2:5" s="18" customFormat="1" x14ac:dyDescent="0.25">
      <c r="B64" s="67">
        <v>20327</v>
      </c>
      <c r="C64" s="67"/>
      <c r="D64" s="205" t="s">
        <v>170</v>
      </c>
      <c r="E64" s="204">
        <v>52.209000000000003</v>
      </c>
    </row>
    <row r="65" spans="2:5" s="18" customFormat="1" x14ac:dyDescent="0.25">
      <c r="B65" s="67">
        <v>33314</v>
      </c>
      <c r="C65" s="67"/>
      <c r="D65" s="205" t="s">
        <v>186</v>
      </c>
      <c r="E65" s="204">
        <v>52.981999999999999</v>
      </c>
    </row>
    <row r="66" spans="2:5" s="18" customFormat="1" x14ac:dyDescent="0.25">
      <c r="B66" s="67">
        <v>32024</v>
      </c>
      <c r="C66" s="67"/>
      <c r="D66" s="205" t="s">
        <v>196</v>
      </c>
      <c r="E66" s="204">
        <v>29.31175</v>
      </c>
    </row>
    <row r="67" spans="2:5" s="18" customFormat="1" x14ac:dyDescent="0.25">
      <c r="B67" s="67">
        <v>16146</v>
      </c>
      <c r="C67" s="67"/>
      <c r="D67" s="205" t="s">
        <v>198</v>
      </c>
      <c r="E67" s="204">
        <v>25.452750000000002</v>
      </c>
    </row>
    <row r="68" spans="2:5" s="18" customFormat="1" x14ac:dyDescent="0.25">
      <c r="B68" s="67">
        <v>30600</v>
      </c>
      <c r="C68" s="67"/>
      <c r="D68" s="206">
        <v>41518</v>
      </c>
      <c r="E68" s="204">
        <v>28.021000000000001</v>
      </c>
    </row>
    <row r="69" spans="2:5" s="18" customFormat="1" x14ac:dyDescent="0.25">
      <c r="B69" s="67">
        <v>10178</v>
      </c>
      <c r="C69" s="67"/>
      <c r="D69" s="206">
        <v>41609</v>
      </c>
      <c r="E69" s="204">
        <v>22.236999999999998</v>
      </c>
    </row>
    <row r="70" spans="2:5" s="18" customFormat="1" x14ac:dyDescent="0.25">
      <c r="B70" s="67">
        <v>68567</v>
      </c>
      <c r="C70" s="67"/>
      <c r="D70" s="205" t="s">
        <v>209</v>
      </c>
      <c r="E70" s="204">
        <v>31.37275</v>
      </c>
    </row>
    <row r="71" spans="2:5" s="18" customFormat="1" x14ac:dyDescent="0.25">
      <c r="B71" s="67"/>
      <c r="C71" s="67"/>
      <c r="D71" s="205"/>
      <c r="E71" s="204"/>
    </row>
    <row r="72" spans="2:5" s="18" customFormat="1" x14ac:dyDescent="0.25">
      <c r="B72" s="67"/>
      <c r="C72" s="67"/>
      <c r="D72" s="205"/>
      <c r="E72" s="204"/>
    </row>
    <row r="73" spans="2:5" s="18" customFormat="1" x14ac:dyDescent="0.25">
      <c r="B73" s="67"/>
      <c r="C73" s="67"/>
      <c r="D73" s="205"/>
      <c r="E73" s="204"/>
    </row>
    <row r="74" spans="2:5" s="18" customFormat="1" x14ac:dyDescent="0.25">
      <c r="B74" s="67"/>
      <c r="C74" s="67"/>
      <c r="D74" s="205"/>
      <c r="E74" s="204"/>
    </row>
    <row r="75" spans="2:5" s="18" customFormat="1" x14ac:dyDescent="0.25">
      <c r="B75" s="67"/>
      <c r="C75" s="67"/>
      <c r="D75" s="141"/>
      <c r="E75" s="137"/>
    </row>
    <row r="76" spans="2:5" s="18" customFormat="1" x14ac:dyDescent="0.25">
      <c r="B76" s="67"/>
      <c r="C76" s="67"/>
      <c r="D76" s="141"/>
      <c r="E76" s="137"/>
    </row>
    <row r="77" spans="2:5" s="18" customFormat="1" x14ac:dyDescent="0.25">
      <c r="B77" s="67"/>
      <c r="C77" s="67"/>
      <c r="D77" s="141"/>
      <c r="E77" s="137"/>
    </row>
    <row r="78" spans="2:5" s="18" customFormat="1" x14ac:dyDescent="0.25">
      <c r="B78" s="67"/>
      <c r="C78" s="67"/>
      <c r="D78" s="141"/>
      <c r="E78" s="137"/>
    </row>
    <row r="79" spans="2:5" s="18" customFormat="1" x14ac:dyDescent="0.25">
      <c r="B79" s="67"/>
      <c r="C79" s="67"/>
      <c r="D79" s="141"/>
      <c r="E79" s="137"/>
    </row>
    <row r="80" spans="2:5" s="18" customFormat="1" x14ac:dyDescent="0.25">
      <c r="B80" s="67"/>
      <c r="C80" s="67"/>
      <c r="D80" s="141"/>
      <c r="E80" s="137"/>
    </row>
    <row r="81" spans="2:5" s="18" customFormat="1" x14ac:dyDescent="0.25">
      <c r="B81" s="67"/>
      <c r="C81" s="67"/>
      <c r="D81" s="141"/>
      <c r="E81" s="137"/>
    </row>
    <row r="82" spans="2:5" s="18" customFormat="1" x14ac:dyDescent="0.25">
      <c r="B82" s="67"/>
      <c r="C82" s="67"/>
      <c r="D82" s="141"/>
      <c r="E82" s="137"/>
    </row>
    <row r="83" spans="2:5" s="18" customFormat="1" x14ac:dyDescent="0.25">
      <c r="B83" s="67"/>
      <c r="C83" s="67"/>
      <c r="D83" s="141"/>
      <c r="E83" s="137"/>
    </row>
    <row r="84" spans="2:5" s="18" customFormat="1" x14ac:dyDescent="0.25">
      <c r="B84" s="67"/>
      <c r="C84" s="67"/>
      <c r="D84" s="141"/>
      <c r="E84" s="137"/>
    </row>
    <row r="85" spans="2:5" s="18" customFormat="1" x14ac:dyDescent="0.25">
      <c r="B85" s="67"/>
      <c r="C85" s="67"/>
      <c r="D85" s="141"/>
      <c r="E85" s="137"/>
    </row>
    <row r="86" spans="2:5" s="18" customFormat="1" x14ac:dyDescent="0.25">
      <c r="B86" s="67"/>
      <c r="C86" s="67"/>
      <c r="D86" s="141"/>
      <c r="E86" s="137"/>
    </row>
    <row r="87" spans="2:5" s="18" customFormat="1" x14ac:dyDescent="0.25">
      <c r="B87" s="67"/>
      <c r="C87" s="67"/>
      <c r="D87" s="141"/>
      <c r="E87" s="137"/>
    </row>
    <row r="88" spans="2:5" s="18" customFormat="1" x14ac:dyDescent="0.25">
      <c r="B88" s="67"/>
      <c r="C88" s="67"/>
      <c r="D88" s="141"/>
      <c r="E88" s="137"/>
    </row>
    <row r="89" spans="2:5" s="18" customFormat="1" x14ac:dyDescent="0.25">
      <c r="B89" s="67"/>
      <c r="C89" s="67"/>
      <c r="D89" s="141"/>
      <c r="E89" s="137"/>
    </row>
    <row r="90" spans="2:5" s="18" customFormat="1" x14ac:dyDescent="0.25">
      <c r="B90" s="67"/>
      <c r="C90" s="67"/>
      <c r="D90" s="141"/>
      <c r="E90" s="137"/>
    </row>
    <row r="91" spans="2:5" s="18" customFormat="1" x14ac:dyDescent="0.25">
      <c r="B91" s="67"/>
      <c r="C91" s="67"/>
      <c r="D91" s="141"/>
      <c r="E91" s="137"/>
    </row>
    <row r="92" spans="2:5" s="18" customFormat="1" x14ac:dyDescent="0.25">
      <c r="B92" s="67"/>
      <c r="C92" s="67"/>
      <c r="D92" s="141"/>
      <c r="E92" s="137"/>
    </row>
    <row r="93" spans="2:5" s="18" customFormat="1" x14ac:dyDescent="0.25">
      <c r="B93" s="67"/>
      <c r="C93" s="67"/>
      <c r="D93" s="141"/>
      <c r="E93" s="137"/>
    </row>
    <row r="94" spans="2:5" s="18" customFormat="1" x14ac:dyDescent="0.25">
      <c r="B94" s="67"/>
      <c r="C94" s="67"/>
      <c r="D94" s="141"/>
      <c r="E94" s="137"/>
    </row>
    <row r="95" spans="2:5" s="18" customFormat="1" x14ac:dyDescent="0.25">
      <c r="B95" s="67"/>
      <c r="C95" s="67"/>
      <c r="D95" s="141"/>
      <c r="E95" s="137"/>
    </row>
    <row r="96" spans="2:5" s="18" customFormat="1" x14ac:dyDescent="0.25">
      <c r="B96" s="67"/>
      <c r="C96" s="67"/>
      <c r="D96" s="141"/>
      <c r="E96" s="137"/>
    </row>
    <row r="97" spans="2:5" s="18" customFormat="1" x14ac:dyDescent="0.25">
      <c r="B97" s="67"/>
      <c r="C97" s="67"/>
      <c r="D97" s="141"/>
      <c r="E97" s="137"/>
    </row>
    <row r="98" spans="2:5" s="18" customFormat="1" x14ac:dyDescent="0.25">
      <c r="B98" s="67"/>
      <c r="C98" s="67"/>
      <c r="D98" s="141"/>
      <c r="E98" s="137"/>
    </row>
    <row r="99" spans="2:5" s="18" customFormat="1" x14ac:dyDescent="0.25">
      <c r="B99" s="67"/>
      <c r="C99" s="67"/>
      <c r="D99" s="141"/>
      <c r="E99" s="137"/>
    </row>
    <row r="100" spans="2:5" s="18" customFormat="1" x14ac:dyDescent="0.25">
      <c r="B100" s="67"/>
      <c r="C100" s="67"/>
      <c r="D100" s="141"/>
      <c r="E100" s="137"/>
    </row>
    <row r="101" spans="2:5" s="18" customFormat="1" x14ac:dyDescent="0.25">
      <c r="B101" s="67"/>
      <c r="C101" s="67"/>
      <c r="D101" s="141"/>
      <c r="E101" s="137"/>
    </row>
    <row r="102" spans="2:5" s="18" customFormat="1" x14ac:dyDescent="0.25">
      <c r="B102" s="67"/>
      <c r="C102" s="67"/>
      <c r="D102" s="141"/>
      <c r="E102" s="137"/>
    </row>
    <row r="103" spans="2:5" s="18" customFormat="1" x14ac:dyDescent="0.25">
      <c r="B103" s="67"/>
      <c r="C103" s="67"/>
      <c r="D103" s="141"/>
      <c r="E103" s="137"/>
    </row>
    <row r="104" spans="2:5" s="18" customFormat="1" x14ac:dyDescent="0.25">
      <c r="B104" s="67"/>
      <c r="C104" s="67"/>
      <c r="D104" s="141"/>
      <c r="E104" s="137"/>
    </row>
    <row r="105" spans="2:5" s="18" customFormat="1" x14ac:dyDescent="0.25">
      <c r="B105" s="67"/>
      <c r="C105" s="67"/>
      <c r="D105" s="141"/>
      <c r="E105" s="137"/>
    </row>
    <row r="106" spans="2:5" s="18" customFormat="1" x14ac:dyDescent="0.25">
      <c r="B106" s="67"/>
      <c r="C106" s="67"/>
      <c r="D106" s="141"/>
      <c r="E106" s="137"/>
    </row>
    <row r="107" spans="2:5" s="18" customFormat="1" x14ac:dyDescent="0.25">
      <c r="B107" s="67"/>
      <c r="C107" s="67"/>
      <c r="D107" s="141"/>
      <c r="E107" s="137"/>
    </row>
    <row r="108" spans="2:5" s="18" customFormat="1" x14ac:dyDescent="0.25">
      <c r="B108" s="67"/>
      <c r="C108" s="67"/>
      <c r="D108" s="141"/>
      <c r="E108" s="137"/>
    </row>
    <row r="109" spans="2:5" s="18" customFormat="1" x14ac:dyDescent="0.25">
      <c r="B109" s="67"/>
      <c r="C109" s="67"/>
      <c r="D109" s="141"/>
      <c r="E109" s="137"/>
    </row>
    <row r="110" spans="2:5" s="18" customFormat="1" x14ac:dyDescent="0.25">
      <c r="B110" s="67"/>
      <c r="C110" s="67"/>
      <c r="D110" s="141"/>
      <c r="E110" s="137"/>
    </row>
    <row r="111" spans="2:5" s="18" customFormat="1" x14ac:dyDescent="0.25">
      <c r="B111" s="67"/>
      <c r="C111" s="67"/>
      <c r="D111" s="141"/>
      <c r="E111" s="137"/>
    </row>
    <row r="112" spans="2:5" s="18" customFormat="1" x14ac:dyDescent="0.25">
      <c r="B112" s="67"/>
      <c r="C112" s="67"/>
      <c r="D112" s="141"/>
      <c r="E112" s="137"/>
    </row>
    <row r="113" spans="2:5" s="18" customFormat="1" x14ac:dyDescent="0.25">
      <c r="B113" s="67"/>
      <c r="C113" s="67"/>
      <c r="D113" s="141"/>
      <c r="E113" s="137"/>
    </row>
    <row r="114" spans="2:5" s="18" customFormat="1" x14ac:dyDescent="0.25">
      <c r="B114" s="67"/>
      <c r="C114" s="67"/>
      <c r="D114" s="141"/>
      <c r="E114" s="137"/>
    </row>
    <row r="115" spans="2:5" s="18" customFormat="1" x14ac:dyDescent="0.25">
      <c r="B115" s="67"/>
      <c r="C115" s="67"/>
      <c r="D115" s="141"/>
      <c r="E115" s="137"/>
    </row>
    <row r="116" spans="2:5" s="18" customFormat="1" x14ac:dyDescent="0.25">
      <c r="B116" s="67"/>
      <c r="C116" s="67"/>
      <c r="D116" s="141"/>
      <c r="E116" s="137"/>
    </row>
    <row r="117" spans="2:5" s="18" customFormat="1" x14ac:dyDescent="0.25">
      <c r="B117" s="67"/>
      <c r="C117" s="67"/>
      <c r="D117" s="141"/>
      <c r="E117" s="137"/>
    </row>
    <row r="118" spans="2:5" s="18" customFormat="1" x14ac:dyDescent="0.25">
      <c r="B118" s="67"/>
      <c r="C118" s="67"/>
      <c r="D118" s="141"/>
      <c r="E118" s="137"/>
    </row>
    <row r="119" spans="2:5" s="18" customFormat="1" x14ac:dyDescent="0.25">
      <c r="B119" s="67"/>
      <c r="C119" s="67"/>
      <c r="D119" s="141"/>
      <c r="E119" s="137"/>
    </row>
    <row r="120" spans="2:5" s="18" customFormat="1" x14ac:dyDescent="0.25">
      <c r="B120" s="67"/>
      <c r="C120" s="67"/>
      <c r="D120" s="141"/>
      <c r="E120" s="137"/>
    </row>
    <row r="121" spans="2:5" s="18" customFormat="1" x14ac:dyDescent="0.25">
      <c r="B121" s="67"/>
      <c r="C121" s="67"/>
      <c r="D121" s="141"/>
      <c r="E121" s="137"/>
    </row>
    <row r="122" spans="2:5" s="18" customFormat="1" x14ac:dyDescent="0.25">
      <c r="B122" s="67"/>
      <c r="C122" s="67"/>
      <c r="D122" s="141"/>
      <c r="E122" s="137"/>
    </row>
    <row r="123" spans="2:5" s="18" customFormat="1" x14ac:dyDescent="0.25">
      <c r="D123" s="141"/>
      <c r="E123" s="137"/>
    </row>
    <row r="124" spans="2:5" s="18" customFormat="1" x14ac:dyDescent="0.25">
      <c r="D124" s="141"/>
      <c r="E124" s="137"/>
    </row>
    <row r="125" spans="2:5" s="18" customFormat="1" x14ac:dyDescent="0.25">
      <c r="D125" s="141"/>
      <c r="E125" s="137"/>
    </row>
    <row r="126" spans="2:5" s="18" customFormat="1" x14ac:dyDescent="0.25">
      <c r="D126" s="141"/>
      <c r="E126" s="137"/>
    </row>
    <row r="127" spans="2:5" s="18" customFormat="1" x14ac:dyDescent="0.25">
      <c r="D127" s="141"/>
      <c r="E127" s="137"/>
    </row>
    <row r="128" spans="2:5" s="18" customFormat="1" x14ac:dyDescent="0.25">
      <c r="D128" s="141"/>
      <c r="E128" s="137"/>
    </row>
    <row r="129" spans="4:29" s="18" customFormat="1" x14ac:dyDescent="0.25">
      <c r="D129" s="141"/>
      <c r="E129" s="137"/>
    </row>
    <row r="130" spans="4:29" s="109" customFormat="1" x14ac:dyDescent="0.25">
      <c r="D130" s="112"/>
      <c r="E130" s="113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125"/>
      <c r="AC130" s="125"/>
    </row>
    <row r="131" spans="4:29" s="109" customFormat="1" x14ac:dyDescent="0.25">
      <c r="D131" s="112"/>
      <c r="E131" s="113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125"/>
      <c r="AC131" s="125"/>
    </row>
    <row r="132" spans="4:29" s="109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125"/>
      <c r="AC132" s="125"/>
    </row>
    <row r="133" spans="4:29" s="109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125"/>
      <c r="AC133" s="125"/>
    </row>
    <row r="134" spans="4:29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125"/>
      <c r="AC134" s="125"/>
    </row>
    <row r="135" spans="4:29" s="18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125"/>
      <c r="AC135" s="125"/>
    </row>
    <row r="136" spans="4:29" s="18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125"/>
      <c r="AC136" s="125"/>
    </row>
    <row r="137" spans="4:29" s="18" customFormat="1" x14ac:dyDescent="0.25"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125"/>
      <c r="AC137" s="125"/>
    </row>
    <row r="138" spans="4:29" s="28" customFormat="1" x14ac:dyDescent="0.25">
      <c r="M138" s="160"/>
      <c r="N138" s="160"/>
      <c r="O138" s="5"/>
      <c r="P138" s="5"/>
      <c r="Q138" s="5"/>
      <c r="R138" s="5"/>
      <c r="S138" s="5"/>
      <c r="T138" s="5"/>
      <c r="U138" s="5"/>
      <c r="V138" s="5"/>
      <c r="W138" s="5"/>
      <c r="X138" s="160"/>
      <c r="Y138" s="160"/>
      <c r="Z138" s="160"/>
      <c r="AA138" s="160"/>
      <c r="AB138" s="120"/>
      <c r="AC138" s="120"/>
    </row>
    <row r="139" spans="4:29" s="28" customFormat="1" x14ac:dyDescent="0.25">
      <c r="M139" s="160"/>
      <c r="N139" s="160"/>
      <c r="O139" s="5"/>
      <c r="P139" s="5"/>
      <c r="Q139" s="5"/>
      <c r="R139" s="5"/>
      <c r="S139" s="5"/>
      <c r="T139" s="5"/>
      <c r="U139" s="5"/>
      <c r="V139" s="5"/>
      <c r="W139" s="5"/>
      <c r="X139" s="160"/>
      <c r="Y139" s="160"/>
      <c r="Z139" s="160"/>
      <c r="AA139" s="160"/>
      <c r="AB139" s="120"/>
      <c r="AC139" s="120"/>
    </row>
    <row r="140" spans="4:29" s="28" customFormat="1" x14ac:dyDescent="0.25">
      <c r="M140" s="160"/>
      <c r="N140" s="160"/>
      <c r="O140" s="5"/>
      <c r="P140" s="5"/>
      <c r="Q140" s="5"/>
      <c r="R140" s="5"/>
      <c r="S140" s="5"/>
      <c r="T140" s="5"/>
      <c r="U140" s="5"/>
      <c r="V140" s="5"/>
      <c r="W140" s="5"/>
      <c r="X140" s="160"/>
      <c r="Y140" s="160"/>
      <c r="Z140" s="160"/>
      <c r="AA140" s="160"/>
      <c r="AB140" s="120"/>
      <c r="AC140" s="120"/>
    </row>
    <row r="141" spans="4:29" s="28" customFormat="1" x14ac:dyDescent="0.25">
      <c r="M141" s="160"/>
      <c r="N141" s="160"/>
      <c r="O141" s="5"/>
      <c r="P141" s="5"/>
      <c r="Q141" s="5"/>
      <c r="R141" s="5"/>
      <c r="S141" s="5"/>
      <c r="T141" s="5"/>
      <c r="U141" s="5"/>
      <c r="V141" s="5"/>
      <c r="W141" s="5"/>
      <c r="X141" s="160"/>
      <c r="Y141" s="160"/>
      <c r="Z141" s="160"/>
      <c r="AA141" s="160"/>
      <c r="AB141" s="120"/>
      <c r="AC141" s="120"/>
    </row>
    <row r="142" spans="4:29" s="28" customFormat="1" x14ac:dyDescent="0.25">
      <c r="M142" s="160"/>
      <c r="N142" s="160"/>
      <c r="O142" s="5"/>
      <c r="P142" s="5"/>
      <c r="Q142" s="5"/>
      <c r="R142" s="5"/>
      <c r="S142" s="5"/>
      <c r="T142" s="5"/>
      <c r="U142" s="5"/>
      <c r="V142" s="5"/>
      <c r="W142" s="5"/>
      <c r="X142" s="160"/>
      <c r="Y142" s="160"/>
      <c r="Z142" s="160"/>
      <c r="AA142" s="160"/>
      <c r="AB142" s="120"/>
      <c r="AC142" s="120"/>
    </row>
    <row r="143" spans="4:29" s="28" customFormat="1" x14ac:dyDescent="0.25">
      <c r="M143" s="160"/>
      <c r="N143" s="160"/>
      <c r="O143" s="5"/>
      <c r="P143" s="5"/>
      <c r="Q143" s="5"/>
      <c r="R143" s="5"/>
      <c r="S143" s="5"/>
      <c r="T143" s="5"/>
      <c r="U143" s="5"/>
      <c r="V143" s="5"/>
      <c r="W143" s="5"/>
      <c r="X143" s="160"/>
      <c r="Y143" s="160"/>
      <c r="Z143" s="160"/>
      <c r="AA143" s="160"/>
      <c r="AB143" s="120"/>
      <c r="AC143" s="120"/>
    </row>
    <row r="144" spans="4:29" s="28" customFormat="1" x14ac:dyDescent="0.25">
      <c r="M144" s="160"/>
      <c r="N144" s="160"/>
      <c r="O144" s="5"/>
      <c r="P144" s="5"/>
      <c r="Q144" s="5"/>
      <c r="R144" s="5"/>
      <c r="S144" s="5"/>
      <c r="T144" s="5"/>
      <c r="U144" s="5"/>
      <c r="V144" s="5"/>
      <c r="W144" s="5"/>
      <c r="X144" s="160"/>
      <c r="Y144" s="160"/>
      <c r="Z144" s="160"/>
      <c r="AA144" s="160"/>
      <c r="AB144" s="120"/>
      <c r="AC144" s="120"/>
    </row>
    <row r="145" spans="13:29" s="28" customFormat="1" x14ac:dyDescent="0.25">
      <c r="M145" s="160"/>
      <c r="N145" s="160"/>
      <c r="O145" s="5"/>
      <c r="P145" s="5"/>
      <c r="Q145" s="5"/>
      <c r="R145" s="5"/>
      <c r="S145" s="5"/>
      <c r="T145" s="5"/>
      <c r="U145" s="5"/>
      <c r="V145" s="5"/>
      <c r="W145" s="5"/>
      <c r="X145" s="160"/>
      <c r="Y145" s="160"/>
      <c r="Z145" s="160"/>
      <c r="AA145" s="160"/>
      <c r="AB145" s="120"/>
      <c r="AC145" s="120"/>
    </row>
    <row r="146" spans="13:29" s="28" customFormat="1" x14ac:dyDescent="0.25">
      <c r="M146" s="160"/>
      <c r="N146" s="160"/>
      <c r="O146" s="5"/>
      <c r="P146" s="5"/>
      <c r="Q146" s="5"/>
      <c r="R146" s="5"/>
      <c r="S146" s="5"/>
      <c r="T146" s="5"/>
      <c r="U146" s="5"/>
      <c r="V146" s="5"/>
      <c r="W146" s="5"/>
      <c r="X146" s="160"/>
      <c r="Y146" s="160"/>
      <c r="Z146" s="160"/>
      <c r="AA146" s="160"/>
      <c r="AB146" s="120"/>
      <c r="AC146" s="120"/>
    </row>
    <row r="147" spans="13:29" s="28" customFormat="1" x14ac:dyDescent="0.25">
      <c r="M147" s="160"/>
      <c r="N147" s="160"/>
      <c r="O147" s="5"/>
      <c r="P147" s="5"/>
      <c r="Q147" s="5"/>
      <c r="R147" s="5"/>
      <c r="S147" s="5"/>
      <c r="T147" s="5"/>
      <c r="U147" s="5"/>
      <c r="V147" s="5"/>
      <c r="W147" s="5"/>
      <c r="X147" s="160"/>
      <c r="Y147" s="160"/>
      <c r="Z147" s="160"/>
      <c r="AA147" s="160"/>
      <c r="AB147" s="120"/>
      <c r="AC147" s="120"/>
    </row>
    <row r="148" spans="13:29" s="28" customFormat="1" x14ac:dyDescent="0.25">
      <c r="M148" s="160"/>
      <c r="N148" s="160"/>
      <c r="O148" s="5"/>
      <c r="P148" s="5"/>
      <c r="Q148" s="5"/>
      <c r="R148" s="5"/>
      <c r="S148" s="5"/>
      <c r="T148" s="5"/>
      <c r="U148" s="5"/>
      <c r="V148" s="5"/>
      <c r="W148" s="5"/>
      <c r="X148" s="160"/>
      <c r="Y148" s="160"/>
      <c r="Z148" s="160"/>
      <c r="AA148" s="160"/>
      <c r="AB148" s="120"/>
      <c r="AC148" s="120"/>
    </row>
    <row r="149" spans="13:29" s="28" customFormat="1" x14ac:dyDescent="0.25">
      <c r="M149" s="160"/>
      <c r="N149" s="160"/>
      <c r="O149" s="5"/>
      <c r="P149" s="5"/>
      <c r="Q149" s="5"/>
      <c r="R149" s="5"/>
      <c r="S149" s="5"/>
      <c r="T149" s="5"/>
      <c r="U149" s="5"/>
      <c r="V149" s="5"/>
      <c r="W149" s="5"/>
      <c r="X149" s="160"/>
      <c r="Y149" s="160"/>
      <c r="Z149" s="160"/>
      <c r="AA149" s="160"/>
      <c r="AB149" s="120"/>
      <c r="AC149" s="120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SheetLayoutView="100" workbookViewId="0">
      <pane ySplit="11" topLeftCell="A12" activePane="bottomLeft" state="frozen"/>
      <selection activeCell="A25" sqref="A25"/>
      <selection pane="bottomLeft" activeCell="P35" sqref="P35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11.42578125" style="28" hidden="1" customWidth="1"/>
    <col min="15" max="29" width="11.42578125" style="18"/>
    <col min="30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 t="s">
        <v>171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15" x14ac:dyDescent="0.25">
      <c r="A11" s="48"/>
      <c r="B11" s="63" t="s">
        <v>129</v>
      </c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228"/>
      <c r="J11" s="228"/>
      <c r="K11" s="228"/>
      <c r="L11" s="50"/>
      <c r="O11" s="139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130</v>
      </c>
      <c r="C13" s="62">
        <v>105.90299999999999</v>
      </c>
      <c r="D13" s="62">
        <v>166.34100000000001</v>
      </c>
      <c r="E13" s="62">
        <v>116.31099999999999</v>
      </c>
      <c r="F13" s="62">
        <v>97.714000000000013</v>
      </c>
      <c r="G13" s="62">
        <v>95.935999999999993</v>
      </c>
      <c r="H13" s="24">
        <v>116.08900000000001</v>
      </c>
      <c r="I13" s="23">
        <v>21.006712808539053</v>
      </c>
      <c r="J13" s="23">
        <v>121.00671280853905</v>
      </c>
      <c r="K13" s="23">
        <v>-1.8195959637309134</v>
      </c>
      <c r="L13" s="50"/>
      <c r="N13" s="27">
        <v>1</v>
      </c>
    </row>
    <row r="14" spans="1:15" x14ac:dyDescent="0.25">
      <c r="A14" s="48"/>
      <c r="B14" s="59" t="s">
        <v>131</v>
      </c>
      <c r="C14" s="62">
        <v>130.43399999999997</v>
      </c>
      <c r="D14" s="62">
        <v>181.05500000000001</v>
      </c>
      <c r="E14" s="62">
        <v>282.47800000000001</v>
      </c>
      <c r="F14" s="62">
        <v>110.18600000000001</v>
      </c>
      <c r="G14" s="62">
        <v>109.17999999999999</v>
      </c>
      <c r="H14" s="64"/>
      <c r="I14" s="62" t="s">
        <v>112</v>
      </c>
      <c r="J14" s="62" t="s">
        <v>112</v>
      </c>
      <c r="K14" s="62" t="s">
        <v>112</v>
      </c>
      <c r="L14" s="50"/>
      <c r="N14" s="27" t="s">
        <v>112</v>
      </c>
    </row>
    <row r="15" spans="1:15" x14ac:dyDescent="0.25">
      <c r="A15" s="48"/>
      <c r="B15" s="59" t="s">
        <v>132</v>
      </c>
      <c r="C15" s="62">
        <v>149.52599999999998</v>
      </c>
      <c r="D15" s="62">
        <v>145.05199999999999</v>
      </c>
      <c r="E15" s="62">
        <v>137.15899999999999</v>
      </c>
      <c r="F15" s="62">
        <v>126.65800000000002</v>
      </c>
      <c r="G15" s="62">
        <v>84.15100000000001</v>
      </c>
      <c r="H15" s="64"/>
      <c r="I15" s="62" t="s">
        <v>112</v>
      </c>
      <c r="J15" s="62" t="s">
        <v>112</v>
      </c>
      <c r="K15" s="62" t="s">
        <v>112</v>
      </c>
      <c r="L15" s="50"/>
      <c r="N15" s="27" t="s">
        <v>112</v>
      </c>
    </row>
    <row r="16" spans="1:15" x14ac:dyDescent="0.25">
      <c r="A16" s="48"/>
      <c r="B16" s="59" t="s">
        <v>133</v>
      </c>
      <c r="C16" s="62">
        <v>156.31399999999999</v>
      </c>
      <c r="D16" s="62">
        <v>203.529</v>
      </c>
      <c r="E16" s="62">
        <v>166.756</v>
      </c>
      <c r="F16" s="62">
        <v>107.63</v>
      </c>
      <c r="G16" s="62">
        <v>36.944000000000003</v>
      </c>
      <c r="H16" s="64"/>
      <c r="I16" s="62" t="s">
        <v>112</v>
      </c>
      <c r="J16" s="62" t="s">
        <v>112</v>
      </c>
      <c r="K16" s="62" t="s">
        <v>112</v>
      </c>
      <c r="L16" s="50"/>
      <c r="N16" s="27" t="s">
        <v>112</v>
      </c>
    </row>
    <row r="17" spans="1:29" x14ac:dyDescent="0.25">
      <c r="A17" s="48"/>
      <c r="B17" s="63" t="s">
        <v>19</v>
      </c>
      <c r="C17" s="64">
        <v>542.17699999999991</v>
      </c>
      <c r="D17" s="64">
        <v>695.97699999999998</v>
      </c>
      <c r="E17" s="64">
        <v>702.70399999999995</v>
      </c>
      <c r="F17" s="64">
        <v>442.18800000000005</v>
      </c>
      <c r="G17" s="64">
        <v>326.21100000000001</v>
      </c>
      <c r="H17" s="82">
        <v>116.08900000000001</v>
      </c>
      <c r="I17" s="55"/>
      <c r="J17" s="37"/>
      <c r="K17" s="37"/>
      <c r="L17" s="50"/>
      <c r="N17" s="27"/>
    </row>
    <row r="18" spans="1:29" ht="18.75" customHeight="1" x14ac:dyDescent="0.25">
      <c r="A18" s="48"/>
      <c r="B18" s="63" t="s">
        <v>16</v>
      </c>
      <c r="C18" s="64"/>
      <c r="D18" s="64">
        <v>28.36711996266903</v>
      </c>
      <c r="E18" s="64">
        <v>0.96655492925772357</v>
      </c>
      <c r="F18" s="64">
        <v>-37.073362326100309</v>
      </c>
      <c r="G18" s="64">
        <v>-26.227984477190702</v>
      </c>
      <c r="H18" s="36"/>
      <c r="I18" s="37"/>
      <c r="J18" s="37"/>
      <c r="K18" s="37"/>
      <c r="L18" s="50"/>
    </row>
    <row r="19" spans="1:29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29" ht="18.75" customHeight="1" x14ac:dyDescent="0.25">
      <c r="A20" s="48"/>
      <c r="B20" s="63" t="s">
        <v>17</v>
      </c>
      <c r="C20" s="61">
        <v>105.90299999999999</v>
      </c>
      <c r="D20" s="61">
        <v>166.34100000000001</v>
      </c>
      <c r="E20" s="61">
        <v>116.31099999999999</v>
      </c>
      <c r="F20" s="61">
        <v>97.714000000000013</v>
      </c>
      <c r="G20" s="61">
        <v>95.935999999999993</v>
      </c>
      <c r="H20" s="57">
        <v>116.08900000000001</v>
      </c>
      <c r="I20" s="58">
        <v>21.006712808539053</v>
      </c>
      <c r="J20" s="24">
        <v>121.00671280853905</v>
      </c>
      <c r="K20" s="24">
        <v>-1.8195959637309134</v>
      </c>
      <c r="L20" s="50"/>
    </row>
    <row r="21" spans="1:29" ht="18.75" customHeight="1" x14ac:dyDescent="0.25">
      <c r="A21" s="48"/>
      <c r="B21" s="63" t="s">
        <v>16</v>
      </c>
      <c r="C21" s="64"/>
      <c r="D21" s="64">
        <v>57.069204838389865</v>
      </c>
      <c r="E21" s="64">
        <v>-30.07677000859681</v>
      </c>
      <c r="F21" s="64">
        <v>-15.989029412523303</v>
      </c>
      <c r="G21" s="64">
        <v>-1.8195959637309134</v>
      </c>
      <c r="H21" s="24">
        <v>21.006712808539053</v>
      </c>
      <c r="I21" s="37"/>
      <c r="J21" s="37"/>
      <c r="K21" s="37"/>
      <c r="L21" s="50"/>
    </row>
    <row r="22" spans="1:29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29" ht="14.25" customHeight="1" x14ac:dyDescent="0.25">
      <c r="A23" s="48"/>
      <c r="B23" s="33"/>
      <c r="C23" s="34"/>
      <c r="D23" s="34"/>
      <c r="E23" s="34"/>
      <c r="F23" s="34"/>
      <c r="G23" s="34"/>
      <c r="H23" s="34"/>
      <c r="I23" s="35"/>
      <c r="J23" s="35"/>
      <c r="K23" s="35"/>
      <c r="L23" s="50"/>
    </row>
    <row r="24" spans="1:29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27"/>
      <c r="N24" s="28" t="s">
        <v>112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27"/>
      <c r="N25" s="28" t="s">
        <v>112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27"/>
      <c r="N26" s="28" t="s">
        <v>112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27"/>
      <c r="N27" s="28" t="s">
        <v>112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27"/>
      <c r="N28" s="28" t="s">
        <v>112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27"/>
      <c r="N29" s="2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7"/>
      <c r="N30" s="28" t="s">
        <v>112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7"/>
      <c r="N31" s="28" t="s">
        <v>112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112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112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27"/>
      <c r="N36" s="2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3" customFormat="1" x14ac:dyDescent="0.25">
      <c r="A37" s="51"/>
      <c r="B37" s="116" t="s">
        <v>231</v>
      </c>
      <c r="C37" s="41"/>
      <c r="D37" s="41"/>
      <c r="E37" s="41"/>
      <c r="F37" s="41"/>
      <c r="G37" s="41"/>
      <c r="H37" s="41"/>
      <c r="I37" s="44"/>
      <c r="J37" s="44"/>
      <c r="K37" s="44"/>
      <c r="L37" s="50"/>
      <c r="M37" s="27"/>
      <c r="N37" s="2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x14ac:dyDescent="0.25">
      <c r="A38" s="52"/>
      <c r="B38" s="66" t="s">
        <v>157</v>
      </c>
      <c r="C38" s="53"/>
      <c r="D38" s="53"/>
      <c r="E38" s="53"/>
      <c r="F38" s="53"/>
      <c r="G38" s="53"/>
      <c r="H38" s="53"/>
      <c r="I38" s="53"/>
      <c r="J38" s="53"/>
      <c r="K38" s="53"/>
      <c r="L38" s="54"/>
    </row>
    <row r="39" spans="1:29" s="5" customFormat="1" x14ac:dyDescent="0.25"/>
    <row r="40" spans="1:29" s="5" customFormat="1" x14ac:dyDescent="0.25"/>
    <row r="41" spans="1:29" s="18" customFormat="1" x14ac:dyDescent="0.25">
      <c r="B41" s="18" t="s">
        <v>35</v>
      </c>
    </row>
    <row r="42" spans="1:29" s="18" customFormat="1" x14ac:dyDescent="0.25">
      <c r="B42" s="204">
        <v>369829.22</v>
      </c>
      <c r="C42" s="204"/>
      <c r="D42" s="204"/>
    </row>
    <row r="43" spans="1:29" s="18" customFormat="1" x14ac:dyDescent="0.25">
      <c r="B43" s="204">
        <v>221267.88399999999</v>
      </c>
      <c r="C43" s="204"/>
      <c r="D43" s="204"/>
    </row>
    <row r="44" spans="1:29" s="18" customFormat="1" x14ac:dyDescent="0.25">
      <c r="B44" s="204">
        <v>206663.30799999999</v>
      </c>
      <c r="C44" s="204"/>
      <c r="D44" s="204"/>
    </row>
    <row r="45" spans="1:29" s="18" customFormat="1" x14ac:dyDescent="0.25">
      <c r="B45" s="204">
        <v>208648.24299999999</v>
      </c>
      <c r="C45" s="205" t="s">
        <v>135</v>
      </c>
      <c r="D45" s="204">
        <v>251.60216374999999</v>
      </c>
    </row>
    <row r="46" spans="1:29" s="18" customFormat="1" x14ac:dyDescent="0.25">
      <c r="B46" s="204">
        <v>206889</v>
      </c>
      <c r="C46" s="205" t="s">
        <v>136</v>
      </c>
      <c r="D46" s="204">
        <v>210.86710874999997</v>
      </c>
    </row>
    <row r="47" spans="1:29" s="18" customFormat="1" x14ac:dyDescent="0.25">
      <c r="B47" s="204">
        <v>85784</v>
      </c>
      <c r="C47" s="205" t="s">
        <v>137</v>
      </c>
      <c r="D47" s="204">
        <v>176.99613775</v>
      </c>
    </row>
    <row r="48" spans="1:29" s="18" customFormat="1" x14ac:dyDescent="0.25">
      <c r="B48" s="204">
        <v>47359</v>
      </c>
      <c r="C48" s="205" t="s">
        <v>138</v>
      </c>
      <c r="D48" s="204">
        <v>137.17006075</v>
      </c>
    </row>
    <row r="49" spans="2:5" s="18" customFormat="1" x14ac:dyDescent="0.25">
      <c r="B49" s="204">
        <v>77370</v>
      </c>
      <c r="C49" s="205" t="s">
        <v>139</v>
      </c>
      <c r="D49" s="204">
        <v>104.3505</v>
      </c>
    </row>
    <row r="50" spans="2:5" s="18" customFormat="1" x14ac:dyDescent="0.25">
      <c r="B50" s="204">
        <v>105903</v>
      </c>
      <c r="C50" s="205" t="s">
        <v>140</v>
      </c>
      <c r="D50" s="204">
        <v>79.103999999999999</v>
      </c>
    </row>
    <row r="51" spans="2:5" s="18" customFormat="1" x14ac:dyDescent="0.25">
      <c r="B51" s="204">
        <v>130434</v>
      </c>
      <c r="C51" s="205" t="s">
        <v>141</v>
      </c>
      <c r="D51" s="204">
        <v>90.266499999999994</v>
      </c>
    </row>
    <row r="52" spans="2:5" s="18" customFormat="1" x14ac:dyDescent="0.25">
      <c r="B52" s="204">
        <v>149526</v>
      </c>
      <c r="C52" s="205" t="s">
        <v>142</v>
      </c>
      <c r="D52" s="204">
        <v>115.80825</v>
      </c>
    </row>
    <row r="53" spans="2:5" s="18" customFormat="1" x14ac:dyDescent="0.25">
      <c r="B53" s="204">
        <v>156314</v>
      </c>
      <c r="C53" s="205" t="s">
        <v>143</v>
      </c>
      <c r="D53" s="204">
        <v>135.54425000000001</v>
      </c>
      <c r="E53" s="137"/>
    </row>
    <row r="54" spans="2:5" s="18" customFormat="1" x14ac:dyDescent="0.25">
      <c r="B54" s="204">
        <v>166341</v>
      </c>
      <c r="C54" s="205" t="s">
        <v>144</v>
      </c>
      <c r="D54" s="204">
        <v>150.65375</v>
      </c>
      <c r="E54" s="137"/>
    </row>
    <row r="55" spans="2:5" s="18" customFormat="1" x14ac:dyDescent="0.25">
      <c r="B55" s="204">
        <v>181055</v>
      </c>
      <c r="C55" s="205" t="s">
        <v>145</v>
      </c>
      <c r="D55" s="204">
        <v>163.309</v>
      </c>
      <c r="E55" s="137"/>
    </row>
    <row r="56" spans="2:5" s="18" customFormat="1" x14ac:dyDescent="0.25">
      <c r="B56" s="204">
        <v>145052</v>
      </c>
      <c r="C56" s="205" t="s">
        <v>146</v>
      </c>
      <c r="D56" s="204">
        <v>162.19049999999999</v>
      </c>
      <c r="E56" s="137"/>
    </row>
    <row r="57" spans="2:5" s="18" customFormat="1" x14ac:dyDescent="0.25">
      <c r="B57" s="204">
        <v>203529</v>
      </c>
      <c r="C57" s="205" t="s">
        <v>147</v>
      </c>
      <c r="D57" s="204">
        <v>173.99424999999999</v>
      </c>
      <c r="E57" s="137"/>
    </row>
    <row r="58" spans="2:5" s="18" customFormat="1" x14ac:dyDescent="0.25">
      <c r="B58" s="204">
        <v>116311</v>
      </c>
      <c r="C58" s="205" t="s">
        <v>148</v>
      </c>
      <c r="D58" s="204">
        <v>161.48675</v>
      </c>
      <c r="E58" s="137"/>
    </row>
    <row r="59" spans="2:5" s="18" customFormat="1" x14ac:dyDescent="0.25">
      <c r="B59" s="204">
        <v>282478</v>
      </c>
      <c r="C59" s="205" t="s">
        <v>149</v>
      </c>
      <c r="D59" s="204">
        <v>186.8425</v>
      </c>
      <c r="E59" s="137"/>
    </row>
    <row r="60" spans="2:5" s="18" customFormat="1" x14ac:dyDescent="0.25">
      <c r="B60" s="204">
        <v>137159</v>
      </c>
      <c r="C60" s="205" t="s">
        <v>150</v>
      </c>
      <c r="D60" s="204">
        <v>184.86924999999999</v>
      </c>
      <c r="E60" s="137"/>
    </row>
    <row r="61" spans="2:5" s="18" customFormat="1" x14ac:dyDescent="0.25">
      <c r="B61" s="204">
        <v>166756</v>
      </c>
      <c r="C61" s="205" t="s">
        <v>151</v>
      </c>
      <c r="D61" s="204">
        <v>175.67599999999999</v>
      </c>
      <c r="E61" s="137"/>
    </row>
    <row r="62" spans="2:5" s="18" customFormat="1" x14ac:dyDescent="0.25">
      <c r="B62" s="204">
        <v>97714</v>
      </c>
      <c r="C62" s="205" t="s">
        <v>152</v>
      </c>
      <c r="D62" s="204">
        <v>171.02674999999999</v>
      </c>
      <c r="E62" s="137"/>
    </row>
    <row r="63" spans="2:5" s="18" customFormat="1" x14ac:dyDescent="0.25">
      <c r="B63" s="204">
        <v>110186</v>
      </c>
      <c r="C63" s="205" t="s">
        <v>153</v>
      </c>
      <c r="D63" s="204">
        <v>127.95375</v>
      </c>
      <c r="E63" s="137"/>
    </row>
    <row r="64" spans="2:5" s="18" customFormat="1" x14ac:dyDescent="0.25">
      <c r="B64" s="204">
        <v>126658</v>
      </c>
      <c r="C64" s="205" t="s">
        <v>170</v>
      </c>
      <c r="D64" s="204">
        <v>125.32850000000001</v>
      </c>
      <c r="E64" s="137"/>
    </row>
    <row r="65" spans="2:5" s="18" customFormat="1" x14ac:dyDescent="0.25">
      <c r="B65" s="204">
        <v>107630</v>
      </c>
      <c r="C65" s="205" t="s">
        <v>186</v>
      </c>
      <c r="D65" s="204">
        <v>110.547</v>
      </c>
      <c r="E65" s="137"/>
    </row>
    <row r="66" spans="2:5" s="18" customFormat="1" x14ac:dyDescent="0.25">
      <c r="B66" s="204">
        <v>95936</v>
      </c>
      <c r="C66" s="205" t="s">
        <v>196</v>
      </c>
      <c r="D66" s="204">
        <v>110.10250000000001</v>
      </c>
      <c r="E66" s="137"/>
    </row>
    <row r="67" spans="2:5" s="18" customFormat="1" x14ac:dyDescent="0.25">
      <c r="B67" s="204">
        <v>109180</v>
      </c>
      <c r="C67" s="205" t="s">
        <v>198</v>
      </c>
      <c r="D67" s="204">
        <v>109.851</v>
      </c>
      <c r="E67" s="137"/>
    </row>
    <row r="68" spans="2:5" s="18" customFormat="1" x14ac:dyDescent="0.25">
      <c r="B68" s="204">
        <v>84151</v>
      </c>
      <c r="C68" s="205" t="s">
        <v>199</v>
      </c>
      <c r="D68" s="204">
        <v>99.224249999999998</v>
      </c>
      <c r="E68" s="137"/>
    </row>
    <row r="69" spans="2:5" s="18" customFormat="1" x14ac:dyDescent="0.25">
      <c r="B69" s="204">
        <v>36944</v>
      </c>
      <c r="C69" s="205" t="s">
        <v>201</v>
      </c>
      <c r="D69" s="204">
        <v>81.552750000000003</v>
      </c>
      <c r="E69" s="137"/>
    </row>
    <row r="70" spans="2:5" s="18" customFormat="1" x14ac:dyDescent="0.25">
      <c r="B70" s="204">
        <v>116089</v>
      </c>
      <c r="C70" s="205" t="s">
        <v>209</v>
      </c>
      <c r="D70" s="204">
        <v>86.590999999999994</v>
      </c>
      <c r="E70" s="137"/>
    </row>
    <row r="71" spans="2:5" s="18" customFormat="1" x14ac:dyDescent="0.25">
      <c r="B71" s="67"/>
      <c r="D71" s="141"/>
      <c r="E71" s="137"/>
    </row>
    <row r="72" spans="2:5" s="18" customFormat="1" x14ac:dyDescent="0.25">
      <c r="B72" s="67"/>
      <c r="D72" s="141"/>
      <c r="E72" s="137"/>
    </row>
    <row r="73" spans="2:5" s="18" customFormat="1" x14ac:dyDescent="0.25">
      <c r="B73" s="67"/>
      <c r="D73" s="141"/>
      <c r="E73" s="137"/>
    </row>
    <row r="74" spans="2:5" s="18" customFormat="1" x14ac:dyDescent="0.25">
      <c r="B74" s="67"/>
      <c r="D74" s="141"/>
      <c r="E74" s="137"/>
    </row>
    <row r="75" spans="2:5" s="18" customFormat="1" x14ac:dyDescent="0.25">
      <c r="B75" s="67"/>
      <c r="D75" s="141"/>
      <c r="E75" s="137"/>
    </row>
    <row r="76" spans="2:5" s="18" customFormat="1" x14ac:dyDescent="0.25">
      <c r="B76" s="67"/>
      <c r="D76" s="141"/>
      <c r="E76" s="137"/>
    </row>
    <row r="77" spans="2:5" s="18" customFormat="1" x14ac:dyDescent="0.25">
      <c r="B77" s="67"/>
      <c r="D77" s="141"/>
      <c r="E77" s="137"/>
    </row>
    <row r="78" spans="2:5" s="18" customFormat="1" x14ac:dyDescent="0.25">
      <c r="B78" s="67"/>
      <c r="D78" s="141"/>
      <c r="E78" s="137"/>
    </row>
    <row r="79" spans="2:5" s="18" customFormat="1" x14ac:dyDescent="0.25">
      <c r="B79" s="67"/>
      <c r="D79" s="141"/>
      <c r="E79" s="137"/>
    </row>
    <row r="80" spans="2:5" s="18" customFormat="1" x14ac:dyDescent="0.25">
      <c r="B80" s="67"/>
      <c r="D80" s="141"/>
      <c r="E80" s="137"/>
    </row>
    <row r="81" spans="2:5" s="18" customFormat="1" x14ac:dyDescent="0.25">
      <c r="B81" s="67"/>
      <c r="D81" s="141"/>
      <c r="E81" s="137"/>
    </row>
    <row r="82" spans="2:5" s="18" customFormat="1" x14ac:dyDescent="0.25">
      <c r="B82" s="67"/>
      <c r="D82" s="141"/>
      <c r="E82" s="137"/>
    </row>
    <row r="83" spans="2:5" s="18" customFormat="1" x14ac:dyDescent="0.25">
      <c r="B83" s="67"/>
      <c r="D83" s="141"/>
      <c r="E83" s="137"/>
    </row>
    <row r="84" spans="2:5" s="18" customFormat="1" x14ac:dyDescent="0.25">
      <c r="B84" s="67"/>
      <c r="D84" s="141"/>
      <c r="E84" s="137"/>
    </row>
    <row r="85" spans="2:5" s="18" customFormat="1" x14ac:dyDescent="0.25">
      <c r="B85" s="67"/>
      <c r="D85" s="141"/>
      <c r="E85" s="137"/>
    </row>
    <row r="86" spans="2:5" s="18" customFormat="1" x14ac:dyDescent="0.25">
      <c r="B86" s="67"/>
      <c r="D86" s="141"/>
      <c r="E86" s="137"/>
    </row>
    <row r="87" spans="2:5" s="18" customFormat="1" x14ac:dyDescent="0.25">
      <c r="B87" s="67"/>
      <c r="D87" s="141"/>
      <c r="E87" s="137"/>
    </row>
    <row r="88" spans="2:5" s="18" customFormat="1" x14ac:dyDescent="0.25">
      <c r="B88" s="67"/>
      <c r="D88" s="141"/>
      <c r="E88" s="137"/>
    </row>
    <row r="89" spans="2:5" s="18" customFormat="1" x14ac:dyDescent="0.25">
      <c r="B89" s="67"/>
      <c r="D89" s="141"/>
      <c r="E89" s="137"/>
    </row>
    <row r="90" spans="2:5" s="18" customFormat="1" x14ac:dyDescent="0.25">
      <c r="B90" s="67"/>
      <c r="D90" s="141"/>
      <c r="E90" s="137"/>
    </row>
    <row r="91" spans="2:5" s="18" customFormat="1" x14ac:dyDescent="0.25">
      <c r="B91" s="67"/>
      <c r="D91" s="141"/>
      <c r="E91" s="137"/>
    </row>
    <row r="92" spans="2:5" s="18" customFormat="1" x14ac:dyDescent="0.25">
      <c r="B92" s="67"/>
      <c r="D92" s="141"/>
      <c r="E92" s="137"/>
    </row>
    <row r="93" spans="2:5" s="18" customFormat="1" x14ac:dyDescent="0.25">
      <c r="B93" s="67"/>
      <c r="D93" s="141"/>
      <c r="E93" s="137"/>
    </row>
    <row r="94" spans="2:5" s="18" customFormat="1" x14ac:dyDescent="0.25">
      <c r="B94" s="67"/>
      <c r="D94" s="141"/>
      <c r="E94" s="137"/>
    </row>
    <row r="95" spans="2:5" s="18" customFormat="1" x14ac:dyDescent="0.25">
      <c r="B95" s="67"/>
      <c r="D95" s="141"/>
      <c r="E95" s="137"/>
    </row>
    <row r="96" spans="2:5" s="18" customFormat="1" x14ac:dyDescent="0.25">
      <c r="B96" s="67"/>
      <c r="D96" s="141"/>
      <c r="E96" s="137"/>
    </row>
    <row r="97" spans="2:5" s="18" customFormat="1" x14ac:dyDescent="0.25">
      <c r="B97" s="67"/>
      <c r="D97" s="141"/>
      <c r="E97" s="137"/>
    </row>
    <row r="98" spans="2:5" s="18" customFormat="1" x14ac:dyDescent="0.25">
      <c r="B98" s="67"/>
      <c r="D98" s="141"/>
      <c r="E98" s="137"/>
    </row>
    <row r="99" spans="2:5" s="18" customFormat="1" x14ac:dyDescent="0.25">
      <c r="B99" s="67"/>
      <c r="D99" s="141"/>
      <c r="E99" s="137"/>
    </row>
    <row r="100" spans="2:5" s="18" customFormat="1" x14ac:dyDescent="0.25">
      <c r="B100" s="67"/>
      <c r="D100" s="141"/>
      <c r="E100" s="137"/>
    </row>
    <row r="101" spans="2:5" s="18" customFormat="1" x14ac:dyDescent="0.25">
      <c r="B101" s="67"/>
      <c r="D101" s="141"/>
      <c r="E101" s="137"/>
    </row>
    <row r="102" spans="2:5" s="18" customFormat="1" x14ac:dyDescent="0.25">
      <c r="B102" s="67"/>
      <c r="D102" s="141"/>
      <c r="E102" s="137"/>
    </row>
    <row r="103" spans="2:5" s="18" customFormat="1" x14ac:dyDescent="0.25">
      <c r="B103" s="67"/>
      <c r="D103" s="141"/>
      <c r="E103" s="137"/>
    </row>
    <row r="104" spans="2:5" s="18" customFormat="1" x14ac:dyDescent="0.25">
      <c r="B104" s="67"/>
      <c r="D104" s="141"/>
      <c r="E104" s="137"/>
    </row>
    <row r="105" spans="2:5" s="18" customFormat="1" x14ac:dyDescent="0.25">
      <c r="B105" s="67"/>
      <c r="D105" s="141"/>
      <c r="E105" s="137"/>
    </row>
    <row r="106" spans="2:5" s="18" customFormat="1" x14ac:dyDescent="0.25">
      <c r="B106" s="67"/>
      <c r="D106" s="141"/>
      <c r="E106" s="137"/>
    </row>
    <row r="107" spans="2:5" s="18" customFormat="1" x14ac:dyDescent="0.25">
      <c r="B107" s="67"/>
      <c r="D107" s="141"/>
      <c r="E107" s="137"/>
    </row>
    <row r="108" spans="2:5" s="18" customFormat="1" x14ac:dyDescent="0.25">
      <c r="B108" s="67"/>
      <c r="D108" s="141"/>
      <c r="E108" s="137"/>
    </row>
    <row r="109" spans="2:5" s="18" customFormat="1" x14ac:dyDescent="0.25">
      <c r="B109" s="67"/>
      <c r="D109" s="141"/>
      <c r="E109" s="137"/>
    </row>
    <row r="110" spans="2:5" s="18" customFormat="1" x14ac:dyDescent="0.25">
      <c r="B110" s="67"/>
      <c r="D110" s="141"/>
      <c r="E110" s="137"/>
    </row>
    <row r="111" spans="2:5" s="18" customFormat="1" x14ac:dyDescent="0.25">
      <c r="B111" s="67"/>
      <c r="D111" s="141"/>
      <c r="E111" s="137"/>
    </row>
    <row r="112" spans="2:5" s="18" customFormat="1" x14ac:dyDescent="0.25">
      <c r="B112" s="67"/>
      <c r="D112" s="141"/>
      <c r="E112" s="137"/>
    </row>
    <row r="113" spans="2:29" s="18" customFormat="1" x14ac:dyDescent="0.25">
      <c r="B113" s="67"/>
      <c r="D113" s="141"/>
      <c r="E113" s="137"/>
    </row>
    <row r="114" spans="2:29" s="109" customFormat="1" x14ac:dyDescent="0.25">
      <c r="B114" s="110"/>
      <c r="D114" s="112"/>
      <c r="E114" s="113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09" customFormat="1" x14ac:dyDescent="0.25">
      <c r="B115" s="110"/>
      <c r="D115" s="112"/>
      <c r="E115" s="113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09" customFormat="1" x14ac:dyDescent="0.25">
      <c r="B116" s="110"/>
      <c r="D116" s="112"/>
      <c r="E116" s="113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09" customFormat="1" x14ac:dyDescent="0.25">
      <c r="B117" s="110"/>
      <c r="D117" s="112"/>
      <c r="E117" s="113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09" customFormat="1" x14ac:dyDescent="0.25">
      <c r="B118" s="110"/>
      <c r="D118" s="112"/>
      <c r="E118" s="113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09" customFormat="1" x14ac:dyDescent="0.25">
      <c r="B119" s="110"/>
      <c r="D119" s="112"/>
      <c r="E119" s="113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09" customFormat="1" x14ac:dyDescent="0.25">
      <c r="B120" s="110"/>
      <c r="D120" s="112"/>
      <c r="E120" s="113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09" customFormat="1" x14ac:dyDescent="0.25">
      <c r="B121" s="110"/>
      <c r="D121" s="112"/>
      <c r="E121" s="113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09" customFormat="1" x14ac:dyDescent="0.25">
      <c r="B122" s="110"/>
      <c r="D122" s="112"/>
      <c r="E122" s="113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09" customFormat="1" x14ac:dyDescent="0.25">
      <c r="D123" s="112"/>
      <c r="E123" s="113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09" customFormat="1" x14ac:dyDescent="0.25">
      <c r="D124" s="112"/>
      <c r="E124" s="113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09" customFormat="1" x14ac:dyDescent="0.25">
      <c r="D125" s="112"/>
      <c r="E125" s="113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09" customFormat="1" x14ac:dyDescent="0.25">
      <c r="D126" s="112"/>
      <c r="E126" s="113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09" customFormat="1" x14ac:dyDescent="0.25">
      <c r="D127" s="112"/>
      <c r="E127" s="113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09" customFormat="1" x14ac:dyDescent="0.25">
      <c r="D128" s="112"/>
      <c r="E128" s="113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09" customFormat="1" x14ac:dyDescent="0.25">
      <c r="D129" s="112"/>
      <c r="E129" s="113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09" customFormat="1" x14ac:dyDescent="0.25">
      <c r="D130" s="112"/>
      <c r="E130" s="113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09" customFormat="1" x14ac:dyDescent="0.25">
      <c r="D131" s="112"/>
      <c r="E131" s="113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09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09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28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28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28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>
      <pane ySplit="11" topLeftCell="A12" activePane="bottomLeft" state="frozen"/>
      <selection activeCell="A25" sqref="A25"/>
      <selection pane="bottomLeft" activeCell="P25" sqref="P25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11.42578125" style="28" hidden="1" customWidth="1"/>
    <col min="15" max="38" width="11.42578125" style="18"/>
    <col min="39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 t="s">
        <v>178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15" x14ac:dyDescent="0.25">
      <c r="A11" s="48"/>
      <c r="B11" s="63" t="s">
        <v>129</v>
      </c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228"/>
      <c r="J11" s="228"/>
      <c r="K11" s="228"/>
      <c r="L11" s="50"/>
      <c r="O11" s="139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130</v>
      </c>
      <c r="C13" s="62">
        <v>430.08799999999997</v>
      </c>
      <c r="D13" s="62">
        <v>400.64399999999989</v>
      </c>
      <c r="E13" s="62">
        <v>220.16800000000001</v>
      </c>
      <c r="F13" s="62">
        <v>291.73900000000003</v>
      </c>
      <c r="G13" s="62">
        <v>254.25099999999998</v>
      </c>
      <c r="H13" s="24">
        <v>280.4849999999999</v>
      </c>
      <c r="I13" s="23">
        <v>10.318150174433892</v>
      </c>
      <c r="J13" s="23">
        <v>110.3181501744339</v>
      </c>
      <c r="K13" s="23">
        <v>-12.849841810659546</v>
      </c>
      <c r="L13" s="50"/>
      <c r="N13" s="27">
        <v>1</v>
      </c>
    </row>
    <row r="14" spans="1:15" x14ac:dyDescent="0.25">
      <c r="A14" s="48"/>
      <c r="B14" s="59" t="s">
        <v>131</v>
      </c>
      <c r="C14" s="62">
        <v>256.33399999999995</v>
      </c>
      <c r="D14" s="62">
        <v>430.93900000000008</v>
      </c>
      <c r="E14" s="62">
        <v>290.42999999999984</v>
      </c>
      <c r="F14" s="62">
        <v>198.154</v>
      </c>
      <c r="G14" s="62">
        <v>371.75199999999995</v>
      </c>
      <c r="H14" s="64"/>
      <c r="I14" s="62" t="s">
        <v>112</v>
      </c>
      <c r="J14" s="62" t="s">
        <v>112</v>
      </c>
      <c r="K14" s="62" t="s">
        <v>112</v>
      </c>
      <c r="L14" s="50"/>
      <c r="N14" s="27" t="s">
        <v>112</v>
      </c>
    </row>
    <row r="15" spans="1:15" x14ac:dyDescent="0.25">
      <c r="A15" s="48"/>
      <c r="B15" s="59" t="s">
        <v>132</v>
      </c>
      <c r="C15" s="62">
        <v>170.80899999999997</v>
      </c>
      <c r="D15" s="62">
        <v>155.01600000000008</v>
      </c>
      <c r="E15" s="62">
        <v>258.53300000000013</v>
      </c>
      <c r="F15" s="62">
        <v>168.00099999999998</v>
      </c>
      <c r="G15" s="62">
        <v>380.40699999999993</v>
      </c>
      <c r="H15" s="64"/>
      <c r="I15" s="62" t="s">
        <v>112</v>
      </c>
      <c r="J15" s="62" t="s">
        <v>112</v>
      </c>
      <c r="K15" s="62" t="s">
        <v>112</v>
      </c>
      <c r="L15" s="50"/>
      <c r="N15" s="27" t="s">
        <v>112</v>
      </c>
    </row>
    <row r="16" spans="1:15" x14ac:dyDescent="0.25">
      <c r="A16" s="48"/>
      <c r="B16" s="59" t="s">
        <v>133</v>
      </c>
      <c r="C16" s="62">
        <v>242.23699999999997</v>
      </c>
      <c r="D16" s="62">
        <v>193.01600000000008</v>
      </c>
      <c r="E16" s="62">
        <v>182.34399999999994</v>
      </c>
      <c r="F16" s="62">
        <v>432.57399999999996</v>
      </c>
      <c r="G16" s="62">
        <v>251.22800000000007</v>
      </c>
      <c r="H16" s="64"/>
      <c r="I16" s="62" t="s">
        <v>112</v>
      </c>
      <c r="J16" s="62" t="s">
        <v>112</v>
      </c>
      <c r="K16" s="62" t="s">
        <v>112</v>
      </c>
      <c r="L16" s="50"/>
      <c r="N16" s="27" t="s">
        <v>112</v>
      </c>
    </row>
    <row r="17" spans="1:38" x14ac:dyDescent="0.25">
      <c r="A17" s="48"/>
      <c r="B17" s="63" t="s">
        <v>19</v>
      </c>
      <c r="C17" s="64">
        <v>1099.4679999999998</v>
      </c>
      <c r="D17" s="64">
        <v>1179.6150000000002</v>
      </c>
      <c r="E17" s="64">
        <v>951.47499999999991</v>
      </c>
      <c r="F17" s="64">
        <v>1090.4679999999998</v>
      </c>
      <c r="G17" s="64">
        <v>1257.6379999999999</v>
      </c>
      <c r="H17" s="82">
        <v>280.4849999999999</v>
      </c>
      <c r="I17" s="55"/>
      <c r="J17" s="37"/>
      <c r="K17" s="37"/>
      <c r="L17" s="50"/>
      <c r="N17" s="27"/>
    </row>
    <row r="18" spans="1:38" ht="18.75" customHeight="1" x14ac:dyDescent="0.25">
      <c r="A18" s="48"/>
      <c r="B18" s="63" t="s">
        <v>16</v>
      </c>
      <c r="C18" s="64"/>
      <c r="D18" s="64">
        <v>7.2896164326747392</v>
      </c>
      <c r="E18" s="64">
        <v>-19.340208457844319</v>
      </c>
      <c r="F18" s="64">
        <v>14.608161013163755</v>
      </c>
      <c r="G18" s="64">
        <v>15.330115143222912</v>
      </c>
      <c r="H18" s="36"/>
      <c r="I18" s="37"/>
      <c r="J18" s="37"/>
      <c r="K18" s="37"/>
      <c r="L18" s="50"/>
    </row>
    <row r="19" spans="1:38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38" ht="18.75" customHeight="1" x14ac:dyDescent="0.25">
      <c r="A20" s="48"/>
      <c r="B20" s="63" t="s">
        <v>17</v>
      </c>
      <c r="C20" s="61">
        <v>430.08799999999997</v>
      </c>
      <c r="D20" s="61">
        <v>400.64399999999989</v>
      </c>
      <c r="E20" s="61">
        <v>220.16800000000001</v>
      </c>
      <c r="F20" s="61">
        <v>291.73900000000003</v>
      </c>
      <c r="G20" s="61">
        <v>254.25099999999998</v>
      </c>
      <c r="H20" s="57">
        <v>280.4849999999999</v>
      </c>
      <c r="I20" s="58">
        <v>10.318150174433892</v>
      </c>
      <c r="J20" s="24">
        <v>110.3181501744339</v>
      </c>
      <c r="K20" s="24">
        <v>-12.849841810659546</v>
      </c>
      <c r="L20" s="50"/>
    </row>
    <row r="21" spans="1:38" ht="18.75" customHeight="1" x14ac:dyDescent="0.25">
      <c r="A21" s="48"/>
      <c r="B21" s="63" t="s">
        <v>16</v>
      </c>
      <c r="C21" s="64"/>
      <c r="D21" s="64">
        <v>-6.8460408102528074</v>
      </c>
      <c r="E21" s="64">
        <v>-45.046475174968279</v>
      </c>
      <c r="F21" s="64">
        <v>32.507448857236312</v>
      </c>
      <c r="G21" s="64">
        <v>-12.849841810659546</v>
      </c>
      <c r="H21" s="24">
        <v>10.318150174433892</v>
      </c>
      <c r="I21" s="37"/>
      <c r="J21" s="37"/>
      <c r="K21" s="37"/>
      <c r="L21" s="50"/>
    </row>
    <row r="22" spans="1:38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38" ht="14.25" customHeight="1" x14ac:dyDescent="0.25">
      <c r="A23" s="48"/>
      <c r="B23" s="33"/>
      <c r="C23" s="34"/>
      <c r="D23" s="34"/>
      <c r="E23" s="34"/>
      <c r="F23" s="34"/>
      <c r="G23" s="34"/>
      <c r="H23" s="34"/>
      <c r="I23" s="35"/>
      <c r="J23" s="35"/>
      <c r="K23" s="35"/>
      <c r="L23" s="50"/>
    </row>
    <row r="24" spans="1:38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27"/>
      <c r="N24" s="28" t="s">
        <v>112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27"/>
      <c r="N25" s="28" t="s">
        <v>112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27"/>
      <c r="N26" s="28" t="s">
        <v>112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27"/>
      <c r="N27" s="28" t="s">
        <v>112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27"/>
      <c r="N28" s="28" t="s">
        <v>112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27"/>
      <c r="N29" s="2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7"/>
      <c r="N30" s="28" t="s">
        <v>112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7"/>
      <c r="N31" s="28" t="s">
        <v>112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112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112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27"/>
      <c r="N36" s="2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3" customFormat="1" x14ac:dyDescent="0.25">
      <c r="A37" s="51"/>
      <c r="B37" s="116"/>
      <c r="C37" s="41"/>
      <c r="D37" s="41"/>
      <c r="E37" s="41"/>
      <c r="F37" s="41"/>
      <c r="G37" s="41"/>
      <c r="H37" s="41"/>
      <c r="I37" s="44"/>
      <c r="J37" s="44"/>
      <c r="K37" s="44"/>
      <c r="L37" s="50"/>
      <c r="M37" s="27"/>
      <c r="N37" s="2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52"/>
      <c r="B38" s="66" t="s">
        <v>157</v>
      </c>
      <c r="C38" s="53"/>
      <c r="D38" s="53"/>
      <c r="E38" s="53"/>
      <c r="F38" s="53"/>
      <c r="G38" s="53"/>
      <c r="H38" s="53"/>
      <c r="I38" s="53"/>
      <c r="J38" s="53"/>
      <c r="K38" s="53"/>
      <c r="L38" s="54"/>
    </row>
    <row r="39" spans="1:38" s="5" customFormat="1" x14ac:dyDescent="0.25"/>
    <row r="40" spans="1:38" s="5" customFormat="1" x14ac:dyDescent="0.25"/>
    <row r="41" spans="1:38" s="18" customFormat="1" x14ac:dyDescent="0.25">
      <c r="B41" s="18" t="s">
        <v>38</v>
      </c>
    </row>
    <row r="42" spans="1:38" s="18" customFormat="1" x14ac:dyDescent="0.25">
      <c r="B42" s="204">
        <v>547450</v>
      </c>
      <c r="C42" s="204"/>
      <c r="D42" s="204"/>
    </row>
    <row r="43" spans="1:38" s="18" customFormat="1" x14ac:dyDescent="0.25">
      <c r="B43" s="204">
        <v>484427</v>
      </c>
      <c r="C43" s="204"/>
      <c r="D43" s="204"/>
    </row>
    <row r="44" spans="1:38" s="18" customFormat="1" x14ac:dyDescent="0.25">
      <c r="B44" s="204">
        <v>319749</v>
      </c>
      <c r="C44" s="204"/>
      <c r="D44" s="204"/>
    </row>
    <row r="45" spans="1:38" s="18" customFormat="1" x14ac:dyDescent="0.25">
      <c r="B45" s="204">
        <v>317063</v>
      </c>
      <c r="C45" s="205" t="s">
        <v>135</v>
      </c>
      <c r="D45" s="204">
        <v>417.17225000000002</v>
      </c>
    </row>
    <row r="46" spans="1:38" s="18" customFormat="1" x14ac:dyDescent="0.25">
      <c r="B46" s="204">
        <v>305593</v>
      </c>
      <c r="C46" s="205" t="s">
        <v>136</v>
      </c>
      <c r="D46" s="204">
        <v>356.70800000000003</v>
      </c>
    </row>
    <row r="47" spans="1:38" s="18" customFormat="1" x14ac:dyDescent="0.25">
      <c r="B47" s="204">
        <v>472531</v>
      </c>
      <c r="C47" s="205" t="s">
        <v>137</v>
      </c>
      <c r="D47" s="204">
        <v>353.73399999999998</v>
      </c>
    </row>
    <row r="48" spans="1:38" s="18" customFormat="1" x14ac:dyDescent="0.25">
      <c r="B48" s="204">
        <v>522604</v>
      </c>
      <c r="C48" s="205" t="s">
        <v>138</v>
      </c>
      <c r="D48" s="204">
        <v>404.44774999999998</v>
      </c>
    </row>
    <row r="49" spans="2:5" s="18" customFormat="1" x14ac:dyDescent="0.25">
      <c r="B49" s="204">
        <v>243834</v>
      </c>
      <c r="C49" s="205" t="s">
        <v>139</v>
      </c>
      <c r="D49" s="204">
        <v>386.14049999999997</v>
      </c>
    </row>
    <row r="50" spans="2:5" s="18" customFormat="1" x14ac:dyDescent="0.25">
      <c r="B50" s="204">
        <v>430088</v>
      </c>
      <c r="C50" s="205" t="s">
        <v>140</v>
      </c>
      <c r="D50" s="204">
        <v>417.26425</v>
      </c>
    </row>
    <row r="51" spans="2:5" s="18" customFormat="1" x14ac:dyDescent="0.25">
      <c r="B51" s="204">
        <v>256334</v>
      </c>
      <c r="C51" s="205" t="s">
        <v>141</v>
      </c>
      <c r="D51" s="204">
        <v>363.21499999999997</v>
      </c>
    </row>
    <row r="52" spans="2:5" s="18" customFormat="1" x14ac:dyDescent="0.25">
      <c r="B52" s="204">
        <v>170809</v>
      </c>
      <c r="C52" s="205" t="s">
        <v>142</v>
      </c>
      <c r="D52" s="204">
        <v>275.26625000000001</v>
      </c>
    </row>
    <row r="53" spans="2:5" s="18" customFormat="1" x14ac:dyDescent="0.25">
      <c r="B53" s="204">
        <v>242237</v>
      </c>
      <c r="C53" s="205" t="s">
        <v>143</v>
      </c>
      <c r="D53" s="204">
        <v>274.86700000000002</v>
      </c>
      <c r="E53" s="137"/>
    </row>
    <row r="54" spans="2:5" s="18" customFormat="1" x14ac:dyDescent="0.25">
      <c r="B54" s="204">
        <v>400644</v>
      </c>
      <c r="C54" s="205" t="s">
        <v>144</v>
      </c>
      <c r="D54" s="204">
        <v>267.50599999999997</v>
      </c>
      <c r="E54" s="137"/>
    </row>
    <row r="55" spans="2:5" s="18" customFormat="1" x14ac:dyDescent="0.25">
      <c r="B55" s="204">
        <v>430939</v>
      </c>
      <c r="C55" s="205" t="s">
        <v>145</v>
      </c>
      <c r="D55" s="204">
        <v>311.15724999999998</v>
      </c>
      <c r="E55" s="137"/>
    </row>
    <row r="56" spans="2:5" s="18" customFormat="1" x14ac:dyDescent="0.25">
      <c r="B56" s="204">
        <v>155016</v>
      </c>
      <c r="C56" s="205" t="s">
        <v>146</v>
      </c>
      <c r="D56" s="204">
        <v>307.209</v>
      </c>
      <c r="E56" s="137"/>
    </row>
    <row r="57" spans="2:5" s="18" customFormat="1" x14ac:dyDescent="0.25">
      <c r="B57" s="204">
        <v>193016</v>
      </c>
      <c r="C57" s="205" t="s">
        <v>147</v>
      </c>
      <c r="D57" s="204">
        <v>294.90375</v>
      </c>
      <c r="E57" s="137"/>
    </row>
    <row r="58" spans="2:5" s="18" customFormat="1" x14ac:dyDescent="0.25">
      <c r="B58" s="204">
        <v>220168</v>
      </c>
      <c r="C58" s="205" t="s">
        <v>148</v>
      </c>
      <c r="D58" s="204">
        <v>249.78475</v>
      </c>
      <c r="E58" s="137"/>
    </row>
    <row r="59" spans="2:5" s="18" customFormat="1" x14ac:dyDescent="0.25">
      <c r="B59" s="204">
        <v>290430</v>
      </c>
      <c r="C59" s="205" t="s">
        <v>149</v>
      </c>
      <c r="D59" s="204">
        <v>214.6575</v>
      </c>
      <c r="E59" s="137"/>
    </row>
    <row r="60" spans="2:5" s="18" customFormat="1" x14ac:dyDescent="0.25">
      <c r="B60" s="204">
        <v>258533</v>
      </c>
      <c r="C60" s="205" t="s">
        <v>150</v>
      </c>
      <c r="D60" s="204">
        <v>240.53675000000001</v>
      </c>
      <c r="E60" s="137"/>
    </row>
    <row r="61" spans="2:5" s="18" customFormat="1" x14ac:dyDescent="0.25">
      <c r="B61" s="204">
        <v>182344</v>
      </c>
      <c r="C61" s="205" t="s">
        <v>151</v>
      </c>
      <c r="D61" s="204">
        <v>237.86875000000001</v>
      </c>
      <c r="E61" s="137"/>
    </row>
    <row r="62" spans="2:5" s="18" customFormat="1" x14ac:dyDescent="0.25">
      <c r="B62" s="204">
        <v>291739</v>
      </c>
      <c r="C62" s="205" t="s">
        <v>152</v>
      </c>
      <c r="D62" s="204">
        <v>255.76150000000001</v>
      </c>
      <c r="E62" s="137"/>
    </row>
    <row r="63" spans="2:5" s="18" customFormat="1" x14ac:dyDescent="0.25">
      <c r="B63" s="204">
        <v>198154</v>
      </c>
      <c r="C63" s="205" t="s">
        <v>153</v>
      </c>
      <c r="D63" s="204">
        <v>232.6925</v>
      </c>
      <c r="E63" s="137"/>
    </row>
    <row r="64" spans="2:5" s="18" customFormat="1" x14ac:dyDescent="0.25">
      <c r="B64" s="204">
        <v>168001</v>
      </c>
      <c r="C64" s="205" t="s">
        <v>170</v>
      </c>
      <c r="D64" s="204">
        <v>210.05950000000001</v>
      </c>
      <c r="E64" s="137"/>
    </row>
    <row r="65" spans="2:5" s="18" customFormat="1" x14ac:dyDescent="0.25">
      <c r="B65" s="204">
        <v>432574</v>
      </c>
      <c r="C65" s="205" t="s">
        <v>186</v>
      </c>
      <c r="D65" s="204">
        <v>272.61700000000002</v>
      </c>
      <c r="E65" s="137"/>
    </row>
    <row r="66" spans="2:5" s="18" customFormat="1" x14ac:dyDescent="0.25">
      <c r="B66" s="204">
        <v>254251</v>
      </c>
      <c r="C66" s="205" t="s">
        <v>196</v>
      </c>
      <c r="D66" s="204">
        <v>263.245</v>
      </c>
      <c r="E66" s="137"/>
    </row>
    <row r="67" spans="2:5" s="18" customFormat="1" x14ac:dyDescent="0.25">
      <c r="B67" s="204">
        <v>371752</v>
      </c>
      <c r="C67" s="205" t="s">
        <v>198</v>
      </c>
      <c r="D67" s="204">
        <v>306.64449999999999</v>
      </c>
      <c r="E67" s="137"/>
    </row>
    <row r="68" spans="2:5" s="18" customFormat="1" x14ac:dyDescent="0.25">
      <c r="B68" s="204">
        <v>380407</v>
      </c>
      <c r="C68" s="205" t="s">
        <v>199</v>
      </c>
      <c r="D68" s="204">
        <v>359.74599999999998</v>
      </c>
      <c r="E68" s="137"/>
    </row>
    <row r="69" spans="2:5" s="18" customFormat="1" x14ac:dyDescent="0.25">
      <c r="B69" s="204">
        <v>251228</v>
      </c>
      <c r="C69" s="205" t="s">
        <v>201</v>
      </c>
      <c r="D69" s="204">
        <v>314.40949999999998</v>
      </c>
      <c r="E69" s="137"/>
    </row>
    <row r="70" spans="2:5" s="18" customFormat="1" x14ac:dyDescent="0.25">
      <c r="B70" s="204">
        <v>280485</v>
      </c>
      <c r="C70" s="205" t="s">
        <v>209</v>
      </c>
      <c r="D70" s="204">
        <v>320.96800000000002</v>
      </c>
      <c r="E70" s="137"/>
    </row>
    <row r="71" spans="2:5" s="18" customFormat="1" x14ac:dyDescent="0.25">
      <c r="B71" s="67"/>
      <c r="D71" s="141"/>
      <c r="E71" s="137"/>
    </row>
    <row r="72" spans="2:5" s="18" customFormat="1" x14ac:dyDescent="0.25">
      <c r="B72" s="67"/>
      <c r="D72" s="141"/>
      <c r="E72" s="137"/>
    </row>
    <row r="73" spans="2:5" s="18" customFormat="1" x14ac:dyDescent="0.25">
      <c r="B73" s="67"/>
      <c r="D73" s="141"/>
      <c r="E73" s="137"/>
    </row>
    <row r="74" spans="2:5" s="18" customFormat="1" x14ac:dyDescent="0.25">
      <c r="B74" s="67"/>
      <c r="D74" s="141"/>
      <c r="E74" s="137"/>
    </row>
    <row r="75" spans="2:5" s="18" customFormat="1" x14ac:dyDescent="0.25">
      <c r="B75" s="67"/>
      <c r="D75" s="141"/>
      <c r="E75" s="137"/>
    </row>
    <row r="76" spans="2:5" s="18" customFormat="1" x14ac:dyDescent="0.25">
      <c r="B76" s="67"/>
      <c r="D76" s="141"/>
      <c r="E76" s="137"/>
    </row>
    <row r="77" spans="2:5" s="18" customFormat="1" x14ac:dyDescent="0.25">
      <c r="B77" s="67"/>
      <c r="D77" s="141"/>
      <c r="E77" s="137"/>
    </row>
    <row r="78" spans="2:5" s="18" customFormat="1" x14ac:dyDescent="0.25">
      <c r="B78" s="67"/>
      <c r="D78" s="141"/>
      <c r="E78" s="137"/>
    </row>
    <row r="79" spans="2:5" s="18" customFormat="1" x14ac:dyDescent="0.25">
      <c r="B79" s="67"/>
      <c r="D79" s="141"/>
      <c r="E79" s="137"/>
    </row>
    <row r="80" spans="2:5" s="18" customFormat="1" x14ac:dyDescent="0.25">
      <c r="B80" s="67"/>
      <c r="D80" s="141"/>
      <c r="E80" s="137"/>
    </row>
    <row r="81" spans="2:5" s="18" customFormat="1" x14ac:dyDescent="0.25">
      <c r="B81" s="67"/>
      <c r="D81" s="141"/>
      <c r="E81" s="137"/>
    </row>
    <row r="82" spans="2:5" s="18" customFormat="1" x14ac:dyDescent="0.25">
      <c r="B82" s="67"/>
      <c r="D82" s="141"/>
      <c r="E82" s="137"/>
    </row>
    <row r="83" spans="2:5" s="18" customFormat="1" x14ac:dyDescent="0.25">
      <c r="B83" s="67"/>
      <c r="D83" s="141"/>
      <c r="E83" s="137"/>
    </row>
    <row r="84" spans="2:5" s="18" customFormat="1" x14ac:dyDescent="0.25">
      <c r="B84" s="67"/>
      <c r="D84" s="141"/>
      <c r="E84" s="137"/>
    </row>
    <row r="85" spans="2:5" s="18" customFormat="1" x14ac:dyDescent="0.25">
      <c r="B85" s="67"/>
      <c r="D85" s="141"/>
      <c r="E85" s="137"/>
    </row>
    <row r="86" spans="2:5" s="18" customFormat="1" x14ac:dyDescent="0.25">
      <c r="B86" s="67"/>
      <c r="D86" s="141"/>
      <c r="E86" s="137"/>
    </row>
    <row r="87" spans="2:5" s="18" customFormat="1" x14ac:dyDescent="0.25">
      <c r="B87" s="67"/>
      <c r="D87" s="141"/>
      <c r="E87" s="137"/>
    </row>
    <row r="88" spans="2:5" s="18" customFormat="1" x14ac:dyDescent="0.25">
      <c r="B88" s="67"/>
      <c r="D88" s="141"/>
      <c r="E88" s="137"/>
    </row>
    <row r="89" spans="2:5" s="18" customFormat="1" x14ac:dyDescent="0.25">
      <c r="B89" s="67"/>
      <c r="D89" s="141"/>
      <c r="E89" s="137"/>
    </row>
    <row r="90" spans="2:5" s="18" customFormat="1" x14ac:dyDescent="0.25">
      <c r="B90" s="67"/>
      <c r="D90" s="141"/>
      <c r="E90" s="137"/>
    </row>
    <row r="91" spans="2:5" s="18" customFormat="1" x14ac:dyDescent="0.25">
      <c r="B91" s="67"/>
      <c r="D91" s="141"/>
      <c r="E91" s="137"/>
    </row>
    <row r="92" spans="2:5" s="18" customFormat="1" x14ac:dyDescent="0.25">
      <c r="B92" s="67"/>
      <c r="D92" s="141"/>
      <c r="E92" s="137"/>
    </row>
    <row r="93" spans="2:5" s="18" customFormat="1" x14ac:dyDescent="0.25">
      <c r="B93" s="67"/>
      <c r="D93" s="141"/>
      <c r="E93" s="137"/>
    </row>
    <row r="94" spans="2:5" s="18" customFormat="1" x14ac:dyDescent="0.25">
      <c r="B94" s="67"/>
      <c r="D94" s="141"/>
      <c r="E94" s="137"/>
    </row>
    <row r="95" spans="2:5" s="18" customFormat="1" x14ac:dyDescent="0.25">
      <c r="B95" s="67"/>
      <c r="D95" s="141"/>
      <c r="E95" s="137"/>
    </row>
    <row r="96" spans="2:5" s="18" customFormat="1" x14ac:dyDescent="0.25">
      <c r="B96" s="67"/>
      <c r="D96" s="141"/>
      <c r="E96" s="137"/>
    </row>
    <row r="97" spans="2:5" s="18" customFormat="1" x14ac:dyDescent="0.25">
      <c r="B97" s="67"/>
      <c r="D97" s="141"/>
      <c r="E97" s="137"/>
    </row>
    <row r="98" spans="2:5" s="18" customFormat="1" x14ac:dyDescent="0.25">
      <c r="B98" s="67"/>
      <c r="D98" s="141"/>
      <c r="E98" s="137"/>
    </row>
    <row r="99" spans="2:5" s="18" customFormat="1" x14ac:dyDescent="0.25">
      <c r="B99" s="67"/>
      <c r="D99" s="141"/>
      <c r="E99" s="137"/>
    </row>
    <row r="100" spans="2:5" s="18" customFormat="1" x14ac:dyDescent="0.25">
      <c r="B100" s="67"/>
      <c r="D100" s="141"/>
      <c r="E100" s="137"/>
    </row>
    <row r="101" spans="2:5" s="18" customFormat="1" x14ac:dyDescent="0.25">
      <c r="B101" s="67"/>
      <c r="D101" s="141"/>
      <c r="E101" s="137"/>
    </row>
    <row r="102" spans="2:5" s="18" customFormat="1" x14ac:dyDescent="0.25">
      <c r="B102" s="67"/>
      <c r="D102" s="141"/>
      <c r="E102" s="137"/>
    </row>
    <row r="103" spans="2:5" s="18" customFormat="1" x14ac:dyDescent="0.25">
      <c r="B103" s="67"/>
      <c r="D103" s="141"/>
      <c r="E103" s="137"/>
    </row>
    <row r="104" spans="2:5" s="18" customFormat="1" x14ac:dyDescent="0.25">
      <c r="B104" s="67"/>
      <c r="D104" s="141"/>
      <c r="E104" s="137"/>
    </row>
    <row r="105" spans="2:5" s="18" customFormat="1" x14ac:dyDescent="0.25">
      <c r="B105" s="67"/>
      <c r="D105" s="141"/>
      <c r="E105" s="137"/>
    </row>
    <row r="106" spans="2:5" s="18" customFormat="1" x14ac:dyDescent="0.25">
      <c r="B106" s="67"/>
      <c r="D106" s="141"/>
      <c r="E106" s="137"/>
    </row>
    <row r="107" spans="2:5" s="18" customFormat="1" x14ac:dyDescent="0.25">
      <c r="B107" s="67"/>
      <c r="D107" s="141"/>
      <c r="E107" s="137"/>
    </row>
    <row r="108" spans="2:5" s="18" customFormat="1" x14ac:dyDescent="0.25">
      <c r="B108" s="67"/>
      <c r="D108" s="141"/>
      <c r="E108" s="137"/>
    </row>
    <row r="109" spans="2:5" s="18" customFormat="1" x14ac:dyDescent="0.25">
      <c r="B109" s="67"/>
      <c r="D109" s="141"/>
      <c r="E109" s="137"/>
    </row>
    <row r="110" spans="2:5" s="18" customFormat="1" x14ac:dyDescent="0.25">
      <c r="B110" s="67"/>
      <c r="D110" s="141"/>
      <c r="E110" s="137"/>
    </row>
    <row r="111" spans="2:5" s="18" customFormat="1" x14ac:dyDescent="0.25">
      <c r="B111" s="67"/>
      <c r="D111" s="141"/>
      <c r="E111" s="137"/>
    </row>
    <row r="112" spans="2:5" s="18" customFormat="1" x14ac:dyDescent="0.25">
      <c r="B112" s="67"/>
      <c r="D112" s="141"/>
      <c r="E112" s="137"/>
    </row>
    <row r="113" spans="2:5" s="18" customFormat="1" x14ac:dyDescent="0.25">
      <c r="B113" s="67"/>
      <c r="D113" s="141"/>
      <c r="E113" s="137"/>
    </row>
    <row r="114" spans="2:5" s="18" customFormat="1" x14ac:dyDescent="0.25">
      <c r="B114" s="67"/>
      <c r="D114" s="141"/>
      <c r="E114" s="137"/>
    </row>
    <row r="115" spans="2:5" s="18" customFormat="1" x14ac:dyDescent="0.25">
      <c r="B115" s="67"/>
      <c r="D115" s="141"/>
      <c r="E115" s="137"/>
    </row>
    <row r="116" spans="2:5" s="18" customFormat="1" x14ac:dyDescent="0.25">
      <c r="B116" s="67"/>
      <c r="D116" s="141"/>
      <c r="E116" s="137"/>
    </row>
    <row r="117" spans="2:5" s="18" customFormat="1" x14ac:dyDescent="0.25">
      <c r="B117" s="67"/>
      <c r="D117" s="141"/>
      <c r="E117" s="137"/>
    </row>
    <row r="118" spans="2:5" s="18" customFormat="1" x14ac:dyDescent="0.25">
      <c r="B118" s="67"/>
      <c r="D118" s="141"/>
      <c r="E118" s="137"/>
    </row>
    <row r="119" spans="2:5" s="18" customFormat="1" x14ac:dyDescent="0.25">
      <c r="B119" s="67"/>
      <c r="D119" s="141"/>
      <c r="E119" s="137"/>
    </row>
    <row r="120" spans="2:5" s="18" customFormat="1" x14ac:dyDescent="0.25">
      <c r="B120" s="67"/>
      <c r="D120" s="141"/>
      <c r="E120" s="137"/>
    </row>
    <row r="121" spans="2:5" s="18" customFormat="1" x14ac:dyDescent="0.25">
      <c r="B121" s="67"/>
      <c r="D121" s="141"/>
      <c r="E121" s="137"/>
    </row>
    <row r="122" spans="2:5" s="18" customFormat="1" x14ac:dyDescent="0.25">
      <c r="B122" s="67"/>
      <c r="D122" s="141"/>
      <c r="E122" s="137"/>
    </row>
    <row r="123" spans="2:5" s="18" customFormat="1" x14ac:dyDescent="0.25">
      <c r="D123" s="141"/>
      <c r="E123" s="137"/>
    </row>
    <row r="124" spans="2:5" s="18" customFormat="1" x14ac:dyDescent="0.25">
      <c r="D124" s="141"/>
      <c r="E124" s="137"/>
    </row>
    <row r="125" spans="2:5" s="18" customFormat="1" x14ac:dyDescent="0.25">
      <c r="D125" s="141"/>
      <c r="E125" s="137"/>
    </row>
    <row r="126" spans="2:5" s="18" customFormat="1" x14ac:dyDescent="0.25">
      <c r="D126" s="141"/>
      <c r="E126" s="137"/>
    </row>
    <row r="127" spans="2:5" s="18" customFormat="1" x14ac:dyDescent="0.25">
      <c r="D127" s="141"/>
      <c r="E127" s="137"/>
    </row>
    <row r="128" spans="2:5" s="18" customFormat="1" x14ac:dyDescent="0.25">
      <c r="D128" s="141"/>
      <c r="E128" s="137"/>
    </row>
    <row r="129" spans="4:38" s="18" customFormat="1" x14ac:dyDescent="0.25">
      <c r="D129" s="141"/>
      <c r="E129" s="137"/>
    </row>
    <row r="130" spans="4:38" s="18" customFormat="1" x14ac:dyDescent="0.25">
      <c r="D130" s="141"/>
      <c r="E130" s="137"/>
    </row>
    <row r="131" spans="4:38" s="18" customFormat="1" x14ac:dyDescent="0.25">
      <c r="D131" s="141"/>
      <c r="E131" s="137"/>
    </row>
    <row r="132" spans="4:38" s="18" customFormat="1" x14ac:dyDescent="0.25"/>
    <row r="133" spans="4:38" s="18" customFormat="1" x14ac:dyDescent="0.25"/>
    <row r="134" spans="4:38" s="18" customFormat="1" x14ac:dyDescent="0.25"/>
    <row r="135" spans="4:38" s="18" customFormat="1" x14ac:dyDescent="0.25"/>
    <row r="136" spans="4:38" s="18" customFormat="1" x14ac:dyDescent="0.25"/>
    <row r="137" spans="4:38" s="18" customFormat="1" x14ac:dyDescent="0.25"/>
    <row r="138" spans="4:38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28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28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28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Q54"/>
  <sheetViews>
    <sheetView zoomScaleSheetLayoutView="100" workbookViewId="0">
      <pane ySplit="11" topLeftCell="A12" activePane="bottomLeft" state="frozen"/>
      <selection activeCell="A25" sqref="A25"/>
      <selection pane="bottomLeft" activeCell="M19" sqref="M19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7" width="10.85546875" style="134"/>
    <col min="18" max="16384" width="10.85546875" style="5"/>
  </cols>
  <sheetData>
    <row r="1" spans="1:17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1"/>
      <c r="L1" s="138"/>
    </row>
    <row r="2" spans="1:17" x14ac:dyDescent="0.25">
      <c r="A2" s="12"/>
      <c r="B2" s="86"/>
      <c r="C2" s="86"/>
      <c r="D2" s="86"/>
      <c r="E2" s="86"/>
      <c r="F2" s="86"/>
      <c r="G2" s="86"/>
      <c r="H2" s="86"/>
      <c r="I2" s="87"/>
      <c r="J2" s="86"/>
      <c r="K2" s="13"/>
      <c r="L2" s="138"/>
    </row>
    <row r="3" spans="1:17" x14ac:dyDescent="0.25">
      <c r="A3" s="12"/>
      <c r="B3" s="86"/>
      <c r="C3" s="86"/>
      <c r="D3" s="86"/>
      <c r="E3" s="86"/>
      <c r="F3" s="86"/>
      <c r="G3" s="86"/>
      <c r="H3" s="86"/>
      <c r="I3" s="87"/>
      <c r="J3" s="86"/>
      <c r="K3" s="13"/>
      <c r="L3" s="138"/>
    </row>
    <row r="4" spans="1:17" x14ac:dyDescent="0.25">
      <c r="A4" s="12"/>
      <c r="B4" s="86"/>
      <c r="C4" s="86"/>
      <c r="D4" s="86"/>
      <c r="E4" s="86"/>
      <c r="F4" s="86"/>
      <c r="G4" s="86"/>
      <c r="H4" s="86"/>
      <c r="I4" s="87"/>
      <c r="J4" s="86"/>
      <c r="K4" s="14"/>
    </row>
    <row r="5" spans="1:17" x14ac:dyDescent="0.25">
      <c r="A5" s="12"/>
      <c r="B5" s="86"/>
      <c r="C5" s="86"/>
      <c r="D5" s="86"/>
      <c r="E5" s="86"/>
      <c r="F5" s="86"/>
      <c r="G5" s="86"/>
      <c r="H5" s="86"/>
      <c r="I5" s="86"/>
      <c r="J5" s="86"/>
      <c r="K5" s="14"/>
    </row>
    <row r="6" spans="1:17" x14ac:dyDescent="0.25">
      <c r="A6" s="12"/>
      <c r="B6" s="86"/>
      <c r="C6" s="86"/>
      <c r="D6" s="86"/>
      <c r="E6" s="86"/>
      <c r="F6" s="86"/>
      <c r="G6" s="86"/>
      <c r="H6" s="86"/>
      <c r="I6" s="86"/>
      <c r="J6" s="86"/>
      <c r="K6" s="14"/>
    </row>
    <row r="7" spans="1:17" x14ac:dyDescent="0.25">
      <c r="A7" s="12"/>
      <c r="B7" s="86"/>
      <c r="C7" s="224" t="s">
        <v>40</v>
      </c>
      <c r="D7" s="224"/>
      <c r="E7" s="224"/>
      <c r="F7" s="224"/>
      <c r="G7" s="224"/>
      <c r="H7" s="224"/>
      <c r="I7" s="224"/>
      <c r="J7" s="224"/>
      <c r="K7" s="14"/>
    </row>
    <row r="8" spans="1:17" x14ac:dyDescent="0.25">
      <c r="A8" s="12"/>
      <c r="B8" s="86"/>
      <c r="C8" s="224" t="s">
        <v>66</v>
      </c>
      <c r="D8" s="224"/>
      <c r="E8" s="224"/>
      <c r="F8" s="224"/>
      <c r="G8" s="224"/>
      <c r="H8" s="224"/>
      <c r="I8" s="224"/>
      <c r="J8" s="224"/>
      <c r="K8" s="14"/>
    </row>
    <row r="9" spans="1:17" x14ac:dyDescent="0.25">
      <c r="A9" s="12"/>
      <c r="B9" s="86"/>
      <c r="C9" s="182"/>
      <c r="D9" s="182"/>
      <c r="E9" s="182"/>
      <c r="F9" s="182"/>
      <c r="G9" s="182"/>
      <c r="H9" s="182"/>
      <c r="I9" s="86"/>
      <c r="J9" s="86"/>
      <c r="K9" s="14"/>
    </row>
    <row r="10" spans="1:17" ht="15.75" customHeight="1" x14ac:dyDescent="0.25">
      <c r="A10" s="12"/>
      <c r="B10" s="87"/>
      <c r="C10" s="232" t="s">
        <v>221</v>
      </c>
      <c r="D10" s="232"/>
      <c r="E10" s="226" t="s">
        <v>204</v>
      </c>
      <c r="F10" s="226" t="s">
        <v>205</v>
      </c>
      <c r="G10" s="232" t="s">
        <v>222</v>
      </c>
      <c r="H10" s="232"/>
      <c r="I10" s="226" t="s">
        <v>204</v>
      </c>
      <c r="J10" s="226" t="s">
        <v>205</v>
      </c>
      <c r="K10" s="14"/>
    </row>
    <row r="11" spans="1:17" x14ac:dyDescent="0.25">
      <c r="A11" s="12"/>
      <c r="B11" s="87"/>
      <c r="C11" s="182">
        <v>2013</v>
      </c>
      <c r="D11" s="182">
        <v>2014</v>
      </c>
      <c r="E11" s="226"/>
      <c r="F11" s="226"/>
      <c r="G11" s="182">
        <v>2013</v>
      </c>
      <c r="H11" s="182">
        <v>2014</v>
      </c>
      <c r="I11" s="226"/>
      <c r="J11" s="226"/>
      <c r="K11" s="14"/>
      <c r="L11" s="229"/>
      <c r="M11" s="230"/>
      <c r="N11" s="231"/>
      <c r="O11" s="231"/>
    </row>
    <row r="12" spans="1:17" ht="12" customHeight="1" x14ac:dyDescent="0.25">
      <c r="A12" s="12"/>
      <c r="B12" s="87"/>
      <c r="C12" s="182"/>
      <c r="D12" s="182"/>
      <c r="E12" s="182"/>
      <c r="F12" s="182"/>
      <c r="G12" s="182"/>
      <c r="H12" s="182"/>
      <c r="I12" s="182"/>
      <c r="J12" s="182"/>
      <c r="K12" s="14"/>
    </row>
    <row r="13" spans="1:17" x14ac:dyDescent="0.25">
      <c r="A13" s="12"/>
      <c r="B13" s="8" t="s">
        <v>21</v>
      </c>
      <c r="C13" s="23">
        <v>3284.2359999999994</v>
      </c>
      <c r="D13" s="23">
        <v>4333.9500000000007</v>
      </c>
      <c r="E13" s="23">
        <v>31.962197600903263</v>
      </c>
      <c r="F13" s="21">
        <v>100</v>
      </c>
      <c r="G13" s="23">
        <v>409.86099999999993</v>
      </c>
      <c r="H13" s="23">
        <v>568.13599999999997</v>
      </c>
      <c r="I13" s="23">
        <v>38.616750556896129</v>
      </c>
      <c r="J13" s="21">
        <v>100</v>
      </c>
      <c r="K13" s="14"/>
      <c r="L13" s="80"/>
      <c r="M13" s="150"/>
    </row>
    <row r="14" spans="1:17" x14ac:dyDescent="0.25">
      <c r="A14" s="12"/>
      <c r="B14" s="87" t="s">
        <v>22</v>
      </c>
      <c r="C14" s="20">
        <v>2224.8249999999998</v>
      </c>
      <c r="D14" s="23">
        <v>2430.846</v>
      </c>
      <c r="E14" s="20">
        <v>9.2600991089186948</v>
      </c>
      <c r="F14" s="20">
        <v>56.088464333921706</v>
      </c>
      <c r="G14" s="20">
        <v>311.61099999999999</v>
      </c>
      <c r="H14" s="23">
        <v>169.322</v>
      </c>
      <c r="I14" s="20">
        <v>-45.662380339590058</v>
      </c>
      <c r="J14" s="20">
        <v>29.803075319993805</v>
      </c>
      <c r="K14" s="14"/>
      <c r="L14" s="151"/>
      <c r="M14" s="151"/>
      <c r="N14" s="151"/>
      <c r="O14" s="151"/>
      <c r="Q14" s="179"/>
    </row>
    <row r="15" spans="1:17" x14ac:dyDescent="0.25">
      <c r="A15" s="12"/>
      <c r="B15" s="87" t="s">
        <v>23</v>
      </c>
      <c r="C15" s="20">
        <v>17.282</v>
      </c>
      <c r="D15" s="23">
        <v>38.655999999999999</v>
      </c>
      <c r="E15" s="20">
        <v>123.67781506770048</v>
      </c>
      <c r="F15" s="20">
        <v>0.89193460930559865</v>
      </c>
      <c r="G15" s="20">
        <v>1.179</v>
      </c>
      <c r="H15" s="23">
        <v>0.57299999999999995</v>
      </c>
      <c r="I15" s="20">
        <v>-51.399491094147585</v>
      </c>
      <c r="J15" s="20">
        <v>0.10085613303856822</v>
      </c>
      <c r="K15" s="14"/>
      <c r="L15" s="151"/>
      <c r="M15" s="151"/>
      <c r="N15" s="151"/>
      <c r="O15" s="151"/>
    </row>
    <row r="16" spans="1:17" x14ac:dyDescent="0.25">
      <c r="A16" s="12"/>
      <c r="B16" s="87" t="s">
        <v>24</v>
      </c>
      <c r="C16" s="20">
        <v>663.53800000000001</v>
      </c>
      <c r="D16" s="23">
        <v>1419.675</v>
      </c>
      <c r="E16" s="20">
        <v>113.95534242198634</v>
      </c>
      <c r="F16" s="20">
        <v>32.757069186308094</v>
      </c>
      <c r="G16" s="20">
        <v>74.81</v>
      </c>
      <c r="H16" s="23">
        <v>371.245</v>
      </c>
      <c r="I16" s="20">
        <v>396.25050126988367</v>
      </c>
      <c r="J16" s="20">
        <v>65.344389371558933</v>
      </c>
      <c r="K16" s="14"/>
      <c r="L16" s="151"/>
      <c r="M16" s="151"/>
      <c r="N16" s="151"/>
      <c r="O16" s="151"/>
      <c r="Q16" s="179"/>
    </row>
    <row r="17" spans="1:17" x14ac:dyDescent="0.25">
      <c r="A17" s="12"/>
      <c r="B17" s="87" t="s">
        <v>25</v>
      </c>
      <c r="C17" s="20">
        <v>9.0280000000000005</v>
      </c>
      <c r="D17" s="23">
        <v>3.9089999999999998</v>
      </c>
      <c r="E17" s="20">
        <v>-56.701373504652196</v>
      </c>
      <c r="F17" s="20">
        <v>9.0194856885750865E-2</v>
      </c>
      <c r="G17" s="20">
        <v>0</v>
      </c>
      <c r="H17" s="23">
        <v>0</v>
      </c>
      <c r="I17" s="20" t="s">
        <v>112</v>
      </c>
      <c r="J17" s="20">
        <v>0</v>
      </c>
      <c r="K17" s="14"/>
      <c r="L17" s="151"/>
      <c r="M17" s="151"/>
      <c r="N17" s="151"/>
      <c r="O17" s="151"/>
    </row>
    <row r="18" spans="1:17" x14ac:dyDescent="0.25">
      <c r="A18" s="12"/>
      <c r="B18" s="87" t="s">
        <v>26</v>
      </c>
      <c r="C18" s="20">
        <v>230.87700000000001</v>
      </c>
      <c r="D18" s="23">
        <v>281.78500000000003</v>
      </c>
      <c r="E18" s="20">
        <v>22.049836059893369</v>
      </c>
      <c r="F18" s="20">
        <v>6.5018055122924814</v>
      </c>
      <c r="G18" s="20">
        <v>10.013999999999999</v>
      </c>
      <c r="H18" s="23">
        <v>20.95</v>
      </c>
      <c r="I18" s="20">
        <v>109.20711004593571</v>
      </c>
      <c r="J18" s="20">
        <v>3.687497359787093</v>
      </c>
      <c r="K18" s="14"/>
      <c r="L18" s="151"/>
      <c r="M18" s="151"/>
      <c r="N18" s="151"/>
      <c r="O18" s="151"/>
    </row>
    <row r="19" spans="1:17" x14ac:dyDescent="0.25">
      <c r="A19" s="12"/>
      <c r="B19" s="87" t="s">
        <v>27</v>
      </c>
      <c r="C19" s="20">
        <v>41.851999999999997</v>
      </c>
      <c r="D19" s="23">
        <v>25.641999999999999</v>
      </c>
      <c r="E19" s="20">
        <v>-38.7317213036414</v>
      </c>
      <c r="F19" s="20">
        <v>0.59165426458542425</v>
      </c>
      <c r="G19" s="20">
        <v>7.7030000000000003</v>
      </c>
      <c r="H19" s="23">
        <v>0</v>
      </c>
      <c r="I19" s="20" t="s">
        <v>112</v>
      </c>
      <c r="J19" s="20">
        <v>0</v>
      </c>
      <c r="K19" s="14"/>
      <c r="L19" s="151"/>
      <c r="M19" s="151"/>
      <c r="N19" s="151"/>
      <c r="O19" s="151"/>
    </row>
    <row r="20" spans="1:17" x14ac:dyDescent="0.25">
      <c r="A20" s="12" t="s">
        <v>20</v>
      </c>
      <c r="B20" s="72" t="s">
        <v>28</v>
      </c>
      <c r="C20" s="20">
        <v>24.72</v>
      </c>
      <c r="D20" s="23">
        <v>35.435000000000002</v>
      </c>
      <c r="E20" s="20">
        <v>43.345469255663446</v>
      </c>
      <c r="F20" s="20">
        <v>0.81761441640997234</v>
      </c>
      <c r="G20" s="20">
        <v>2.472</v>
      </c>
      <c r="H20" s="23">
        <v>0.25700000000000001</v>
      </c>
      <c r="I20" s="20">
        <v>-89.603559870550171</v>
      </c>
      <c r="J20" s="20">
        <v>4.5235647802638806E-2</v>
      </c>
      <c r="K20" s="14"/>
      <c r="L20" s="151"/>
      <c r="M20" s="151"/>
      <c r="N20" s="151"/>
      <c r="O20" s="151"/>
    </row>
    <row r="21" spans="1:17" x14ac:dyDescent="0.25">
      <c r="A21" s="12" t="s">
        <v>20</v>
      </c>
      <c r="B21" s="72" t="s">
        <v>29</v>
      </c>
      <c r="C21" s="20">
        <v>45.895000000000003</v>
      </c>
      <c r="D21" s="23">
        <v>67.738</v>
      </c>
      <c r="E21" s="20">
        <v>47.593419762501355</v>
      </c>
      <c r="F21" s="20">
        <v>1.5629621938416451</v>
      </c>
      <c r="G21" s="20">
        <v>1.1890000000000001</v>
      </c>
      <c r="H21" s="23">
        <v>0</v>
      </c>
      <c r="I21" s="20" t="s">
        <v>112</v>
      </c>
      <c r="J21" s="20">
        <v>0</v>
      </c>
      <c r="K21" s="14"/>
      <c r="L21" s="151"/>
      <c r="M21" s="151"/>
      <c r="N21" s="151"/>
      <c r="O21" s="151"/>
    </row>
    <row r="22" spans="1:17" x14ac:dyDescent="0.25">
      <c r="A22" s="12" t="s">
        <v>20</v>
      </c>
      <c r="B22" s="72" t="s">
        <v>30</v>
      </c>
      <c r="C22" s="20">
        <v>17.798999999999999</v>
      </c>
      <c r="D22" s="23">
        <v>14.269</v>
      </c>
      <c r="E22" s="20">
        <v>-19.832574863756392</v>
      </c>
      <c r="F22" s="20">
        <v>0.32923776231843926</v>
      </c>
      <c r="G22" s="20">
        <v>0</v>
      </c>
      <c r="H22" s="23">
        <v>0</v>
      </c>
      <c r="I22" s="20" t="s">
        <v>112</v>
      </c>
      <c r="J22" s="20">
        <v>0</v>
      </c>
      <c r="K22" s="14"/>
      <c r="L22" s="151"/>
      <c r="M22" s="151"/>
      <c r="N22" s="151"/>
      <c r="O22" s="151"/>
    </row>
    <row r="23" spans="1:17" x14ac:dyDescent="0.25">
      <c r="A23" s="12" t="s">
        <v>20</v>
      </c>
      <c r="B23" s="72" t="s">
        <v>31</v>
      </c>
      <c r="C23" s="20">
        <v>3.8690000000000002</v>
      </c>
      <c r="D23" s="23">
        <v>15.991</v>
      </c>
      <c r="E23" s="20">
        <v>313.31093305763761</v>
      </c>
      <c r="F23" s="20">
        <v>0.36897056957279151</v>
      </c>
      <c r="G23" s="20">
        <v>0.39</v>
      </c>
      <c r="H23" s="23">
        <v>5.7889999999999997</v>
      </c>
      <c r="I23" s="20">
        <v>1384.3589743589741</v>
      </c>
      <c r="J23" s="20">
        <v>1.0189461678189728</v>
      </c>
      <c r="K23" s="14"/>
      <c r="L23" s="151"/>
      <c r="M23" s="151"/>
      <c r="N23" s="151"/>
      <c r="O23" s="151"/>
    </row>
    <row r="24" spans="1:17" x14ac:dyDescent="0.25">
      <c r="A24" s="12" t="s">
        <v>20</v>
      </c>
      <c r="B24" s="72" t="s">
        <v>32</v>
      </c>
      <c r="C24" s="20">
        <v>4.54</v>
      </c>
      <c r="D24" s="23">
        <v>0</v>
      </c>
      <c r="E24" s="20" t="s">
        <v>112</v>
      </c>
      <c r="F24" s="20">
        <v>0</v>
      </c>
      <c r="G24" s="20">
        <v>0.49299999999999999</v>
      </c>
      <c r="H24" s="23">
        <v>0</v>
      </c>
      <c r="I24" s="20" t="s">
        <v>112</v>
      </c>
      <c r="J24" s="20">
        <v>0</v>
      </c>
      <c r="K24" s="14"/>
      <c r="L24" s="151"/>
      <c r="M24" s="151"/>
      <c r="N24" s="151"/>
      <c r="O24" s="151"/>
    </row>
    <row r="25" spans="1:17" x14ac:dyDescent="0.25">
      <c r="A25" s="12" t="s">
        <v>20</v>
      </c>
      <c r="B25" s="87" t="s">
        <v>33</v>
      </c>
      <c r="C25" s="20">
        <v>1.0999999999999999E-2</v>
      </c>
      <c r="D25" s="23">
        <v>4.0000000000000001E-3</v>
      </c>
      <c r="E25" s="20">
        <v>-63.636363636363633</v>
      </c>
      <c r="F25" s="20">
        <v>9.2294558082119072E-5</v>
      </c>
      <c r="G25" s="20">
        <v>0</v>
      </c>
      <c r="H25" s="23">
        <v>0</v>
      </c>
      <c r="I25" s="20" t="s">
        <v>112</v>
      </c>
      <c r="J25" s="20">
        <v>0</v>
      </c>
      <c r="K25" s="14"/>
      <c r="L25" s="152"/>
      <c r="M25" s="151"/>
      <c r="N25" s="151"/>
      <c r="O25" s="151"/>
    </row>
    <row r="26" spans="1:17" x14ac:dyDescent="0.25">
      <c r="A26" s="12"/>
      <c r="B26" s="87"/>
      <c r="C26" s="2"/>
      <c r="D26" s="2"/>
      <c r="E26" s="2"/>
      <c r="F26" s="3"/>
      <c r="G26" s="3"/>
      <c r="H26" s="3"/>
      <c r="I26" s="4"/>
      <c r="J26" s="4"/>
      <c r="K26" s="14"/>
    </row>
    <row r="27" spans="1:17" x14ac:dyDescent="0.25">
      <c r="A27" s="12"/>
      <c r="B27" s="8" t="s">
        <v>34</v>
      </c>
      <c r="C27" s="23">
        <v>2224.8250000000003</v>
      </c>
      <c r="D27" s="23">
        <v>2430.846</v>
      </c>
      <c r="E27" s="23">
        <v>9.2600991089186735</v>
      </c>
      <c r="F27" s="21">
        <v>100</v>
      </c>
      <c r="G27" s="23">
        <v>311.61099999999999</v>
      </c>
      <c r="H27" s="23">
        <v>169.322</v>
      </c>
      <c r="I27" s="23">
        <v>-45.662380339590058</v>
      </c>
      <c r="J27" s="21">
        <v>100</v>
      </c>
      <c r="K27" s="14"/>
    </row>
    <row r="28" spans="1:17" x14ac:dyDescent="0.25">
      <c r="A28" s="12"/>
      <c r="B28" s="87" t="s">
        <v>36</v>
      </c>
      <c r="C28" s="20">
        <v>439.65600000000001</v>
      </c>
      <c r="D28" s="23">
        <v>371.512</v>
      </c>
      <c r="E28" s="20">
        <v>-15.499390432519967</v>
      </c>
      <c r="F28" s="20">
        <v>15.283238839482221</v>
      </c>
      <c r="G28" s="20">
        <v>49.826999999999998</v>
      </c>
      <c r="H28" s="23">
        <v>22.620999999999999</v>
      </c>
      <c r="I28" s="20">
        <v>-54.600919180364059</v>
      </c>
      <c r="J28" s="20">
        <v>13.359752424374861</v>
      </c>
      <c r="K28" s="14"/>
      <c r="L28" s="151"/>
      <c r="M28" s="151"/>
      <c r="N28" s="151"/>
      <c r="O28" s="151"/>
    </row>
    <row r="29" spans="1:17" x14ac:dyDescent="0.25">
      <c r="A29" s="12"/>
      <c r="B29" s="87" t="s">
        <v>37</v>
      </c>
      <c r="C29" s="20">
        <v>1785.1690000000001</v>
      </c>
      <c r="D29" s="23">
        <v>2059.3339999999998</v>
      </c>
      <c r="E29" s="20">
        <v>15.357929697412388</v>
      </c>
      <c r="F29" s="20">
        <v>84.716761160517777</v>
      </c>
      <c r="G29" s="20">
        <v>261.78399999999999</v>
      </c>
      <c r="H29" s="23">
        <v>146.70099999999999</v>
      </c>
      <c r="I29" s="20">
        <v>-43.961051859548327</v>
      </c>
      <c r="J29" s="20">
        <v>86.640247575625139</v>
      </c>
      <c r="K29" s="14"/>
      <c r="L29" s="151"/>
      <c r="M29" s="151"/>
      <c r="N29" s="151"/>
      <c r="O29" s="151"/>
      <c r="Q29" s="179"/>
    </row>
    <row r="30" spans="1:17" x14ac:dyDescent="0.25">
      <c r="A30" s="12"/>
      <c r="B30" s="87"/>
      <c r="C30" s="2"/>
      <c r="D30" s="2"/>
      <c r="E30" s="2"/>
      <c r="F30" s="3"/>
      <c r="G30" s="3"/>
      <c r="H30" s="3"/>
      <c r="I30" s="4"/>
      <c r="J30" s="4"/>
      <c r="K30" s="14"/>
      <c r="L30" s="138"/>
    </row>
    <row r="31" spans="1:17" x14ac:dyDescent="0.25">
      <c r="A31" s="12"/>
      <c r="B31" s="87"/>
      <c r="C31" s="2"/>
      <c r="D31" s="2"/>
      <c r="E31" s="2"/>
      <c r="F31" s="3"/>
      <c r="G31" s="3"/>
      <c r="H31" s="3"/>
      <c r="I31" s="4"/>
      <c r="J31" s="4"/>
      <c r="K31" s="14"/>
      <c r="L31" s="154"/>
    </row>
    <row r="32" spans="1:17" x14ac:dyDescent="0.25">
      <c r="A32" s="12"/>
      <c r="B32" s="8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8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8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87"/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2"/>
      <c r="B36" s="87"/>
      <c r="C36" s="2"/>
      <c r="D36" s="2"/>
      <c r="E36" s="2"/>
      <c r="F36" s="3"/>
      <c r="G36" s="3"/>
      <c r="H36" s="3"/>
      <c r="I36" s="4"/>
      <c r="J36" s="4"/>
      <c r="K36" s="14"/>
    </row>
    <row r="37" spans="1:11" x14ac:dyDescent="0.25">
      <c r="A37" s="12"/>
      <c r="B37" s="87"/>
      <c r="C37" s="2"/>
      <c r="D37" s="2"/>
      <c r="E37" s="2"/>
      <c r="F37" s="3"/>
      <c r="G37" s="3"/>
      <c r="H37" s="3"/>
      <c r="I37" s="4"/>
      <c r="J37" s="4"/>
      <c r="K37" s="14"/>
    </row>
    <row r="38" spans="1:11" x14ac:dyDescent="0.25">
      <c r="A38" s="12"/>
      <c r="B38" s="87"/>
      <c r="C38" s="2"/>
      <c r="D38" s="2"/>
      <c r="E38" s="2"/>
      <c r="F38" s="3"/>
      <c r="G38" s="3"/>
      <c r="H38" s="3"/>
      <c r="I38" s="4"/>
      <c r="J38" s="4"/>
      <c r="K38" s="14"/>
    </row>
    <row r="39" spans="1:11" x14ac:dyDescent="0.25">
      <c r="A39" s="12"/>
      <c r="B39" s="87"/>
      <c r="C39" s="2"/>
      <c r="D39" s="2"/>
      <c r="E39" s="2"/>
      <c r="F39" s="3"/>
      <c r="G39" s="3"/>
      <c r="H39" s="3"/>
      <c r="I39" s="4"/>
      <c r="J39" s="4"/>
      <c r="K39" s="14"/>
    </row>
    <row r="40" spans="1:11" x14ac:dyDescent="0.25">
      <c r="A40" s="12"/>
      <c r="B40" s="87"/>
      <c r="C40" s="2"/>
      <c r="D40" s="2"/>
      <c r="E40" s="2"/>
      <c r="F40" s="3"/>
      <c r="G40" s="3"/>
      <c r="H40" s="3"/>
      <c r="I40" s="4"/>
      <c r="J40" s="4"/>
      <c r="K40" s="14"/>
    </row>
    <row r="41" spans="1:11" x14ac:dyDescent="0.25">
      <c r="A41" s="12"/>
      <c r="B41" s="69" t="s">
        <v>64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 x14ac:dyDescent="0.25">
      <c r="A42" s="15"/>
      <c r="B42" s="26" t="s">
        <v>172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 x14ac:dyDescent="0.25">
      <c r="C43" s="18" t="s">
        <v>22</v>
      </c>
      <c r="D43" s="67">
        <v>2224.8249999999998</v>
      </c>
      <c r="G43" s="18" t="s">
        <v>35</v>
      </c>
      <c r="H43" s="67">
        <v>439.65600000000001</v>
      </c>
    </row>
    <row r="44" spans="1:11" s="18" customFormat="1" x14ac:dyDescent="0.25">
      <c r="C44" s="18" t="s">
        <v>38</v>
      </c>
      <c r="D44" s="67">
        <v>1059.4110000000001</v>
      </c>
      <c r="G44" s="18" t="s">
        <v>39</v>
      </c>
      <c r="H44" s="67">
        <v>1785.1690000000001</v>
      </c>
    </row>
    <row r="45" spans="1:11" s="18" customFormat="1" x14ac:dyDescent="0.25">
      <c r="D45" s="67"/>
      <c r="H45" s="67"/>
    </row>
    <row r="46" spans="1:11" s="18" customFormat="1" x14ac:dyDescent="0.25">
      <c r="D46" s="67"/>
    </row>
    <row r="47" spans="1:11" s="18" customFormat="1" x14ac:dyDescent="0.25">
      <c r="D47" s="67"/>
    </row>
    <row r="48" spans="1:11" s="18" customFormat="1" x14ac:dyDescent="0.25">
      <c r="D48" s="67"/>
    </row>
    <row r="49" spans="3:4" s="18" customFormat="1" x14ac:dyDescent="0.25">
      <c r="D49" s="67"/>
    </row>
    <row r="50" spans="3:4" s="18" customFormat="1" x14ac:dyDescent="0.25">
      <c r="D50" s="67"/>
    </row>
    <row r="51" spans="3:4" s="18" customFormat="1" x14ac:dyDescent="0.25">
      <c r="D51" s="67"/>
    </row>
    <row r="52" spans="3:4" s="18" customFormat="1" x14ac:dyDescent="0.25">
      <c r="D52" s="67"/>
    </row>
    <row r="53" spans="3:4" s="5" customFormat="1" x14ac:dyDescent="0.25">
      <c r="C53" s="18"/>
      <c r="D53" s="67"/>
    </row>
    <row r="54" spans="3:4" s="5" customFormat="1" x14ac:dyDescent="0.25">
      <c r="C54" s="18"/>
      <c r="D54" s="67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SheetLayoutView="85" workbookViewId="0">
      <pane ySplit="11" topLeftCell="A12" activePane="bottomLeft" state="frozen"/>
      <selection activeCell="A25" sqref="A25"/>
      <selection pane="bottomLeft" activeCell="O31" sqref="O31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24" t="s">
        <v>53</v>
      </c>
      <c r="D7" s="224"/>
      <c r="E7" s="224"/>
      <c r="F7" s="224"/>
      <c r="G7" s="224"/>
      <c r="H7" s="224"/>
      <c r="I7" s="224"/>
      <c r="J7" s="224"/>
      <c r="K7" s="224"/>
      <c r="L7" s="14"/>
    </row>
    <row r="8" spans="1:15" x14ac:dyDescent="0.25">
      <c r="A8" s="12"/>
      <c r="B8" s="6"/>
      <c r="C8" s="224" t="s">
        <v>223</v>
      </c>
      <c r="D8" s="224"/>
      <c r="E8" s="224"/>
      <c r="F8" s="224"/>
      <c r="G8" s="224"/>
      <c r="H8" s="224"/>
      <c r="I8" s="224"/>
      <c r="J8" s="224"/>
      <c r="K8" s="224"/>
      <c r="L8" s="14"/>
    </row>
    <row r="9" spans="1:15" x14ac:dyDescent="0.25">
      <c r="A9" s="12"/>
      <c r="B9" s="6"/>
      <c r="C9" s="73"/>
      <c r="D9" s="73"/>
      <c r="E9" s="73"/>
      <c r="F9" s="73"/>
      <c r="G9" s="73"/>
      <c r="H9" s="73"/>
      <c r="I9" s="73"/>
      <c r="J9" s="73"/>
      <c r="K9" s="86"/>
      <c r="L9" s="14"/>
    </row>
    <row r="10" spans="1:15" ht="15.75" customHeight="1" x14ac:dyDescent="0.25">
      <c r="A10" s="12"/>
      <c r="B10" s="7"/>
      <c r="C10" s="232" t="s">
        <v>42</v>
      </c>
      <c r="D10" s="232"/>
      <c r="E10" s="233" t="s">
        <v>202</v>
      </c>
      <c r="F10" s="232" t="s">
        <v>17</v>
      </c>
      <c r="G10" s="232"/>
      <c r="H10" s="233" t="s">
        <v>202</v>
      </c>
      <c r="I10" s="232" t="s">
        <v>43</v>
      </c>
      <c r="J10" s="232"/>
      <c r="K10" s="233" t="s">
        <v>202</v>
      </c>
      <c r="L10" s="14"/>
    </row>
    <row r="11" spans="1:15" x14ac:dyDescent="0.25">
      <c r="A11" s="12"/>
      <c r="B11" s="7"/>
      <c r="C11" s="81">
        <v>2013</v>
      </c>
      <c r="D11" s="73">
        <v>2014</v>
      </c>
      <c r="E11" s="234"/>
      <c r="F11" s="170">
        <v>2013</v>
      </c>
      <c r="G11" s="170">
        <v>2014</v>
      </c>
      <c r="H11" s="234"/>
      <c r="I11" s="170">
        <v>2013</v>
      </c>
      <c r="J11" s="170">
        <v>2014</v>
      </c>
      <c r="K11" s="234"/>
      <c r="L11" s="14"/>
      <c r="O11" s="1"/>
    </row>
    <row r="12" spans="1:15" ht="12" customHeight="1" x14ac:dyDescent="0.25">
      <c r="A12" s="12"/>
      <c r="B12" s="7"/>
      <c r="C12" s="73"/>
      <c r="D12" s="73"/>
      <c r="E12" s="73"/>
      <c r="F12" s="73"/>
      <c r="G12" s="73"/>
      <c r="H12" s="73"/>
      <c r="I12" s="73"/>
      <c r="J12" s="73"/>
      <c r="K12" s="73"/>
      <c r="L12" s="14"/>
    </row>
    <row r="13" spans="1:15" x14ac:dyDescent="0.25">
      <c r="A13" s="12"/>
      <c r="B13" s="8" t="s">
        <v>41</v>
      </c>
      <c r="C13" s="75">
        <v>0.46422400000000003</v>
      </c>
      <c r="D13" s="75">
        <v>0.05</v>
      </c>
      <c r="E13" s="75">
        <v>0.05</v>
      </c>
      <c r="F13" s="75">
        <v>2.2575370000000001</v>
      </c>
      <c r="G13" s="75">
        <v>2.74</v>
      </c>
      <c r="H13" s="75">
        <v>2.74</v>
      </c>
      <c r="I13" s="75">
        <v>2.3779823534707978</v>
      </c>
      <c r="J13" s="75">
        <v>2.92</v>
      </c>
      <c r="K13" s="75">
        <v>2.92</v>
      </c>
      <c r="L13" s="14"/>
    </row>
    <row r="14" spans="1:15" x14ac:dyDescent="0.25">
      <c r="A14" s="12"/>
      <c r="B14" s="7" t="s">
        <v>22</v>
      </c>
      <c r="C14" s="75">
        <v>0.996367</v>
      </c>
      <c r="D14" s="75">
        <v>0.33</v>
      </c>
      <c r="E14" s="75">
        <v>0.1</v>
      </c>
      <c r="F14" s="75">
        <v>3.0483549999999999</v>
      </c>
      <c r="G14" s="75">
        <v>2.25</v>
      </c>
      <c r="H14" s="75">
        <v>0.68</v>
      </c>
      <c r="I14" s="75">
        <v>3.7968540000000002</v>
      </c>
      <c r="J14" s="75">
        <v>2.33</v>
      </c>
      <c r="K14" s="75">
        <v>0.7</v>
      </c>
      <c r="L14" s="14"/>
    </row>
    <row r="15" spans="1:15" x14ac:dyDescent="0.25">
      <c r="A15" s="12"/>
      <c r="B15" s="7" t="s">
        <v>80</v>
      </c>
      <c r="C15" s="75">
        <v>0.68656300000000003</v>
      </c>
      <c r="D15" s="75">
        <v>0.4</v>
      </c>
      <c r="E15" s="75">
        <v>0.03</v>
      </c>
      <c r="F15" s="75">
        <v>2.587764</v>
      </c>
      <c r="G15" s="75">
        <v>1.82</v>
      </c>
      <c r="H15" s="75">
        <v>0.15</v>
      </c>
      <c r="I15" s="75">
        <v>4.1678069999999998</v>
      </c>
      <c r="J15" s="75">
        <v>3.29</v>
      </c>
      <c r="K15" s="75">
        <v>0.26</v>
      </c>
      <c r="L15" s="14"/>
    </row>
    <row r="16" spans="1:15" x14ac:dyDescent="0.25">
      <c r="A16" s="12"/>
      <c r="B16" s="7" t="s">
        <v>81</v>
      </c>
      <c r="C16" s="75">
        <v>0.72314999999999996</v>
      </c>
      <c r="D16" s="75">
        <v>0.56000000000000005</v>
      </c>
      <c r="E16" s="75">
        <v>0.06</v>
      </c>
      <c r="F16" s="75">
        <v>3.2315330000000002</v>
      </c>
      <c r="G16" s="75">
        <v>1.86</v>
      </c>
      <c r="H16" s="75">
        <v>0.21</v>
      </c>
      <c r="I16" s="75">
        <v>4.6294380000000004</v>
      </c>
      <c r="J16" s="75">
        <v>2.83</v>
      </c>
      <c r="K16" s="75">
        <v>0.31</v>
      </c>
      <c r="L16" s="14"/>
    </row>
    <row r="17" spans="1:14" x14ac:dyDescent="0.25">
      <c r="A17" s="12"/>
      <c r="B17" s="7" t="s">
        <v>82</v>
      </c>
      <c r="C17" s="75">
        <v>3.7009999999999999E-3</v>
      </c>
      <c r="D17" s="75">
        <v>0.52</v>
      </c>
      <c r="E17" s="75">
        <v>0.02</v>
      </c>
      <c r="F17" s="75">
        <v>1.4707479999999999</v>
      </c>
      <c r="G17" s="75">
        <v>1.65</v>
      </c>
      <c r="H17" s="75">
        <v>7.0000000000000007E-2</v>
      </c>
      <c r="I17" s="75">
        <v>4.2338170000000002</v>
      </c>
      <c r="J17" s="75">
        <v>2.54</v>
      </c>
      <c r="K17" s="75">
        <v>0.11</v>
      </c>
      <c r="L17" s="14"/>
    </row>
    <row r="18" spans="1:14" x14ac:dyDescent="0.25">
      <c r="A18" s="12"/>
      <c r="B18" s="7" t="s">
        <v>44</v>
      </c>
      <c r="C18" s="75">
        <v>0.65539400000000003</v>
      </c>
      <c r="D18" s="75">
        <v>0.31</v>
      </c>
      <c r="E18" s="75">
        <v>0.03</v>
      </c>
      <c r="F18" s="75">
        <v>2.3375629999999998</v>
      </c>
      <c r="G18" s="75">
        <v>1.76</v>
      </c>
      <c r="H18" s="75">
        <v>0.2</v>
      </c>
      <c r="I18" s="75">
        <v>4.0688589999999998</v>
      </c>
      <c r="J18" s="75">
        <v>3.38</v>
      </c>
      <c r="K18" s="75">
        <v>0.38</v>
      </c>
      <c r="L18" s="14"/>
    </row>
    <row r="19" spans="1:14" x14ac:dyDescent="0.25">
      <c r="A19" s="12"/>
      <c r="B19" s="7"/>
      <c r="C19" s="76"/>
      <c r="D19" s="77"/>
      <c r="E19" s="77"/>
      <c r="F19" s="77"/>
      <c r="G19" s="77"/>
      <c r="H19" s="77"/>
      <c r="I19" s="78"/>
      <c r="J19" s="78"/>
      <c r="K19" s="77"/>
      <c r="L19" s="14"/>
    </row>
    <row r="20" spans="1:14" x14ac:dyDescent="0.25">
      <c r="A20" s="12"/>
      <c r="B20" s="8" t="s">
        <v>45</v>
      </c>
      <c r="C20" s="75">
        <v>6.9913109685870722E-2</v>
      </c>
      <c r="D20" s="75">
        <v>-0.04</v>
      </c>
      <c r="E20" s="75">
        <v>-0.02</v>
      </c>
      <c r="F20" s="75">
        <v>2.5233334944449348</v>
      </c>
      <c r="G20" s="75">
        <v>1.8497583200000001</v>
      </c>
      <c r="H20" s="75">
        <v>0.87</v>
      </c>
      <c r="I20" s="75">
        <v>1</v>
      </c>
      <c r="J20" s="75">
        <v>1</v>
      </c>
      <c r="K20" s="75">
        <v>1.1599999999999999</v>
      </c>
      <c r="L20" s="14"/>
      <c r="N20" s="180"/>
    </row>
    <row r="21" spans="1:14" x14ac:dyDescent="0.25">
      <c r="A21" s="12"/>
      <c r="B21" s="7" t="s">
        <v>36</v>
      </c>
      <c r="C21" s="75">
        <v>8.1247599859479713E-2</v>
      </c>
      <c r="D21" s="75">
        <v>0.01</v>
      </c>
      <c r="E21" s="75">
        <v>0.01</v>
      </c>
      <c r="F21" s="75">
        <v>2.9461487754812499</v>
      </c>
      <c r="G21" s="75">
        <v>2.12</v>
      </c>
      <c r="H21" s="75">
        <v>1.1100000000000001</v>
      </c>
      <c r="I21" s="75">
        <v>3.5191023801476318</v>
      </c>
      <c r="J21" s="75">
        <v>2.76</v>
      </c>
      <c r="K21" s="75">
        <v>1.44</v>
      </c>
      <c r="L21" s="14"/>
    </row>
    <row r="22" spans="1:14" x14ac:dyDescent="0.25">
      <c r="A22" s="12"/>
      <c r="B22" s="7" t="s">
        <v>49</v>
      </c>
      <c r="C22" s="75">
        <v>0.10974210605076973</v>
      </c>
      <c r="D22" s="75">
        <v>-5.8416901956960032E-2</v>
      </c>
      <c r="E22" s="75">
        <v>-0.02</v>
      </c>
      <c r="F22" s="75">
        <v>2.743007035448719</v>
      </c>
      <c r="G22" s="75">
        <v>1.880799960299754</v>
      </c>
      <c r="H22" s="75">
        <v>0.65</v>
      </c>
      <c r="I22" s="75">
        <v>3.2970933996107288</v>
      </c>
      <c r="J22" s="75">
        <v>2.2970750909362891</v>
      </c>
      <c r="K22" s="75">
        <v>0.8</v>
      </c>
      <c r="L22" s="14"/>
    </row>
    <row r="23" spans="1:14" x14ac:dyDescent="0.25">
      <c r="A23" s="12"/>
      <c r="B23" s="7" t="s">
        <v>48</v>
      </c>
      <c r="C23" s="75">
        <v>5.5137844611530262E-2</v>
      </c>
      <c r="D23" s="75">
        <v>-0.04</v>
      </c>
      <c r="E23" s="75">
        <v>-0.02</v>
      </c>
      <c r="F23" s="75">
        <v>2.3837847713560123</v>
      </c>
      <c r="G23" s="75">
        <v>1.83</v>
      </c>
      <c r="H23" s="75">
        <v>0.99</v>
      </c>
      <c r="I23" s="75">
        <v>2.7686059050893164</v>
      </c>
      <c r="J23" s="75">
        <v>2.5399529081709318</v>
      </c>
      <c r="K23" s="75">
        <v>1.97</v>
      </c>
      <c r="L23" s="14"/>
    </row>
    <row r="24" spans="1:14" x14ac:dyDescent="0.25">
      <c r="A24" s="12"/>
      <c r="B24" s="7" t="s">
        <v>50</v>
      </c>
      <c r="C24" s="75">
        <v>9.5258992151969757E-2</v>
      </c>
      <c r="D24" s="75">
        <v>-0.09</v>
      </c>
      <c r="E24" s="75">
        <v>-0.06</v>
      </c>
      <c r="F24" s="75">
        <v>1.2145180171003966</v>
      </c>
      <c r="G24" s="75">
        <v>0.9</v>
      </c>
      <c r="H24" s="75">
        <v>0.59</v>
      </c>
      <c r="I24" s="75">
        <v>1.0521169015055509</v>
      </c>
      <c r="J24" s="75">
        <v>1.76</v>
      </c>
      <c r="K24" s="75">
        <v>1.1499999999999999</v>
      </c>
      <c r="L24" s="14"/>
    </row>
    <row r="25" spans="1:14" x14ac:dyDescent="0.25">
      <c r="A25" s="12"/>
      <c r="B25" s="7" t="s">
        <v>51</v>
      </c>
      <c r="C25" s="75">
        <v>2.2313314947841612E-2</v>
      </c>
      <c r="D25" s="75">
        <v>0.04</v>
      </c>
      <c r="E25" s="75">
        <v>0.01</v>
      </c>
      <c r="F25" s="75">
        <v>5.8204130779634822</v>
      </c>
      <c r="G25" s="75">
        <v>3.91</v>
      </c>
      <c r="H25" s="75">
        <v>1.1599999999999999</v>
      </c>
      <c r="I25" s="75">
        <v>7.5793245342117288</v>
      </c>
      <c r="J25" s="75">
        <v>4.09</v>
      </c>
      <c r="K25" s="75">
        <v>1.22</v>
      </c>
      <c r="L25" s="14"/>
    </row>
    <row r="26" spans="1:14" x14ac:dyDescent="0.25">
      <c r="A26" s="12"/>
      <c r="B26" s="7" t="s">
        <v>52</v>
      </c>
      <c r="C26" s="75">
        <v>2.4388093303540082E-2</v>
      </c>
      <c r="D26" s="75">
        <v>0.05</v>
      </c>
      <c r="E26" s="75">
        <v>0</v>
      </c>
      <c r="F26" s="75">
        <v>0.70490203040127764</v>
      </c>
      <c r="G26" s="75">
        <v>1.83</v>
      </c>
      <c r="H26" s="75">
        <v>0.09</v>
      </c>
      <c r="I26" s="75">
        <v>0.92743875427554467</v>
      </c>
      <c r="J26" s="75">
        <v>2.02</v>
      </c>
      <c r="K26" s="75">
        <v>0.1</v>
      </c>
      <c r="L26" s="14"/>
    </row>
    <row r="27" spans="1:14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4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4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4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4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4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69" t="s">
        <v>64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6" t="s">
        <v>210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184"/>
      <c r="B39" s="185"/>
      <c r="C39" s="184"/>
      <c r="D39" s="184" t="s">
        <v>47</v>
      </c>
      <c r="E39" s="184" t="s">
        <v>46</v>
      </c>
      <c r="F39" s="184"/>
      <c r="G39" s="184"/>
      <c r="H39" s="184"/>
      <c r="I39" s="184" t="s">
        <v>47</v>
      </c>
      <c r="J39" s="184" t="s">
        <v>46</v>
      </c>
      <c r="K39" s="184"/>
      <c r="L39" s="184"/>
    </row>
    <row r="40" spans="1:12" s="18" customFormat="1" x14ac:dyDescent="0.25">
      <c r="C40" s="18" t="s">
        <v>22</v>
      </c>
      <c r="D40" s="138">
        <v>2.25</v>
      </c>
      <c r="E40" s="138">
        <v>0.68</v>
      </c>
      <c r="G40" s="67"/>
      <c r="H40" s="18" t="s">
        <v>22</v>
      </c>
      <c r="I40" s="138">
        <v>1.8497583200000001</v>
      </c>
      <c r="J40" s="138">
        <v>0.87</v>
      </c>
      <c r="K40" s="67"/>
    </row>
    <row r="41" spans="1:12" s="18" customFormat="1" x14ac:dyDescent="0.25">
      <c r="C41" s="18" t="s">
        <v>80</v>
      </c>
      <c r="D41" s="138">
        <v>1.82</v>
      </c>
      <c r="E41" s="138">
        <v>0.15</v>
      </c>
      <c r="G41" s="67"/>
      <c r="H41" s="18" t="s">
        <v>84</v>
      </c>
      <c r="I41" s="138">
        <v>2.12</v>
      </c>
      <c r="J41" s="138">
        <v>1.1100000000000001</v>
      </c>
      <c r="K41" s="67"/>
    </row>
    <row r="42" spans="1:12" s="18" customFormat="1" x14ac:dyDescent="0.25">
      <c r="C42" s="18" t="s">
        <v>44</v>
      </c>
      <c r="D42" s="138">
        <v>1.76</v>
      </c>
      <c r="E42" s="138">
        <v>0.2</v>
      </c>
      <c r="G42" s="67"/>
      <c r="I42" s="186"/>
      <c r="J42" s="186"/>
      <c r="K42" s="67"/>
    </row>
    <row r="43" spans="1:12" x14ac:dyDescent="0.25">
      <c r="D43" s="80"/>
      <c r="E43" s="80"/>
      <c r="G43" s="80"/>
      <c r="H43" s="80"/>
      <c r="K43" s="80"/>
    </row>
    <row r="44" spans="1:12" x14ac:dyDescent="0.25">
      <c r="D44" s="80"/>
      <c r="E44" s="80"/>
      <c r="G44" s="80"/>
      <c r="H44" s="80"/>
      <c r="K44" s="80"/>
    </row>
    <row r="45" spans="1:12" x14ac:dyDescent="0.25">
      <c r="D45" s="80"/>
      <c r="E45" s="80"/>
      <c r="G45" s="80"/>
      <c r="H45" s="80"/>
      <c r="K45" s="80"/>
    </row>
    <row r="46" spans="1:12" x14ac:dyDescent="0.25">
      <c r="D46" s="80"/>
      <c r="E46" s="80"/>
      <c r="G46" s="80"/>
      <c r="H46" s="80"/>
      <c r="K46" s="80"/>
    </row>
    <row r="47" spans="1:12" x14ac:dyDescent="0.25">
      <c r="D47" s="80"/>
      <c r="E47" s="80"/>
      <c r="G47" s="80"/>
      <c r="H47" s="80"/>
      <c r="K47" s="80"/>
    </row>
    <row r="48" spans="1:12" x14ac:dyDescent="0.25">
      <c r="D48" s="80"/>
      <c r="E48" s="80"/>
      <c r="G48" s="80"/>
      <c r="H48" s="80"/>
      <c r="K48" s="80"/>
    </row>
    <row r="49" spans="3:11" x14ac:dyDescent="0.25">
      <c r="D49" s="80"/>
      <c r="E49" s="80"/>
      <c r="G49" s="80"/>
      <c r="H49" s="80"/>
      <c r="K49" s="80"/>
    </row>
    <row r="50" spans="3:11" x14ac:dyDescent="0.25">
      <c r="D50" s="80"/>
      <c r="E50" s="80"/>
      <c r="G50" s="80"/>
      <c r="H50" s="80"/>
      <c r="K50" s="80"/>
    </row>
    <row r="51" spans="3:11" x14ac:dyDescent="0.25">
      <c r="C51" s="18"/>
      <c r="D51" s="67"/>
      <c r="E51" s="67"/>
      <c r="F51" s="18"/>
      <c r="G51" s="67"/>
      <c r="H51" s="67"/>
      <c r="K51" s="67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9"/>
  <sheetViews>
    <sheetView zoomScaleSheetLayoutView="85" workbookViewId="0">
      <selection activeCell="K10" sqref="K10:K11"/>
    </sheetView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18" customWidth="1"/>
    <col min="15" max="15" width="10.85546875" style="18" customWidth="1"/>
    <col min="16" max="19" width="10.85546875" style="18"/>
    <col min="20" max="24" width="10.85546875" style="144"/>
    <col min="25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0"/>
      <c r="L1" s="11"/>
      <c r="M1" s="22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224" t="s">
        <v>56</v>
      </c>
      <c r="D7" s="224"/>
      <c r="E7" s="224"/>
      <c r="F7" s="224"/>
      <c r="G7" s="224"/>
      <c r="H7" s="224"/>
      <c r="I7" s="224"/>
      <c r="J7" s="224"/>
      <c r="K7" s="224"/>
      <c r="L7" s="14"/>
    </row>
    <row r="8" spans="1:19" x14ac:dyDescent="0.25">
      <c r="A8" s="12"/>
      <c r="B8" s="6"/>
      <c r="C8" s="224" t="s">
        <v>232</v>
      </c>
      <c r="D8" s="224"/>
      <c r="E8" s="224"/>
      <c r="F8" s="224"/>
      <c r="G8" s="224"/>
      <c r="H8" s="224"/>
      <c r="I8" s="224"/>
      <c r="J8" s="224"/>
      <c r="K8" s="224"/>
      <c r="L8" s="14"/>
    </row>
    <row r="9" spans="1:19" x14ac:dyDescent="0.25">
      <c r="A9" s="12"/>
      <c r="B9" s="6"/>
      <c r="C9" s="73"/>
      <c r="D9" s="73"/>
      <c r="E9" s="73"/>
      <c r="F9" s="73"/>
      <c r="G9" s="73"/>
      <c r="H9" s="73"/>
      <c r="I9" s="6"/>
      <c r="J9" s="6"/>
      <c r="K9" s="86"/>
      <c r="L9" s="14"/>
    </row>
    <row r="10" spans="1:19" ht="15.75" customHeight="1" x14ac:dyDescent="0.25">
      <c r="A10" s="12"/>
      <c r="B10" s="7"/>
      <c r="C10" s="232" t="s">
        <v>1</v>
      </c>
      <c r="D10" s="232"/>
      <c r="E10" s="232"/>
      <c r="F10" s="232"/>
      <c r="G10" s="232"/>
      <c r="H10" s="232"/>
      <c r="I10" s="231" t="s">
        <v>203</v>
      </c>
      <c r="J10" s="231"/>
      <c r="K10" s="231" t="s">
        <v>205</v>
      </c>
      <c r="L10" s="14"/>
    </row>
    <row r="11" spans="1:19" x14ac:dyDescent="0.25">
      <c r="A11" s="12"/>
      <c r="B11" s="7"/>
      <c r="C11" s="73">
        <v>2009</v>
      </c>
      <c r="D11" s="73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79" t="s">
        <v>54</v>
      </c>
      <c r="J11" s="79" t="s">
        <v>55</v>
      </c>
      <c r="K11" s="231"/>
      <c r="L11" s="14"/>
      <c r="O11" s="139"/>
    </row>
    <row r="12" spans="1:19" ht="12" customHeight="1" x14ac:dyDescent="0.25">
      <c r="A12" s="12"/>
      <c r="B12" s="7"/>
      <c r="C12" s="73"/>
      <c r="D12" s="73"/>
      <c r="E12" s="73"/>
      <c r="F12" s="73"/>
      <c r="G12" s="73"/>
      <c r="H12" s="73"/>
      <c r="I12" s="73"/>
      <c r="J12" s="73"/>
      <c r="K12" s="73"/>
      <c r="L12" s="14"/>
    </row>
    <row r="13" spans="1:19" x14ac:dyDescent="0.25">
      <c r="A13" s="12"/>
      <c r="B13" s="8" t="s">
        <v>59</v>
      </c>
      <c r="C13" s="19">
        <v>3395.8758785876198</v>
      </c>
      <c r="D13" s="19">
        <v>3544.5177760891502</v>
      </c>
      <c r="E13" s="19">
        <v>3820.0575066965903</v>
      </c>
      <c r="F13" s="19">
        <v>3981.5479999999998</v>
      </c>
      <c r="G13" s="19">
        <v>4059.5653333333335</v>
      </c>
      <c r="H13" s="23">
        <v>4171.8559999999998</v>
      </c>
      <c r="I13" s="70">
        <v>2.7660761053564187</v>
      </c>
      <c r="J13" s="71">
        <v>112.29066666666631</v>
      </c>
      <c r="K13" s="70">
        <v>100</v>
      </c>
      <c r="L13" s="14"/>
      <c r="M13" s="80"/>
      <c r="N13" s="156"/>
      <c r="O13" s="156"/>
      <c r="P13" s="156"/>
      <c r="Q13" s="156"/>
      <c r="R13" s="156"/>
      <c r="S13" s="146"/>
    </row>
    <row r="14" spans="1:19" x14ac:dyDescent="0.25">
      <c r="A14" s="12"/>
      <c r="B14" s="7" t="s">
        <v>57</v>
      </c>
      <c r="C14" s="19">
        <v>177.60966666666664</v>
      </c>
      <c r="D14" s="19">
        <v>184.34</v>
      </c>
      <c r="E14" s="19">
        <v>218.846</v>
      </c>
      <c r="F14" s="19">
        <v>244.65766666666667</v>
      </c>
      <c r="G14" s="19">
        <v>193.97133333333332</v>
      </c>
      <c r="H14" s="23">
        <v>225.84533333333334</v>
      </c>
      <c r="I14" s="70">
        <v>16.432325051468098</v>
      </c>
      <c r="J14" s="70">
        <v>31.874000000000024</v>
      </c>
      <c r="K14" s="70">
        <v>5.413545753576666</v>
      </c>
      <c r="L14" s="14"/>
      <c r="M14" s="22"/>
      <c r="N14" s="156"/>
      <c r="O14" s="156"/>
      <c r="P14" s="156"/>
      <c r="Q14" s="156"/>
      <c r="R14" s="156"/>
      <c r="S14" s="146"/>
    </row>
    <row r="15" spans="1:19" x14ac:dyDescent="0.25">
      <c r="A15" s="12"/>
      <c r="B15" s="7" t="s">
        <v>58</v>
      </c>
      <c r="C15" s="19">
        <v>420.17733333333331</v>
      </c>
      <c r="D15" s="19">
        <v>460.63866666666667</v>
      </c>
      <c r="E15" s="19">
        <v>496.99599999999998</v>
      </c>
      <c r="F15" s="19">
        <v>492.22433333333333</v>
      </c>
      <c r="G15" s="19">
        <v>531.33233333333339</v>
      </c>
      <c r="H15" s="23">
        <v>560.49699999999996</v>
      </c>
      <c r="I15" s="70">
        <v>5.4889689252865415</v>
      </c>
      <c r="J15" s="70">
        <v>29.164666666666562</v>
      </c>
      <c r="K15" s="70">
        <v>13.435195270402431</v>
      </c>
      <c r="L15" s="14"/>
      <c r="M15" s="80"/>
      <c r="N15" s="156"/>
      <c r="O15" s="156"/>
      <c r="P15" s="156"/>
      <c r="Q15" s="156"/>
      <c r="R15" s="156"/>
      <c r="S15" s="146"/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131"/>
      <c r="I16" s="68"/>
      <c r="J16" s="68"/>
      <c r="K16" s="68"/>
      <c r="L16" s="14"/>
    </row>
    <row r="17" spans="1:19" x14ac:dyDescent="0.25">
      <c r="A17" s="12"/>
      <c r="B17" s="8" t="s">
        <v>60</v>
      </c>
      <c r="C17" s="19">
        <v>18484.914000000001</v>
      </c>
      <c r="D17" s="19">
        <v>19102.521333333334</v>
      </c>
      <c r="E17" s="19">
        <v>19723.507666666668</v>
      </c>
      <c r="F17" s="19">
        <v>20777.804666666667</v>
      </c>
      <c r="G17" s="19">
        <v>20968.562666666665</v>
      </c>
      <c r="H17" s="23">
        <v>21419.453333333335</v>
      </c>
      <c r="I17" s="70">
        <v>2.1503174720861606</v>
      </c>
      <c r="J17" s="71">
        <v>450.89066666666986</v>
      </c>
      <c r="K17" s="70">
        <v>100</v>
      </c>
      <c r="L17" s="14"/>
      <c r="M17" s="80"/>
      <c r="N17" s="156"/>
      <c r="O17" s="156"/>
      <c r="P17" s="156"/>
      <c r="Q17" s="156"/>
      <c r="R17" s="156"/>
      <c r="S17" s="146"/>
    </row>
    <row r="18" spans="1:19" x14ac:dyDescent="0.25">
      <c r="A18" s="12"/>
      <c r="B18" s="7" t="s">
        <v>57</v>
      </c>
      <c r="C18" s="19">
        <v>947.90466666666657</v>
      </c>
      <c r="D18" s="19">
        <v>968.22833333333335</v>
      </c>
      <c r="E18" s="19">
        <v>1061.1369999999999</v>
      </c>
      <c r="F18" s="19">
        <v>1221.3436666666666</v>
      </c>
      <c r="G18" s="19">
        <v>1145.9973333333335</v>
      </c>
      <c r="H18" s="23">
        <v>1266.2813333333334</v>
      </c>
      <c r="I18" s="70">
        <v>10.49601046192079</v>
      </c>
      <c r="J18" s="70">
        <v>120.28399999999988</v>
      </c>
      <c r="K18" s="70">
        <v>5.9118284375760597</v>
      </c>
      <c r="L18" s="14"/>
      <c r="M18" s="80"/>
      <c r="N18" s="156"/>
      <c r="O18" s="156"/>
      <c r="P18" s="156"/>
      <c r="Q18" s="156"/>
      <c r="R18" s="156"/>
      <c r="S18" s="146"/>
    </row>
    <row r="19" spans="1:19" x14ac:dyDescent="0.25">
      <c r="A19" s="12"/>
      <c r="B19" s="7" t="s">
        <v>58</v>
      </c>
      <c r="C19" s="19">
        <v>1184.7816666666668</v>
      </c>
      <c r="D19" s="19">
        <v>1233.1503333333333</v>
      </c>
      <c r="E19" s="19">
        <v>1322.3969999999999</v>
      </c>
      <c r="F19" s="19">
        <v>1343.4993333333334</v>
      </c>
      <c r="G19" s="19">
        <v>1484.5193333333334</v>
      </c>
      <c r="H19" s="23">
        <v>1531.8366666666668</v>
      </c>
      <c r="I19" s="70">
        <v>3.1873841095142463</v>
      </c>
      <c r="J19" s="70">
        <v>47.317333333333409</v>
      </c>
      <c r="K19" s="70">
        <v>7.1516142024166198</v>
      </c>
      <c r="L19" s="14"/>
      <c r="M19" s="80"/>
      <c r="N19" s="156"/>
      <c r="O19" s="156"/>
      <c r="P19" s="156"/>
      <c r="Q19" s="156"/>
      <c r="R19" s="156"/>
      <c r="S19" s="146"/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</row>
    <row r="21" spans="1:19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</row>
    <row r="22" spans="1:19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</row>
    <row r="23" spans="1:19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</row>
    <row r="35" spans="1:24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 x14ac:dyDescent="0.25">
      <c r="A37" s="12"/>
      <c r="B37" s="69"/>
      <c r="C37" s="3"/>
      <c r="D37" s="3"/>
      <c r="E37" s="3"/>
      <c r="F37" s="3"/>
      <c r="G37" s="3"/>
      <c r="H37" s="3"/>
      <c r="I37" s="74"/>
      <c r="J37" s="74"/>
      <c r="K37" s="74"/>
      <c r="L37" s="14"/>
    </row>
    <row r="38" spans="1:24" x14ac:dyDescent="0.25">
      <c r="A38" s="15"/>
      <c r="B38" s="26" t="s">
        <v>64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4" s="18" customFormat="1" x14ac:dyDescent="0.25">
      <c r="A39" s="184"/>
      <c r="B39" s="185"/>
      <c r="C39" s="184">
        <v>2009</v>
      </c>
      <c r="D39" s="184">
        <v>2010</v>
      </c>
      <c r="E39" s="184">
        <v>2011</v>
      </c>
      <c r="F39" s="184">
        <v>2012</v>
      </c>
      <c r="G39" s="184">
        <v>2013</v>
      </c>
      <c r="H39" s="184">
        <v>2014</v>
      </c>
      <c r="I39" s="184"/>
      <c r="J39" s="184"/>
      <c r="K39" s="184"/>
      <c r="L39" s="184"/>
    </row>
    <row r="40" spans="1:24" s="18" customFormat="1" x14ac:dyDescent="0.25">
      <c r="B40" s="184" t="s">
        <v>61</v>
      </c>
      <c r="C40" s="187">
        <v>177.60966666666664</v>
      </c>
      <c r="D40" s="187">
        <v>184.34</v>
      </c>
      <c r="E40" s="187">
        <v>218.846</v>
      </c>
      <c r="F40" s="187">
        <v>244.65766666666667</v>
      </c>
      <c r="G40" s="187">
        <v>193.97133333333332</v>
      </c>
      <c r="H40" s="187">
        <v>225.84533333333334</v>
      </c>
      <c r="I40" s="187"/>
    </row>
    <row r="41" spans="1:24" s="18" customFormat="1" x14ac:dyDescent="0.25">
      <c r="B41" s="184" t="s">
        <v>18</v>
      </c>
      <c r="C41" s="187">
        <v>947.90466666666657</v>
      </c>
      <c r="D41" s="187">
        <v>968.22833333333335</v>
      </c>
      <c r="E41" s="187">
        <v>1061.1369999999999</v>
      </c>
      <c r="F41" s="187">
        <v>1221.3436666666666</v>
      </c>
      <c r="G41" s="187">
        <v>1145.9973333333335</v>
      </c>
      <c r="H41" s="187">
        <v>1266.2813333333334</v>
      </c>
      <c r="I41" s="187"/>
    </row>
    <row r="42" spans="1:24" s="18" customFormat="1" x14ac:dyDescent="0.25">
      <c r="H42" s="67"/>
    </row>
    <row r="43" spans="1:24" s="18" customFormat="1" x14ac:dyDescent="0.25">
      <c r="B43" s="185"/>
      <c r="C43" s="184">
        <v>2009</v>
      </c>
      <c r="D43" s="184">
        <v>2010</v>
      </c>
      <c r="E43" s="184">
        <v>2011</v>
      </c>
      <c r="F43" s="184">
        <v>2012</v>
      </c>
      <c r="G43" s="184">
        <v>2013</v>
      </c>
      <c r="H43" s="184">
        <v>2014</v>
      </c>
      <c r="I43" s="184"/>
    </row>
    <row r="44" spans="1:24" s="18" customFormat="1" x14ac:dyDescent="0.25">
      <c r="B44" s="184" t="s">
        <v>61</v>
      </c>
      <c r="C44" s="187">
        <v>420.17733333333331</v>
      </c>
      <c r="D44" s="187">
        <v>460.63866666666667</v>
      </c>
      <c r="E44" s="187">
        <v>496.99599999999998</v>
      </c>
      <c r="F44" s="187">
        <v>492.22433333333333</v>
      </c>
      <c r="G44" s="187">
        <v>531.33233333333339</v>
      </c>
      <c r="H44" s="187">
        <v>560.49699999999996</v>
      </c>
    </row>
    <row r="45" spans="1:24" s="18" customFormat="1" x14ac:dyDescent="0.25">
      <c r="B45" s="184" t="s">
        <v>18</v>
      </c>
      <c r="C45" s="187">
        <v>1184.7816666666668</v>
      </c>
      <c r="D45" s="187">
        <v>1233.1503333333333</v>
      </c>
      <c r="E45" s="187">
        <v>1322.3969999999999</v>
      </c>
      <c r="F45" s="187">
        <v>1343.4993333333334</v>
      </c>
      <c r="G45" s="187">
        <v>1484.5193333333334</v>
      </c>
      <c r="H45" s="187">
        <v>1531.8366666666668</v>
      </c>
    </row>
    <row r="46" spans="1:24" s="18" customFormat="1" x14ac:dyDescent="0.25"/>
    <row r="47" spans="1:24" s="18" customFormat="1" x14ac:dyDescent="0.25"/>
    <row r="48" spans="1:24" s="109" customFormat="1" x14ac:dyDescent="0.25">
      <c r="B48" s="144"/>
      <c r="C48" s="144"/>
      <c r="D48" s="144"/>
      <c r="E48" s="144"/>
      <c r="F48" s="144"/>
      <c r="G48" s="144"/>
      <c r="H48" s="145"/>
      <c r="I48" s="144"/>
      <c r="J48" s="144"/>
      <c r="N48" s="18"/>
      <c r="O48" s="18"/>
      <c r="P48" s="18"/>
      <c r="Q48" s="18"/>
      <c r="R48" s="18"/>
      <c r="S48" s="18"/>
      <c r="T48" s="144"/>
      <c r="U48" s="144"/>
      <c r="V48" s="144"/>
      <c r="W48" s="144"/>
      <c r="X48" s="144"/>
    </row>
    <row r="49" spans="2:10" x14ac:dyDescent="0.25">
      <c r="B49" s="144"/>
      <c r="C49" s="144"/>
      <c r="D49" s="144"/>
      <c r="E49" s="144"/>
      <c r="F49" s="144"/>
      <c r="G49" s="144"/>
      <c r="H49" s="144"/>
      <c r="I49" s="144"/>
      <c r="J49" s="144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SheetLayoutView="70" workbookViewId="0">
      <pane ySplit="11" topLeftCell="A12" activePane="bottomLeft" state="frozen"/>
      <selection activeCell="A25" sqref="A25"/>
      <selection pane="bottomLeft" activeCell="N19" sqref="N19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1"/>
      <c r="L1" s="22"/>
    </row>
    <row r="2" spans="1:14" x14ac:dyDescent="0.25">
      <c r="A2" s="12"/>
      <c r="B2" s="86"/>
      <c r="C2" s="86"/>
      <c r="D2" s="86"/>
      <c r="E2" s="86"/>
      <c r="F2" s="86"/>
      <c r="G2" s="86"/>
      <c r="H2" s="86"/>
      <c r="I2" s="87"/>
      <c r="J2" s="86"/>
      <c r="K2" s="13"/>
      <c r="L2" s="22"/>
    </row>
    <row r="3" spans="1:14" x14ac:dyDescent="0.25">
      <c r="A3" s="12"/>
      <c r="B3" s="86"/>
      <c r="C3" s="86"/>
      <c r="D3" s="86"/>
      <c r="E3" s="86"/>
      <c r="F3" s="86"/>
      <c r="G3" s="86"/>
      <c r="H3" s="86"/>
      <c r="I3" s="87"/>
      <c r="J3" s="86"/>
      <c r="K3" s="13"/>
      <c r="L3" s="22"/>
    </row>
    <row r="4" spans="1:14" x14ac:dyDescent="0.25">
      <c r="A4" s="12"/>
      <c r="B4" s="86"/>
      <c r="C4" s="86"/>
      <c r="D4" s="86"/>
      <c r="E4" s="86"/>
      <c r="F4" s="86"/>
      <c r="G4" s="86"/>
      <c r="H4" s="86"/>
      <c r="I4" s="87"/>
      <c r="J4" s="86"/>
      <c r="K4" s="14"/>
    </row>
    <row r="5" spans="1:14" x14ac:dyDescent="0.25">
      <c r="A5" s="12"/>
      <c r="B5" s="86"/>
      <c r="C5" s="86"/>
      <c r="D5" s="86"/>
      <c r="E5" s="86"/>
      <c r="F5" s="86"/>
      <c r="G5" s="86"/>
      <c r="H5" s="86"/>
      <c r="I5" s="86"/>
      <c r="J5" s="86"/>
      <c r="K5" s="14"/>
    </row>
    <row r="6" spans="1:14" x14ac:dyDescent="0.25">
      <c r="A6" s="12"/>
      <c r="B6" s="86"/>
      <c r="C6" s="86"/>
      <c r="D6" s="86"/>
      <c r="E6" s="86"/>
      <c r="F6" s="86"/>
      <c r="G6" s="86"/>
      <c r="H6" s="86"/>
      <c r="I6" s="86"/>
      <c r="J6" s="86"/>
      <c r="K6" s="14"/>
    </row>
    <row r="7" spans="1:14" x14ac:dyDescent="0.25">
      <c r="A7" s="12"/>
      <c r="B7" s="86"/>
      <c r="C7" s="227" t="s">
        <v>175</v>
      </c>
      <c r="D7" s="227"/>
      <c r="E7" s="227"/>
      <c r="F7" s="227"/>
      <c r="G7" s="227"/>
      <c r="H7" s="227"/>
      <c r="I7" s="227"/>
      <c r="J7" s="227"/>
      <c r="K7" s="235"/>
    </row>
    <row r="8" spans="1:14" x14ac:dyDescent="0.25">
      <c r="A8" s="12"/>
      <c r="B8" s="86"/>
      <c r="C8" s="224" t="s">
        <v>95</v>
      </c>
      <c r="D8" s="224"/>
      <c r="E8" s="224"/>
      <c r="F8" s="224"/>
      <c r="G8" s="224"/>
      <c r="H8" s="224"/>
      <c r="I8" s="224"/>
      <c r="J8" s="224"/>
      <c r="K8" s="236"/>
    </row>
    <row r="9" spans="1:14" x14ac:dyDescent="0.25">
      <c r="A9" s="12"/>
      <c r="B9" s="86"/>
      <c r="C9" s="182"/>
      <c r="D9" s="182"/>
      <c r="E9" s="182"/>
      <c r="F9" s="182"/>
      <c r="G9" s="182"/>
      <c r="H9" s="182"/>
      <c r="I9" s="86"/>
      <c r="J9" s="86"/>
      <c r="K9" s="14"/>
    </row>
    <row r="10" spans="1:14" ht="15.75" customHeight="1" x14ac:dyDescent="0.25">
      <c r="A10" s="12"/>
      <c r="B10" s="87"/>
      <c r="C10" s="232" t="s">
        <v>221</v>
      </c>
      <c r="D10" s="232"/>
      <c r="E10" s="228" t="s">
        <v>204</v>
      </c>
      <c r="F10" s="228" t="s">
        <v>205</v>
      </c>
      <c r="G10" s="237" t="s">
        <v>222</v>
      </c>
      <c r="H10" s="237"/>
      <c r="I10" s="228" t="s">
        <v>204</v>
      </c>
      <c r="J10" s="228" t="s">
        <v>205</v>
      </c>
      <c r="K10" s="14"/>
    </row>
    <row r="11" spans="1:14" x14ac:dyDescent="0.25">
      <c r="A11" s="12"/>
      <c r="B11" s="87"/>
      <c r="C11" s="182">
        <v>2013</v>
      </c>
      <c r="D11" s="182">
        <v>2014</v>
      </c>
      <c r="E11" s="228"/>
      <c r="F11" s="228"/>
      <c r="G11" s="129">
        <v>2013</v>
      </c>
      <c r="H11" s="129">
        <v>2014</v>
      </c>
      <c r="I11" s="228"/>
      <c r="J11" s="228"/>
      <c r="K11" s="14"/>
      <c r="N11" s="1"/>
    </row>
    <row r="12" spans="1:14" x14ac:dyDescent="0.25">
      <c r="A12" s="12"/>
      <c r="B12" s="87"/>
      <c r="C12" s="182"/>
      <c r="D12" s="132"/>
      <c r="E12" s="182"/>
      <c r="F12" s="182"/>
      <c r="G12" s="182"/>
      <c r="H12" s="182"/>
      <c r="I12" s="182"/>
      <c r="J12" s="182"/>
      <c r="K12" s="14"/>
    </row>
    <row r="13" spans="1:14" x14ac:dyDescent="0.25">
      <c r="A13" s="12"/>
      <c r="B13" s="8" t="s">
        <v>34</v>
      </c>
      <c r="C13" s="21">
        <v>13882</v>
      </c>
      <c r="D13" s="21">
        <v>14948</v>
      </c>
      <c r="E13" s="23">
        <v>7.6790087883590319</v>
      </c>
      <c r="F13" s="21">
        <v>100</v>
      </c>
      <c r="G13" s="21">
        <v>2342</v>
      </c>
      <c r="H13" s="21">
        <v>2147</v>
      </c>
      <c r="I13" s="23">
        <v>-8.3262169086251063</v>
      </c>
      <c r="J13" s="21">
        <v>100</v>
      </c>
      <c r="K13" s="14"/>
      <c r="L13" s="80"/>
    </row>
    <row r="14" spans="1:14" x14ac:dyDescent="0.25">
      <c r="A14" s="12"/>
      <c r="B14" s="87" t="s">
        <v>162</v>
      </c>
      <c r="C14" s="19">
        <v>245</v>
      </c>
      <c r="D14" s="21">
        <v>3029</v>
      </c>
      <c r="E14" s="20">
        <v>1136.3265306122448</v>
      </c>
      <c r="F14" s="20">
        <v>20.263580412095266</v>
      </c>
      <c r="G14" s="19">
        <v>22</v>
      </c>
      <c r="H14" s="21">
        <v>1108</v>
      </c>
      <c r="I14" s="20">
        <v>4936.3636363636369</v>
      </c>
      <c r="J14" s="20">
        <v>51.606893339543547</v>
      </c>
      <c r="K14" s="14"/>
      <c r="L14" s="80"/>
    </row>
    <row r="15" spans="1:14" x14ac:dyDescent="0.25">
      <c r="A15" s="12"/>
      <c r="B15" s="87" t="s">
        <v>184</v>
      </c>
      <c r="C15" s="19">
        <v>5461</v>
      </c>
      <c r="D15" s="21">
        <v>5024</v>
      </c>
      <c r="E15" s="20">
        <v>-8.002197399743638</v>
      </c>
      <c r="F15" s="20">
        <v>33.609847471233614</v>
      </c>
      <c r="G15" s="19">
        <v>787</v>
      </c>
      <c r="H15" s="21">
        <v>707</v>
      </c>
      <c r="I15" s="20">
        <v>-10.16518424396442</v>
      </c>
      <c r="J15" s="20">
        <v>32.929669306008385</v>
      </c>
      <c r="K15" s="14"/>
      <c r="L15" s="80"/>
    </row>
    <row r="16" spans="1:14" x14ac:dyDescent="0.25">
      <c r="A16" s="12"/>
      <c r="B16" s="87" t="s">
        <v>35</v>
      </c>
      <c r="C16" s="19">
        <v>5706</v>
      </c>
      <c r="D16" s="21">
        <v>8053</v>
      </c>
      <c r="E16" s="20">
        <v>41.132141605327718</v>
      </c>
      <c r="F16" s="20">
        <v>53.873427883328873</v>
      </c>
      <c r="G16" s="19">
        <v>809</v>
      </c>
      <c r="H16" s="21">
        <v>1815</v>
      </c>
      <c r="I16" s="20">
        <v>124.35105067985165</v>
      </c>
      <c r="J16" s="20">
        <v>84.536562645551939</v>
      </c>
      <c r="K16" s="14"/>
    </row>
    <row r="17" spans="1:13" x14ac:dyDescent="0.25">
      <c r="A17" s="12" t="s">
        <v>20</v>
      </c>
      <c r="B17" s="87" t="s">
        <v>176</v>
      </c>
      <c r="C17" s="19">
        <v>8176</v>
      </c>
      <c r="D17" s="21">
        <v>6895</v>
      </c>
      <c r="E17" s="20">
        <v>-15.667808219178081</v>
      </c>
      <c r="F17" s="20">
        <v>46.126572116671127</v>
      </c>
      <c r="G17" s="19">
        <v>1533</v>
      </c>
      <c r="H17" s="21">
        <v>332</v>
      </c>
      <c r="I17" s="20">
        <v>-78.343118069145461</v>
      </c>
      <c r="J17" s="20">
        <v>15.463437354448068</v>
      </c>
      <c r="K17" s="14"/>
    </row>
    <row r="18" spans="1:13" x14ac:dyDescent="0.25">
      <c r="A18" s="12"/>
      <c r="B18" s="87"/>
      <c r="C18" s="2"/>
      <c r="D18" s="2"/>
      <c r="E18" s="2"/>
      <c r="F18" s="3"/>
      <c r="G18" s="3"/>
      <c r="H18" s="3"/>
      <c r="I18" s="4"/>
      <c r="J18" s="4"/>
      <c r="K18" s="14"/>
      <c r="M18" s="5" t="s">
        <v>112</v>
      </c>
    </row>
    <row r="19" spans="1:13" x14ac:dyDescent="0.25">
      <c r="A19" s="12"/>
      <c r="B19" s="87"/>
      <c r="C19" s="2"/>
      <c r="D19" s="2"/>
      <c r="E19" s="2"/>
      <c r="F19" s="3"/>
      <c r="G19" s="3"/>
      <c r="H19" s="3"/>
      <c r="I19" s="4"/>
      <c r="J19" s="4"/>
      <c r="K19" s="14"/>
      <c r="M19" s="5" t="s">
        <v>112</v>
      </c>
    </row>
    <row r="20" spans="1:13" x14ac:dyDescent="0.25">
      <c r="A20" s="12"/>
      <c r="B20" s="87"/>
      <c r="C20" s="2"/>
      <c r="D20" s="2"/>
      <c r="E20" s="2"/>
      <c r="F20" s="3"/>
      <c r="G20" s="3"/>
      <c r="H20" s="3"/>
      <c r="I20" s="4"/>
      <c r="J20" s="4"/>
      <c r="K20" s="14"/>
    </row>
    <row r="21" spans="1:13" x14ac:dyDescent="0.25">
      <c r="A21" s="12"/>
      <c r="B21" s="87"/>
      <c r="C21" s="2"/>
      <c r="D21" s="2"/>
      <c r="E21" s="2"/>
      <c r="F21" s="3"/>
      <c r="G21" s="3"/>
      <c r="H21" s="3"/>
      <c r="I21" s="4"/>
      <c r="J21" s="4"/>
      <c r="K21" s="14"/>
    </row>
    <row r="22" spans="1:13" x14ac:dyDescent="0.25">
      <c r="A22" s="12"/>
      <c r="B22" s="87"/>
      <c r="C22" s="2"/>
      <c r="D22" s="2"/>
      <c r="E22" s="2"/>
      <c r="F22" s="3"/>
      <c r="G22" s="3"/>
      <c r="H22" s="3"/>
      <c r="I22" s="4"/>
      <c r="J22" s="4"/>
      <c r="K22" s="14"/>
    </row>
    <row r="23" spans="1:13" x14ac:dyDescent="0.25">
      <c r="A23" s="12"/>
      <c r="B23" s="87"/>
      <c r="C23" s="2"/>
      <c r="D23" s="2"/>
      <c r="E23" s="2"/>
      <c r="F23" s="3"/>
      <c r="G23" s="3"/>
      <c r="H23" s="3"/>
      <c r="I23" s="4"/>
      <c r="J23" s="4"/>
      <c r="K23" s="14"/>
    </row>
    <row r="24" spans="1:13" x14ac:dyDescent="0.25">
      <c r="A24" s="12"/>
      <c r="B24" s="87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87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87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87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87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87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69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69" t="s">
        <v>89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5"/>
      <c r="B32" s="26" t="s">
        <v>94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 x14ac:dyDescent="0.25">
      <c r="D33" s="67">
        <v>2013</v>
      </c>
      <c r="E33" s="67">
        <v>2014</v>
      </c>
      <c r="G33" s="18" t="s">
        <v>162</v>
      </c>
      <c r="H33" s="67">
        <v>3029</v>
      </c>
    </row>
    <row r="34" spans="3:8" s="18" customFormat="1" x14ac:dyDescent="0.25">
      <c r="C34" s="18" t="s">
        <v>162</v>
      </c>
      <c r="D34" s="67">
        <v>245</v>
      </c>
      <c r="E34" s="67">
        <v>3029</v>
      </c>
      <c r="G34" s="18" t="s">
        <v>35</v>
      </c>
      <c r="H34" s="67">
        <v>8053</v>
      </c>
    </row>
    <row r="35" spans="3:8" s="18" customFormat="1" x14ac:dyDescent="0.25">
      <c r="C35" s="18" t="s">
        <v>35</v>
      </c>
      <c r="D35" s="67">
        <v>5706</v>
      </c>
      <c r="E35" s="67">
        <v>8053</v>
      </c>
      <c r="H35" s="67"/>
    </row>
    <row r="36" spans="3:8" s="18" customFormat="1" x14ac:dyDescent="0.25">
      <c r="C36" s="18" t="s">
        <v>176</v>
      </c>
      <c r="D36" s="67">
        <v>8176</v>
      </c>
      <c r="E36" s="67">
        <v>6895</v>
      </c>
    </row>
    <row r="37" spans="3:8" s="18" customFormat="1" x14ac:dyDescent="0.25"/>
    <row r="38" spans="3:8" s="18" customFormat="1" x14ac:dyDescent="0.25"/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62"/>
  <sheetViews>
    <sheetView zoomScaleSheetLayoutView="70" workbookViewId="0">
      <pane ySplit="11" topLeftCell="A12" activePane="bottomLeft" state="frozen"/>
      <selection activeCell="A25" sqref="A25"/>
      <selection pane="bottomLeft" activeCell="P37" sqref="P3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8" customWidth="1"/>
    <col min="14" max="14" width="0.28515625" style="18" customWidth="1"/>
    <col min="15" max="20" width="12.7109375" style="18" bestFit="1" customWidth="1"/>
    <col min="21" max="41" width="11.42578125" style="18"/>
    <col min="42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62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63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86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20" x14ac:dyDescent="0.25">
      <c r="A11" s="48"/>
      <c r="B11" s="31"/>
      <c r="C11" s="108">
        <v>2009</v>
      </c>
      <c r="D11" s="108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26"/>
      <c r="J11" s="226"/>
      <c r="K11" s="226"/>
      <c r="L11" s="50"/>
      <c r="O11" s="139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4</v>
      </c>
      <c r="C13" s="62">
        <v>121.5188</v>
      </c>
      <c r="D13" s="62">
        <v>113.55466749999994</v>
      </c>
      <c r="E13" s="62">
        <v>131.6883445</v>
      </c>
      <c r="F13" s="62">
        <v>135.37209000000007</v>
      </c>
      <c r="G13" s="62">
        <v>108.48124150000001</v>
      </c>
      <c r="H13" s="64">
        <v>110.83864550000001</v>
      </c>
      <c r="I13" s="62">
        <v>2.17309828630603</v>
      </c>
      <c r="J13" s="62">
        <v>102.17309828630603</v>
      </c>
      <c r="K13" s="62">
        <v>-19.864396346396106</v>
      </c>
      <c r="L13" s="50"/>
      <c r="M13" s="144"/>
      <c r="N13" s="27"/>
      <c r="O13" s="181"/>
      <c r="P13" s="181"/>
      <c r="Q13" s="181"/>
      <c r="R13" s="181"/>
      <c r="S13" s="181"/>
      <c r="T13" s="181"/>
    </row>
    <row r="14" spans="1:20" x14ac:dyDescent="0.25">
      <c r="A14" s="48"/>
      <c r="B14" s="59" t="s">
        <v>5</v>
      </c>
      <c r="C14" s="62">
        <v>126.473</v>
      </c>
      <c r="D14" s="62">
        <v>137.304394</v>
      </c>
      <c r="E14" s="62">
        <v>135.06775250000001</v>
      </c>
      <c r="F14" s="62">
        <v>137.0900475</v>
      </c>
      <c r="G14" s="62">
        <v>116.7660525</v>
      </c>
      <c r="H14" s="64">
        <v>120.50277749999999</v>
      </c>
      <c r="I14" s="62">
        <v>3.2001809772579159</v>
      </c>
      <c r="J14" s="62">
        <v>103.20018097725792</v>
      </c>
      <c r="K14" s="62">
        <v>-14.825288465962494</v>
      </c>
      <c r="L14" s="50"/>
      <c r="M14" s="138"/>
      <c r="N14" s="27"/>
      <c r="O14" s="181"/>
      <c r="P14" s="181"/>
      <c r="Q14" s="181"/>
      <c r="R14" s="181"/>
      <c r="S14" s="181"/>
      <c r="T14" s="181"/>
    </row>
    <row r="15" spans="1:20" x14ac:dyDescent="0.25">
      <c r="A15" s="48"/>
      <c r="B15" s="59" t="s">
        <v>6</v>
      </c>
      <c r="C15" s="62">
        <v>135.25220000000002</v>
      </c>
      <c r="D15" s="62">
        <v>131.93525750000001</v>
      </c>
      <c r="E15" s="62">
        <v>156.26732750000002</v>
      </c>
      <c r="F15" s="62">
        <v>147.3772125000001</v>
      </c>
      <c r="G15" s="62">
        <v>109.1572025</v>
      </c>
      <c r="H15" s="64">
        <v>133.43301399999999</v>
      </c>
      <c r="I15" s="62">
        <v>22.239312609719896</v>
      </c>
      <c r="J15" s="62">
        <v>122.2393126097199</v>
      </c>
      <c r="K15" s="62">
        <v>-25.933459692759541</v>
      </c>
      <c r="L15" s="50"/>
      <c r="M15" s="138"/>
      <c r="N15" s="27"/>
      <c r="O15" s="181"/>
      <c r="P15" s="181"/>
      <c r="Q15" s="181"/>
      <c r="R15" s="181"/>
      <c r="S15" s="181"/>
      <c r="T15" s="181"/>
    </row>
    <row r="16" spans="1:20" x14ac:dyDescent="0.25">
      <c r="A16" s="48"/>
      <c r="B16" s="59" t="s">
        <v>7</v>
      </c>
      <c r="C16" s="62">
        <v>129.29159899999999</v>
      </c>
      <c r="D16" s="62">
        <v>119.36560249999998</v>
      </c>
      <c r="E16" s="62">
        <v>139.09966750000001</v>
      </c>
      <c r="F16" s="62">
        <v>124.77347750000001</v>
      </c>
      <c r="G16" s="62">
        <v>134.12645449999999</v>
      </c>
      <c r="H16" s="64">
        <v>129.54658499999999</v>
      </c>
      <c r="I16" s="62">
        <v>-3.4145907435434331</v>
      </c>
      <c r="J16" s="62">
        <v>96.585409256456572</v>
      </c>
      <c r="K16" s="62">
        <v>7.4959656390116924</v>
      </c>
      <c r="L16" s="50"/>
      <c r="N16" s="27"/>
      <c r="O16" s="181"/>
      <c r="P16" s="181"/>
      <c r="Q16" s="181"/>
      <c r="R16" s="181"/>
      <c r="S16" s="181"/>
      <c r="T16" s="181"/>
    </row>
    <row r="17" spans="1:41" x14ac:dyDescent="0.25">
      <c r="A17" s="48"/>
      <c r="B17" s="59" t="s">
        <v>8</v>
      </c>
      <c r="C17" s="62">
        <v>139.76440500000004</v>
      </c>
      <c r="D17" s="62">
        <v>134.00630999999998</v>
      </c>
      <c r="E17" s="62">
        <v>157.57609249999999</v>
      </c>
      <c r="F17" s="62">
        <v>149.57762249999999</v>
      </c>
      <c r="G17" s="62">
        <v>126.33992749999999</v>
      </c>
      <c r="H17" s="64">
        <v>145.2437955</v>
      </c>
      <c r="I17" s="62">
        <v>14.962702903244907</v>
      </c>
      <c r="J17" s="62">
        <v>114.9627029032449</v>
      </c>
      <c r="K17" s="62">
        <v>-15.535542423800731</v>
      </c>
      <c r="L17" s="50"/>
      <c r="N17" s="27"/>
      <c r="O17" s="181"/>
      <c r="P17" s="181"/>
      <c r="Q17" s="181"/>
      <c r="R17" s="181"/>
      <c r="S17" s="181"/>
      <c r="T17" s="181"/>
    </row>
    <row r="18" spans="1:41" x14ac:dyDescent="0.25">
      <c r="A18" s="48"/>
      <c r="B18" s="59" t="s">
        <v>9</v>
      </c>
      <c r="C18" s="62">
        <v>124.73234750000002</v>
      </c>
      <c r="D18" s="62">
        <v>134.72766499999997</v>
      </c>
      <c r="E18" s="62">
        <v>147.70624749999999</v>
      </c>
      <c r="F18" s="62">
        <v>135.13024249999998</v>
      </c>
      <c r="G18" s="62">
        <v>126.628614</v>
      </c>
      <c r="H18" s="24">
        <v>115.96387</v>
      </c>
      <c r="I18" s="23">
        <v>-8.4220648581054487</v>
      </c>
      <c r="J18" s="23">
        <v>91.577935141894557</v>
      </c>
      <c r="K18" s="23">
        <v>-6.2914328744729247</v>
      </c>
      <c r="L18" s="50"/>
      <c r="M18" s="138"/>
      <c r="N18" s="27"/>
      <c r="O18" s="181"/>
      <c r="P18" s="181"/>
      <c r="Q18" s="181"/>
      <c r="R18" s="181"/>
      <c r="S18" s="181"/>
      <c r="T18" s="181"/>
    </row>
    <row r="19" spans="1:41" x14ac:dyDescent="0.25">
      <c r="A19" s="48"/>
      <c r="B19" s="59" t="s">
        <v>10</v>
      </c>
      <c r="C19" s="62">
        <v>142.53454000000002</v>
      </c>
      <c r="D19" s="62">
        <v>145.41200000000001</v>
      </c>
      <c r="E19" s="62">
        <v>159.66483000000002</v>
      </c>
      <c r="F19" s="62">
        <v>136.61812750000001</v>
      </c>
      <c r="G19" s="62">
        <v>139.790785</v>
      </c>
      <c r="H19" s="64"/>
      <c r="I19" s="62" t="s">
        <v>112</v>
      </c>
      <c r="J19" s="62" t="s">
        <v>112</v>
      </c>
      <c r="K19" s="62" t="s">
        <v>112</v>
      </c>
      <c r="L19" s="50"/>
      <c r="M19" s="138"/>
      <c r="N19" s="27"/>
      <c r="O19" s="181"/>
      <c r="P19" s="181"/>
      <c r="Q19" s="181"/>
      <c r="R19" s="181"/>
      <c r="S19" s="181"/>
      <c r="T19" s="181"/>
    </row>
    <row r="20" spans="1:41" x14ac:dyDescent="0.25">
      <c r="A20" s="48"/>
      <c r="B20" s="59" t="s">
        <v>11</v>
      </c>
      <c r="C20" s="62">
        <v>136.89559700000004</v>
      </c>
      <c r="D20" s="62">
        <v>138.57517249999998</v>
      </c>
      <c r="E20" s="62">
        <v>171.33760999999998</v>
      </c>
      <c r="F20" s="62">
        <v>142.26386099999999</v>
      </c>
      <c r="G20" s="62">
        <v>129.18995949999999</v>
      </c>
      <c r="H20" s="64"/>
      <c r="I20" s="62" t="s">
        <v>112</v>
      </c>
      <c r="J20" s="62" t="s">
        <v>112</v>
      </c>
      <c r="K20" s="62" t="s">
        <v>112</v>
      </c>
      <c r="L20" s="50"/>
      <c r="N20" s="27"/>
      <c r="O20" s="181"/>
      <c r="P20" s="181"/>
      <c r="Q20" s="181"/>
      <c r="R20" s="181"/>
      <c r="S20" s="181"/>
      <c r="T20" s="181"/>
    </row>
    <row r="21" spans="1:41" x14ac:dyDescent="0.25">
      <c r="A21" s="48"/>
      <c r="B21" s="59" t="s">
        <v>12</v>
      </c>
      <c r="C21" s="62">
        <v>151.99026499999997</v>
      </c>
      <c r="D21" s="62">
        <v>149.13425999999998</v>
      </c>
      <c r="E21" s="62">
        <v>165.4305325</v>
      </c>
      <c r="F21" s="62">
        <v>129.2629675</v>
      </c>
      <c r="G21" s="62">
        <v>134.32295449999998</v>
      </c>
      <c r="H21" s="157"/>
      <c r="I21" s="158" t="s">
        <v>112</v>
      </c>
      <c r="J21" s="158" t="s">
        <v>112</v>
      </c>
      <c r="K21" s="158" t="s">
        <v>112</v>
      </c>
      <c r="L21" s="50"/>
      <c r="N21" s="27"/>
      <c r="O21" s="181"/>
      <c r="P21" s="181"/>
      <c r="Q21" s="181"/>
      <c r="R21" s="181"/>
      <c r="S21" s="181"/>
      <c r="T21" s="181"/>
    </row>
    <row r="22" spans="1:41" x14ac:dyDescent="0.25">
      <c r="A22" s="48"/>
      <c r="B22" s="59" t="s">
        <v>13</v>
      </c>
      <c r="C22" s="62">
        <v>138.49248649999998</v>
      </c>
      <c r="D22" s="62">
        <v>152.10120749999999</v>
      </c>
      <c r="E22" s="62">
        <v>154.92811999999992</v>
      </c>
      <c r="F22" s="62">
        <v>132.757676</v>
      </c>
      <c r="G22" s="62">
        <v>139.11314199999998</v>
      </c>
      <c r="H22" s="157"/>
      <c r="I22" s="158" t="s">
        <v>112</v>
      </c>
      <c r="J22" s="158" t="s">
        <v>112</v>
      </c>
      <c r="K22" s="158" t="s">
        <v>112</v>
      </c>
      <c r="L22" s="50"/>
      <c r="N22" s="27"/>
      <c r="O22" s="181"/>
      <c r="P22" s="181"/>
      <c r="Q22" s="181"/>
      <c r="R22" s="181"/>
      <c r="S22" s="181"/>
      <c r="T22" s="181"/>
    </row>
    <row r="23" spans="1:41" x14ac:dyDescent="0.25">
      <c r="A23" s="48"/>
      <c r="B23" s="59" t="s">
        <v>14</v>
      </c>
      <c r="C23" s="62">
        <v>132.29395000000002</v>
      </c>
      <c r="D23" s="62">
        <v>147.64459249999999</v>
      </c>
      <c r="E23" s="62">
        <v>140.0455465</v>
      </c>
      <c r="F23" s="62">
        <v>134.87613749999988</v>
      </c>
      <c r="G23" s="62">
        <v>127.24911499999999</v>
      </c>
      <c r="H23" s="157"/>
      <c r="I23" s="158" t="s">
        <v>112</v>
      </c>
      <c r="J23" s="158" t="s">
        <v>112</v>
      </c>
      <c r="K23" s="158" t="s">
        <v>112</v>
      </c>
      <c r="L23" s="50"/>
      <c r="N23" s="27"/>
      <c r="O23" s="181"/>
      <c r="P23" s="181"/>
      <c r="Q23" s="181"/>
      <c r="R23" s="181"/>
      <c r="S23" s="181"/>
      <c r="T23" s="181"/>
    </row>
    <row r="24" spans="1:41" x14ac:dyDescent="0.25">
      <c r="A24" s="48"/>
      <c r="B24" s="59" t="s">
        <v>15</v>
      </c>
      <c r="C24" s="62">
        <v>123.71270250000002</v>
      </c>
      <c r="D24" s="62">
        <v>129.01408850000001</v>
      </c>
      <c r="E24" s="62">
        <v>138.0506445</v>
      </c>
      <c r="F24" s="62">
        <v>113.6262155</v>
      </c>
      <c r="G24" s="62">
        <v>118.35007399999999</v>
      </c>
      <c r="H24" s="157"/>
      <c r="I24" s="158" t="s">
        <v>112</v>
      </c>
      <c r="J24" s="158" t="s">
        <v>112</v>
      </c>
      <c r="K24" s="158" t="s">
        <v>112</v>
      </c>
      <c r="L24" s="50"/>
      <c r="N24" s="27"/>
      <c r="O24" s="181"/>
      <c r="P24" s="181"/>
      <c r="Q24" s="181"/>
      <c r="R24" s="181"/>
      <c r="S24" s="181"/>
      <c r="T24" s="181"/>
    </row>
    <row r="25" spans="1:41" x14ac:dyDescent="0.25">
      <c r="A25" s="48"/>
      <c r="B25" s="63" t="s">
        <v>19</v>
      </c>
      <c r="C25" s="64">
        <v>1602.9518925</v>
      </c>
      <c r="D25" s="64">
        <v>1632.7752174999998</v>
      </c>
      <c r="E25" s="64">
        <v>1796.8627154999999</v>
      </c>
      <c r="F25" s="64">
        <v>1618.7256774999998</v>
      </c>
      <c r="G25" s="64">
        <v>1509.5155224999999</v>
      </c>
      <c r="H25" s="82">
        <v>755.52868750000005</v>
      </c>
      <c r="I25" s="55"/>
      <c r="J25" s="37"/>
      <c r="K25" s="37"/>
      <c r="L25" s="50"/>
    </row>
    <row r="26" spans="1:41" ht="18.75" customHeight="1" x14ac:dyDescent="0.25">
      <c r="A26" s="48"/>
      <c r="B26" s="63" t="s">
        <v>16</v>
      </c>
      <c r="C26" s="64"/>
      <c r="D26" s="64">
        <v>1.8605252683838724</v>
      </c>
      <c r="E26" s="64">
        <v>10.049607333656141</v>
      </c>
      <c r="F26" s="64">
        <v>-9.9137811956007571</v>
      </c>
      <c r="G26" s="64">
        <v>-6.7466746538960791</v>
      </c>
      <c r="H26" s="36"/>
      <c r="I26" s="37"/>
      <c r="J26" s="37"/>
      <c r="K26" s="37"/>
      <c r="L26" s="50"/>
    </row>
    <row r="27" spans="1:41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41" ht="18.75" customHeight="1" x14ac:dyDescent="0.25">
      <c r="A28" s="48"/>
      <c r="B28" s="63" t="s">
        <v>17</v>
      </c>
      <c r="C28" s="61">
        <v>777.03235150000012</v>
      </c>
      <c r="D28" s="61">
        <v>770.89389649999987</v>
      </c>
      <c r="E28" s="61">
        <v>867.40543200000002</v>
      </c>
      <c r="F28" s="61">
        <v>829.32069250000006</v>
      </c>
      <c r="G28" s="61">
        <v>721.49949249999986</v>
      </c>
      <c r="H28" s="57">
        <v>755.52868750000005</v>
      </c>
      <c r="I28" s="58">
        <v>4.7164544609849646</v>
      </c>
      <c r="J28" s="24">
        <v>104.71645446098496</v>
      </c>
      <c r="K28" s="24">
        <v>-13.001146718644085</v>
      </c>
      <c r="L28" s="50"/>
    </row>
    <row r="29" spans="1:41" ht="18.75" customHeight="1" x14ac:dyDescent="0.25">
      <c r="A29" s="48"/>
      <c r="B29" s="63" t="s">
        <v>16</v>
      </c>
      <c r="C29" s="64"/>
      <c r="D29" s="64">
        <v>-0.78998705628542387</v>
      </c>
      <c r="E29" s="64">
        <v>12.519431784086009</v>
      </c>
      <c r="F29" s="64">
        <v>-4.3906503343179359</v>
      </c>
      <c r="G29" s="64">
        <v>-13.001146718644085</v>
      </c>
      <c r="H29" s="24">
        <v>4.7164544609849646</v>
      </c>
      <c r="I29" s="37"/>
      <c r="J29" s="37"/>
      <c r="K29" s="37"/>
      <c r="L29" s="50"/>
    </row>
    <row r="30" spans="1:41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41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41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3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2"/>
      <c r="B45" s="66" t="s">
        <v>64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</row>
    <row r="46" spans="1:41" s="18" customFormat="1" x14ac:dyDescent="0.25"/>
    <row r="47" spans="1:41" s="18" customFormat="1" x14ac:dyDescent="0.25"/>
    <row r="48" spans="1:41" s="18" customFormat="1" x14ac:dyDescent="0.25">
      <c r="B48" s="18" t="s">
        <v>85</v>
      </c>
      <c r="H48" s="67"/>
      <c r="I48" s="67"/>
    </row>
    <row r="49" spans="2:5" s="18" customFormat="1" x14ac:dyDescent="0.25">
      <c r="B49" s="18">
        <v>124122</v>
      </c>
      <c r="D49" s="141">
        <v>38353</v>
      </c>
    </row>
    <row r="50" spans="2:5" s="18" customFormat="1" x14ac:dyDescent="0.25">
      <c r="B50" s="18">
        <v>117669.5</v>
      </c>
      <c r="D50" s="141">
        <v>38384</v>
      </c>
    </row>
    <row r="51" spans="2:5" s="18" customFormat="1" x14ac:dyDescent="0.25">
      <c r="B51" s="18">
        <v>125706.3</v>
      </c>
      <c r="D51" s="141">
        <v>38412</v>
      </c>
    </row>
    <row r="52" spans="2:5" s="18" customFormat="1" x14ac:dyDescent="0.25">
      <c r="B52" s="18">
        <v>133875</v>
      </c>
      <c r="D52" s="141">
        <v>38443</v>
      </c>
    </row>
    <row r="53" spans="2:5" s="18" customFormat="1" x14ac:dyDescent="0.25">
      <c r="B53" s="18">
        <v>119691</v>
      </c>
      <c r="D53" s="141">
        <v>38473</v>
      </c>
    </row>
    <row r="54" spans="2:5" s="18" customFormat="1" x14ac:dyDescent="0.25">
      <c r="B54" s="18">
        <v>132501.4</v>
      </c>
      <c r="D54" s="141">
        <v>38504</v>
      </c>
    </row>
    <row r="55" spans="2:5" s="18" customFormat="1" x14ac:dyDescent="0.25">
      <c r="B55" s="18">
        <v>131126.5</v>
      </c>
      <c r="D55" s="141">
        <v>38534</v>
      </c>
    </row>
    <row r="56" spans="2:5" s="18" customFormat="1" x14ac:dyDescent="0.25">
      <c r="B56" s="18">
        <v>136885</v>
      </c>
      <c r="D56" s="141">
        <v>38565</v>
      </c>
    </row>
    <row r="57" spans="2:5" s="18" customFormat="1" x14ac:dyDescent="0.25">
      <c r="B57" s="18">
        <v>145572</v>
      </c>
      <c r="D57" s="141">
        <v>38596</v>
      </c>
    </row>
    <row r="58" spans="2:5" s="18" customFormat="1" x14ac:dyDescent="0.25">
      <c r="B58" s="18">
        <v>130280</v>
      </c>
      <c r="D58" s="141">
        <v>38626</v>
      </c>
    </row>
    <row r="59" spans="2:5" s="18" customFormat="1" x14ac:dyDescent="0.25">
      <c r="B59" s="18">
        <v>144186</v>
      </c>
      <c r="D59" s="141">
        <v>38657</v>
      </c>
    </row>
    <row r="60" spans="2:5" s="18" customFormat="1" x14ac:dyDescent="0.25">
      <c r="B60" s="18">
        <v>139176.6</v>
      </c>
      <c r="D60" s="141">
        <v>38687</v>
      </c>
      <c r="E60" s="152">
        <v>131.73260833333336</v>
      </c>
    </row>
    <row r="61" spans="2:5" s="18" customFormat="1" x14ac:dyDescent="0.25">
      <c r="B61" s="18">
        <v>116287.4</v>
      </c>
      <c r="D61" s="141">
        <v>38718</v>
      </c>
      <c r="E61" s="152">
        <v>131.079725</v>
      </c>
    </row>
    <row r="62" spans="2:5" s="18" customFormat="1" x14ac:dyDescent="0.25">
      <c r="B62" s="18">
        <v>112454</v>
      </c>
      <c r="D62" s="141">
        <v>38749</v>
      </c>
      <c r="E62" s="152">
        <v>130.64509999999999</v>
      </c>
    </row>
    <row r="63" spans="2:5" s="18" customFormat="1" x14ac:dyDescent="0.25">
      <c r="B63" s="18">
        <v>131164</v>
      </c>
      <c r="D63" s="141">
        <v>38777</v>
      </c>
      <c r="E63" s="152">
        <v>131.09990833333333</v>
      </c>
    </row>
    <row r="64" spans="2:5" s="18" customFormat="1" x14ac:dyDescent="0.25">
      <c r="B64" s="18">
        <v>110428.6</v>
      </c>
      <c r="D64" s="141">
        <v>38808</v>
      </c>
      <c r="E64" s="152">
        <v>129.14604166666666</v>
      </c>
    </row>
    <row r="65" spans="2:5" s="18" customFormat="1" x14ac:dyDescent="0.25">
      <c r="B65" s="18">
        <v>113642</v>
      </c>
      <c r="D65" s="141">
        <v>38838</v>
      </c>
      <c r="E65" s="152">
        <v>128.64195833333332</v>
      </c>
    </row>
    <row r="66" spans="2:5" s="18" customFormat="1" x14ac:dyDescent="0.25">
      <c r="B66" s="18">
        <v>133316</v>
      </c>
      <c r="D66" s="141">
        <v>38869</v>
      </c>
      <c r="E66" s="152">
        <v>128.70984166666668</v>
      </c>
    </row>
    <row r="67" spans="2:5" s="18" customFormat="1" x14ac:dyDescent="0.25">
      <c r="B67" s="18">
        <v>125366.5</v>
      </c>
      <c r="D67" s="141">
        <v>38899</v>
      </c>
      <c r="E67" s="152">
        <v>128.22984166666669</v>
      </c>
    </row>
    <row r="68" spans="2:5" s="18" customFormat="1" x14ac:dyDescent="0.25">
      <c r="B68" s="18">
        <v>132388.79999999999</v>
      </c>
      <c r="D68" s="141">
        <v>38930</v>
      </c>
      <c r="E68" s="152">
        <v>127.85515833333334</v>
      </c>
    </row>
    <row r="69" spans="2:5" s="18" customFormat="1" x14ac:dyDescent="0.25">
      <c r="B69" s="18">
        <v>129220.5</v>
      </c>
      <c r="D69" s="141">
        <v>38961</v>
      </c>
      <c r="E69" s="152">
        <v>126.49253333333334</v>
      </c>
    </row>
    <row r="70" spans="2:5" s="18" customFormat="1" x14ac:dyDescent="0.25">
      <c r="B70" s="18">
        <v>127579.5</v>
      </c>
      <c r="D70" s="141">
        <v>38991</v>
      </c>
      <c r="E70" s="152">
        <v>126.26749166666669</v>
      </c>
    </row>
    <row r="71" spans="2:5" s="18" customFormat="1" x14ac:dyDescent="0.25">
      <c r="B71" s="18">
        <v>129863</v>
      </c>
      <c r="D71" s="141">
        <v>39022</v>
      </c>
      <c r="E71" s="152">
        <v>125.07390833333332</v>
      </c>
    </row>
    <row r="72" spans="2:5" s="18" customFormat="1" x14ac:dyDescent="0.25">
      <c r="B72" s="18">
        <v>125460.88250000001</v>
      </c>
      <c r="D72" s="141">
        <v>39052</v>
      </c>
      <c r="E72" s="152">
        <v>123.93093187500001</v>
      </c>
    </row>
    <row r="73" spans="2:5" s="18" customFormat="1" x14ac:dyDescent="0.25">
      <c r="B73" s="18">
        <v>119698</v>
      </c>
      <c r="D73" s="141">
        <v>39083</v>
      </c>
      <c r="E73" s="152">
        <v>124.21514854166666</v>
      </c>
    </row>
    <row r="74" spans="2:5" s="18" customFormat="1" x14ac:dyDescent="0.25">
      <c r="B74" s="18">
        <v>126859</v>
      </c>
      <c r="D74" s="141">
        <v>39114</v>
      </c>
      <c r="E74" s="152">
        <v>125.41556520833332</v>
      </c>
    </row>
    <row r="75" spans="2:5" s="18" customFormat="1" x14ac:dyDescent="0.25">
      <c r="B75" s="18">
        <v>145073</v>
      </c>
      <c r="D75" s="141">
        <v>39142</v>
      </c>
      <c r="E75" s="152">
        <v>126.57464854166668</v>
      </c>
    </row>
    <row r="76" spans="2:5" s="18" customFormat="1" x14ac:dyDescent="0.25">
      <c r="B76" s="18">
        <v>128566</v>
      </c>
      <c r="D76" s="141">
        <v>39173</v>
      </c>
      <c r="E76" s="152">
        <v>128.08609854166667</v>
      </c>
    </row>
    <row r="77" spans="2:5" s="18" customFormat="1" x14ac:dyDescent="0.25">
      <c r="B77" s="18">
        <v>146760</v>
      </c>
      <c r="D77" s="141">
        <v>39203</v>
      </c>
      <c r="E77" s="152">
        <v>130.84593187500002</v>
      </c>
    </row>
    <row r="78" spans="2:5" s="18" customFormat="1" x14ac:dyDescent="0.25">
      <c r="B78" s="18">
        <v>146270</v>
      </c>
      <c r="D78" s="141">
        <v>39234</v>
      </c>
      <c r="E78" s="152">
        <v>131.92543187500002</v>
      </c>
    </row>
    <row r="79" spans="2:5" s="18" customFormat="1" x14ac:dyDescent="0.25">
      <c r="B79" s="18">
        <v>149696</v>
      </c>
      <c r="D79" s="141">
        <v>39264</v>
      </c>
      <c r="E79" s="152">
        <v>133.95289020833334</v>
      </c>
    </row>
    <row r="80" spans="2:5" s="18" customFormat="1" x14ac:dyDescent="0.25">
      <c r="B80" s="18">
        <v>154501.4</v>
      </c>
      <c r="D80" s="141">
        <v>39295</v>
      </c>
      <c r="E80" s="152">
        <v>135.795606875</v>
      </c>
    </row>
    <row r="81" spans="2:41" s="18" customFormat="1" x14ac:dyDescent="0.25">
      <c r="B81" s="18">
        <v>161026</v>
      </c>
      <c r="D81" s="141">
        <v>39326</v>
      </c>
      <c r="E81" s="152">
        <v>138.44606520833335</v>
      </c>
    </row>
    <row r="82" spans="2:41" s="18" customFormat="1" x14ac:dyDescent="0.25">
      <c r="B82" s="18">
        <v>160561.9</v>
      </c>
      <c r="D82" s="141">
        <v>39356</v>
      </c>
      <c r="E82" s="152">
        <v>141.19459854166666</v>
      </c>
    </row>
    <row r="83" spans="2:41" s="18" customFormat="1" x14ac:dyDescent="0.25">
      <c r="B83" s="18">
        <v>151422</v>
      </c>
      <c r="D83" s="141">
        <v>39387</v>
      </c>
      <c r="E83" s="152">
        <v>142.99118187499997</v>
      </c>
    </row>
    <row r="84" spans="2:41" s="18" customFormat="1" x14ac:dyDescent="0.25">
      <c r="B84" s="18">
        <v>139177.5</v>
      </c>
      <c r="D84" s="141">
        <v>39417</v>
      </c>
      <c r="E84" s="152">
        <v>144.1342333333333</v>
      </c>
    </row>
    <row r="85" spans="2:41" s="18" customFormat="1" x14ac:dyDescent="0.25">
      <c r="B85" s="18">
        <v>138455</v>
      </c>
      <c r="D85" s="141">
        <v>39448</v>
      </c>
      <c r="E85" s="152">
        <v>145.69731666666664</v>
      </c>
    </row>
    <row r="86" spans="2:41" s="18" customFormat="1" x14ac:dyDescent="0.25">
      <c r="B86" s="18">
        <v>144638</v>
      </c>
      <c r="D86" s="141">
        <v>39479</v>
      </c>
      <c r="E86" s="152">
        <v>147.1789</v>
      </c>
    </row>
    <row r="87" spans="2:41" s="18" customFormat="1" x14ac:dyDescent="0.25">
      <c r="B87" s="18">
        <v>131956.5</v>
      </c>
      <c r="D87" s="141">
        <v>39508</v>
      </c>
      <c r="E87" s="152">
        <v>146.08585833333333</v>
      </c>
    </row>
    <row r="88" spans="2:41" s="18" customFormat="1" x14ac:dyDescent="0.25">
      <c r="B88" s="18">
        <v>161863</v>
      </c>
      <c r="D88" s="141">
        <v>39539</v>
      </c>
      <c r="E88" s="152">
        <v>148.86060833333335</v>
      </c>
    </row>
    <row r="89" spans="2:41" s="18" customFormat="1" x14ac:dyDescent="0.25">
      <c r="B89" s="18">
        <v>144791</v>
      </c>
      <c r="D89" s="141">
        <v>39569</v>
      </c>
      <c r="E89" s="152">
        <v>148.69652500000001</v>
      </c>
    </row>
    <row r="90" spans="2:41" s="18" customFormat="1" x14ac:dyDescent="0.25">
      <c r="B90" s="18">
        <v>141726</v>
      </c>
      <c r="D90" s="141">
        <v>39600</v>
      </c>
      <c r="E90" s="152">
        <v>148.31785833333333</v>
      </c>
    </row>
    <row r="91" spans="2:41" s="18" customFormat="1" x14ac:dyDescent="0.25">
      <c r="B91" s="18">
        <v>162454</v>
      </c>
      <c r="D91" s="141">
        <v>39630</v>
      </c>
      <c r="E91" s="152">
        <v>149.38102499999999</v>
      </c>
    </row>
    <row r="92" spans="2:41" s="18" customFormat="1" x14ac:dyDescent="0.25">
      <c r="B92" s="18">
        <v>152766</v>
      </c>
      <c r="D92" s="141">
        <v>39661</v>
      </c>
      <c r="E92" s="152">
        <v>149.23640833333332</v>
      </c>
    </row>
    <row r="93" spans="2:41" s="18" customFormat="1" x14ac:dyDescent="0.25">
      <c r="B93" s="18">
        <v>140798</v>
      </c>
      <c r="D93" s="141">
        <v>39692</v>
      </c>
      <c r="E93" s="152">
        <v>147.55074166666668</v>
      </c>
    </row>
    <row r="94" spans="2:41" s="18" customFormat="1" x14ac:dyDescent="0.25">
      <c r="B94" s="18">
        <v>151501</v>
      </c>
      <c r="D94" s="141">
        <v>39722</v>
      </c>
      <c r="E94" s="152">
        <v>146.79566666666665</v>
      </c>
    </row>
    <row r="95" spans="2:41" s="18" customFormat="1" x14ac:dyDescent="0.25">
      <c r="B95" s="18">
        <v>135178</v>
      </c>
      <c r="D95" s="141">
        <v>39753</v>
      </c>
      <c r="E95" s="152">
        <v>145.44200000000001</v>
      </c>
    </row>
    <row r="96" spans="2:41" s="28" customFormat="1" x14ac:dyDescent="0.25">
      <c r="B96" s="28">
        <v>135919</v>
      </c>
      <c r="D96" s="188">
        <v>39783</v>
      </c>
      <c r="E96" s="152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28" customFormat="1" x14ac:dyDescent="0.25">
      <c r="B97" s="28">
        <v>121518.8</v>
      </c>
      <c r="D97" s="188">
        <v>39814</v>
      </c>
      <c r="E97" s="152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28" customFormat="1" x14ac:dyDescent="0.25">
      <c r="B98" s="28">
        <v>126473</v>
      </c>
      <c r="D98" s="188">
        <v>39845</v>
      </c>
      <c r="E98" s="152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28" customFormat="1" x14ac:dyDescent="0.25">
      <c r="B99" s="28">
        <v>135252.20000000001</v>
      </c>
      <c r="D99" s="188">
        <v>39873</v>
      </c>
      <c r="E99" s="152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28" customFormat="1" x14ac:dyDescent="0.25">
      <c r="B100" s="28">
        <v>129291.59899999999</v>
      </c>
      <c r="D100" s="188">
        <v>39904</v>
      </c>
      <c r="E100" s="152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28" customFormat="1" x14ac:dyDescent="0.25">
      <c r="B101" s="28">
        <v>139764.40500000003</v>
      </c>
      <c r="D101" s="188">
        <v>39934</v>
      </c>
      <c r="E101" s="152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28" customFormat="1" x14ac:dyDescent="0.25">
      <c r="B102" s="28">
        <v>124732.34750000002</v>
      </c>
      <c r="D102" s="188">
        <v>39965</v>
      </c>
      <c r="E102" s="152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28" customFormat="1" x14ac:dyDescent="0.25">
      <c r="B103" s="28">
        <v>142534.54</v>
      </c>
      <c r="D103" s="188">
        <v>39995</v>
      </c>
      <c r="E103" s="152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28" customFormat="1" x14ac:dyDescent="0.25">
      <c r="B104" s="28">
        <v>136895.59700000004</v>
      </c>
      <c r="D104" s="188">
        <v>40026</v>
      </c>
      <c r="E104" s="152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28" customFormat="1" x14ac:dyDescent="0.25">
      <c r="B105" s="28">
        <v>151990.26499999996</v>
      </c>
      <c r="D105" s="188">
        <v>40057</v>
      </c>
      <c r="E105" s="152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28" customFormat="1" x14ac:dyDescent="0.25">
      <c r="B106" s="28">
        <v>138492.48649999997</v>
      </c>
      <c r="D106" s="188">
        <v>40087</v>
      </c>
      <c r="E106" s="152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28" customFormat="1" x14ac:dyDescent="0.25">
      <c r="B107" s="28">
        <v>132293.95000000001</v>
      </c>
      <c r="D107" s="188">
        <v>40118</v>
      </c>
      <c r="E107" s="152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28" customFormat="1" x14ac:dyDescent="0.25">
      <c r="B108" s="28">
        <v>123712.70250000001</v>
      </c>
      <c r="D108" s="188">
        <v>40148</v>
      </c>
      <c r="E108" s="152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28" customFormat="1" x14ac:dyDescent="0.25">
      <c r="B109" s="28">
        <v>113554.66749999994</v>
      </c>
      <c r="D109" s="188">
        <v>40179</v>
      </c>
      <c r="E109" s="152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28" customFormat="1" x14ac:dyDescent="0.25">
      <c r="B110" s="28">
        <v>137304.394</v>
      </c>
      <c r="D110" s="188">
        <v>40210</v>
      </c>
      <c r="E110" s="152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28" customFormat="1" x14ac:dyDescent="0.25">
      <c r="B111" s="28">
        <v>131935.25750000001</v>
      </c>
      <c r="D111" s="188">
        <v>40238</v>
      </c>
      <c r="E111" s="152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28" customFormat="1" x14ac:dyDescent="0.25">
      <c r="B112" s="28">
        <v>119365.60249999998</v>
      </c>
      <c r="D112" s="188">
        <v>40269</v>
      </c>
      <c r="E112" s="152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28" customFormat="1" x14ac:dyDescent="0.25">
      <c r="B113" s="28">
        <v>134006.31</v>
      </c>
      <c r="D113" s="188">
        <v>40299</v>
      </c>
      <c r="E113" s="152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28" customFormat="1" x14ac:dyDescent="0.25">
      <c r="B114" s="28">
        <v>134727.66499999998</v>
      </c>
      <c r="D114" s="188">
        <v>40330</v>
      </c>
      <c r="E114" s="152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28" customFormat="1" x14ac:dyDescent="0.25">
      <c r="B115" s="28">
        <v>145412</v>
      </c>
      <c r="D115" s="188">
        <v>40360</v>
      </c>
      <c r="E115" s="152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28" customFormat="1" x14ac:dyDescent="0.25">
      <c r="B116" s="28">
        <v>138575.17249999999</v>
      </c>
      <c r="D116" s="188">
        <v>40391</v>
      </c>
      <c r="E116" s="152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28" customFormat="1" x14ac:dyDescent="0.25">
      <c r="B117" s="28">
        <v>149134.25999999998</v>
      </c>
      <c r="D117" s="188">
        <v>40422</v>
      </c>
      <c r="E117" s="152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28" customFormat="1" x14ac:dyDescent="0.25">
      <c r="B118" s="28">
        <v>152101.20749999999</v>
      </c>
      <c r="D118" s="188">
        <v>40452</v>
      </c>
      <c r="E118" s="152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28" customFormat="1" x14ac:dyDescent="0.25">
      <c r="B119" s="28">
        <v>147644.5925</v>
      </c>
      <c r="D119" s="188">
        <v>40483</v>
      </c>
      <c r="E119" s="152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28" customFormat="1" x14ac:dyDescent="0.25">
      <c r="B120" s="28">
        <v>129014.08850000001</v>
      </c>
      <c r="D120" s="188">
        <v>40513</v>
      </c>
      <c r="E120" s="152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28" customFormat="1" x14ac:dyDescent="0.25">
      <c r="B121" s="28">
        <v>131688.34450000001</v>
      </c>
      <c r="D121" s="188">
        <v>40544</v>
      </c>
      <c r="E121" s="152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28" customFormat="1" x14ac:dyDescent="0.25">
      <c r="B122" s="28">
        <v>135067.7525</v>
      </c>
      <c r="D122" s="188">
        <v>40575</v>
      </c>
      <c r="E122" s="152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28" customFormat="1" x14ac:dyDescent="0.25">
      <c r="B123" s="28">
        <v>156267.32750000001</v>
      </c>
      <c r="D123" s="188">
        <v>40603</v>
      </c>
      <c r="E123" s="152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28" customFormat="1" x14ac:dyDescent="0.25">
      <c r="B124" s="28">
        <v>139099.66750000001</v>
      </c>
      <c r="D124" s="188">
        <v>40634</v>
      </c>
      <c r="E124" s="152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28" customFormat="1" x14ac:dyDescent="0.25">
      <c r="B125" s="28">
        <v>157576.0925</v>
      </c>
      <c r="D125" s="188">
        <v>40664</v>
      </c>
      <c r="E125" s="152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28" customFormat="1" x14ac:dyDescent="0.25">
      <c r="B126" s="28">
        <v>147706.2475</v>
      </c>
      <c r="D126" s="188">
        <v>40695</v>
      </c>
      <c r="E126" s="152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28" customFormat="1" x14ac:dyDescent="0.25">
      <c r="B127" s="28">
        <v>159664.83000000002</v>
      </c>
      <c r="D127" s="188">
        <v>40725</v>
      </c>
      <c r="E127" s="152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28" customFormat="1" x14ac:dyDescent="0.25">
      <c r="B128" s="28">
        <v>171337.61</v>
      </c>
      <c r="D128" s="188">
        <v>40756</v>
      </c>
      <c r="E128" s="152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28" customFormat="1" x14ac:dyDescent="0.25">
      <c r="B129" s="28">
        <v>165430.5325</v>
      </c>
      <c r="D129" s="188">
        <v>40787</v>
      </c>
      <c r="E129" s="152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28" customFormat="1" x14ac:dyDescent="0.25">
      <c r="B130" s="28">
        <v>154928.11999999991</v>
      </c>
      <c r="D130" s="188">
        <v>40817</v>
      </c>
      <c r="E130" s="152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28" customFormat="1" x14ac:dyDescent="0.25">
      <c r="B131" s="28">
        <v>140045.5465</v>
      </c>
      <c r="D131" s="188">
        <v>40848</v>
      </c>
      <c r="E131" s="152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28" customFormat="1" x14ac:dyDescent="0.25">
      <c r="B132" s="28">
        <v>138050.64449999999</v>
      </c>
      <c r="D132" s="188">
        <v>40878</v>
      </c>
      <c r="E132" s="152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28" customFormat="1" x14ac:dyDescent="0.25">
      <c r="B133" s="189">
        <v>135372.09000000008</v>
      </c>
      <c r="D133" s="188">
        <v>40909</v>
      </c>
      <c r="E133" s="152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28" customFormat="1" x14ac:dyDescent="0.25">
      <c r="B134" s="189">
        <v>137090.04749999999</v>
      </c>
      <c r="D134" s="188">
        <v>40940</v>
      </c>
      <c r="E134" s="152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28" customFormat="1" x14ac:dyDescent="0.25">
      <c r="B135" s="189">
        <v>147377.21250000011</v>
      </c>
      <c r="D135" s="188">
        <v>40969</v>
      </c>
      <c r="E135" s="152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28" customFormat="1" x14ac:dyDescent="0.25">
      <c r="B136" s="189">
        <v>124773.47750000001</v>
      </c>
      <c r="D136" s="188">
        <v>41000</v>
      </c>
      <c r="E136" s="152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28" customFormat="1" x14ac:dyDescent="0.25">
      <c r="B137" s="189">
        <v>149577.6225</v>
      </c>
      <c r="D137" s="188">
        <v>41030</v>
      </c>
      <c r="E137" s="152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28" customFormat="1" x14ac:dyDescent="0.25">
      <c r="B138" s="189">
        <v>135130.24249999999</v>
      </c>
      <c r="D138" s="188">
        <v>41061</v>
      </c>
      <c r="E138" s="152">
        <v>146.56483133333336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28" customFormat="1" x14ac:dyDescent="0.25">
      <c r="B139" s="189">
        <v>136618.1275</v>
      </c>
      <c r="D139" s="188">
        <v>41091</v>
      </c>
      <c r="E139" s="152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28" customFormat="1" x14ac:dyDescent="0.25">
      <c r="B140" s="189">
        <v>142263.861</v>
      </c>
      <c r="D140" s="188">
        <v>41122</v>
      </c>
      <c r="E140" s="152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28" customFormat="1" x14ac:dyDescent="0.25">
      <c r="B141" s="189">
        <v>129262.9675</v>
      </c>
      <c r="D141" s="188">
        <v>41153</v>
      </c>
      <c r="E141" s="152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28" customFormat="1" x14ac:dyDescent="0.25">
      <c r="B142" s="189">
        <v>132757.67600000001</v>
      </c>
      <c r="D142" s="188">
        <v>41183</v>
      </c>
      <c r="E142" s="152">
        <v>137.35995962500002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28" customFormat="1" x14ac:dyDescent="0.25">
      <c r="B143" s="189">
        <v>134876.1374999999</v>
      </c>
      <c r="D143" s="188">
        <v>41214</v>
      </c>
      <c r="E143" s="152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28" customFormat="1" x14ac:dyDescent="0.25">
      <c r="B144" s="189">
        <v>113626.21550000001</v>
      </c>
      <c r="D144" s="188">
        <v>41244</v>
      </c>
      <c r="E144" s="152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28" customFormat="1" x14ac:dyDescent="0.25">
      <c r="B145" s="189">
        <v>108481.2415</v>
      </c>
      <c r="D145" s="188">
        <v>41275</v>
      </c>
      <c r="E145" s="152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28" customFormat="1" x14ac:dyDescent="0.25">
      <c r="B146" s="189">
        <v>116766.05250000001</v>
      </c>
      <c r="D146" s="188">
        <v>41306</v>
      </c>
      <c r="E146" s="152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28" customFormat="1" x14ac:dyDescent="0.25">
      <c r="B147" s="189">
        <v>109157.2025</v>
      </c>
      <c r="D147" s="188">
        <v>41334</v>
      </c>
      <c r="E147" s="152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28" customFormat="1" x14ac:dyDescent="0.25">
      <c r="B148" s="189">
        <v>134126.45449999999</v>
      </c>
      <c r="D148" s="188">
        <v>41365</v>
      </c>
      <c r="E148" s="152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28" customFormat="1" x14ac:dyDescent="0.25">
      <c r="B149" s="189">
        <v>126339.92749999999</v>
      </c>
      <c r="D149" s="188">
        <v>41395</v>
      </c>
      <c r="E149" s="152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28" customFormat="1" x14ac:dyDescent="0.25">
      <c r="B150" s="189">
        <v>126628.614</v>
      </c>
      <c r="D150" s="188">
        <v>41426</v>
      </c>
      <c r="E150" s="152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28" customFormat="1" x14ac:dyDescent="0.25">
      <c r="B151" s="189">
        <v>139790.785</v>
      </c>
      <c r="D151" s="188">
        <v>41456</v>
      </c>
      <c r="E151" s="152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28" customFormat="1" x14ac:dyDescent="0.25">
      <c r="B152" s="189">
        <v>129189.9595</v>
      </c>
      <c r="D152" s="188">
        <v>41487</v>
      </c>
      <c r="E152" s="152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28" customFormat="1" x14ac:dyDescent="0.25">
      <c r="B153" s="189">
        <v>134322.95449999999</v>
      </c>
      <c r="D153" s="188">
        <v>41518</v>
      </c>
      <c r="E153" s="152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28" customFormat="1" x14ac:dyDescent="0.25">
      <c r="B154" s="189">
        <v>139113.14199999999</v>
      </c>
      <c r="D154" s="188">
        <v>41548</v>
      </c>
      <c r="E154" s="152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28" customFormat="1" x14ac:dyDescent="0.25">
      <c r="B155" s="189">
        <v>127249.11499999999</v>
      </c>
      <c r="D155" s="188">
        <v>41579</v>
      </c>
      <c r="E155" s="152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28" customFormat="1" x14ac:dyDescent="0.25">
      <c r="B156" s="189">
        <v>118350.07399999999</v>
      </c>
      <c r="D156" s="188">
        <v>41609</v>
      </c>
      <c r="E156" s="152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28" customFormat="1" x14ac:dyDescent="0.25">
      <c r="B157" s="189">
        <v>110838.64550000001</v>
      </c>
      <c r="D157" s="188">
        <v>41640</v>
      </c>
      <c r="E157" s="152">
        <v>125.98941054166667</v>
      </c>
      <c r="F157" s="190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28" customFormat="1" x14ac:dyDescent="0.25">
      <c r="B158" s="189">
        <v>120502.7775</v>
      </c>
      <c r="D158" s="188">
        <v>41671</v>
      </c>
      <c r="E158" s="152">
        <v>126.30080429166668</v>
      </c>
      <c r="F158" s="190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28" customFormat="1" x14ac:dyDescent="0.25">
      <c r="B159" s="189">
        <v>133433.014</v>
      </c>
      <c r="D159" s="188">
        <v>41699</v>
      </c>
      <c r="E159" s="152">
        <v>128.32378858333337</v>
      </c>
      <c r="F159" s="190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28" customFormat="1" x14ac:dyDescent="0.25">
      <c r="B160" s="189">
        <v>129546.58499999999</v>
      </c>
      <c r="D160" s="188">
        <v>41730</v>
      </c>
      <c r="E160" s="152">
        <v>127.94213279166667</v>
      </c>
      <c r="F160" s="190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2:41" s="28" customFormat="1" x14ac:dyDescent="0.25">
      <c r="B161" s="189">
        <v>145243.79550000001</v>
      </c>
      <c r="D161" s="188">
        <v>41760</v>
      </c>
      <c r="E161" s="152">
        <v>129.517455125</v>
      </c>
      <c r="F161" s="190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2:41" s="28" customFormat="1" x14ac:dyDescent="0.25">
      <c r="B162" s="191">
        <v>115963.87</v>
      </c>
      <c r="D162" s="188">
        <v>41791</v>
      </c>
      <c r="E162" s="152">
        <v>128.62872645833332</v>
      </c>
      <c r="F162" s="190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59"/>
  <sheetViews>
    <sheetView zoomScaleSheetLayoutView="70" workbookViewId="0">
      <pane ySplit="11" topLeftCell="A12" activePane="bottomLeft" state="frozen"/>
      <selection activeCell="A25" sqref="A25"/>
      <selection pane="bottomLeft" activeCell="H17" sqref="H1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8" customWidth="1"/>
    <col min="14" max="14" width="7.140625" style="18" hidden="1" customWidth="1"/>
    <col min="15" max="19" width="11.42578125" style="18"/>
    <col min="20" max="20" width="11.85546875" style="18" customWidth="1"/>
    <col min="21" max="41" width="11.42578125" style="18"/>
    <col min="42" max="16384" width="11.42578125" style="27"/>
  </cols>
  <sheetData>
    <row r="1" spans="1:21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1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1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1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1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1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1" x14ac:dyDescent="0.25">
      <c r="A7" s="48"/>
      <c r="B7" s="29"/>
      <c r="C7" s="227" t="s">
        <v>104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1" x14ac:dyDescent="0.25">
      <c r="A8" s="48"/>
      <c r="B8" s="29"/>
      <c r="C8" s="224" t="s">
        <v>105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1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86"/>
      <c r="L9" s="50"/>
    </row>
    <row r="10" spans="1:21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21" x14ac:dyDescent="0.25">
      <c r="A11" s="48"/>
      <c r="B11" s="31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26"/>
      <c r="J11" s="226"/>
      <c r="K11" s="226"/>
      <c r="L11" s="50"/>
      <c r="O11" s="139"/>
    </row>
    <row r="12" spans="1:21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1" x14ac:dyDescent="0.25">
      <c r="A13" s="48"/>
      <c r="B13" s="59" t="s">
        <v>4</v>
      </c>
      <c r="C13" s="62">
        <v>78.059281999999996</v>
      </c>
      <c r="D13" s="62">
        <v>21.297294000000001</v>
      </c>
      <c r="E13" s="62">
        <v>36.305332999999997</v>
      </c>
      <c r="F13" s="62">
        <v>60.524760000000001</v>
      </c>
      <c r="G13" s="62">
        <v>56.163702999999998</v>
      </c>
      <c r="H13" s="64">
        <v>59.677990999999999</v>
      </c>
      <c r="I13" s="62">
        <v>6.2572227475812925</v>
      </c>
      <c r="J13" s="62">
        <v>106.2572227475813</v>
      </c>
      <c r="K13" s="62">
        <v>-7.2054098190558751</v>
      </c>
      <c r="L13" s="50"/>
      <c r="N13" s="27"/>
      <c r="O13" s="110"/>
      <c r="P13" s="110"/>
      <c r="Q13" s="110"/>
      <c r="R13" s="110"/>
      <c r="S13" s="110"/>
      <c r="T13" s="110"/>
      <c r="U13" s="109"/>
    </row>
    <row r="14" spans="1:21" x14ac:dyDescent="0.25">
      <c r="A14" s="48"/>
      <c r="B14" s="59" t="s">
        <v>5</v>
      </c>
      <c r="C14" s="62">
        <v>31.738674</v>
      </c>
      <c r="D14" s="62">
        <v>34.106388000000003</v>
      </c>
      <c r="E14" s="62">
        <v>35.324291000000002</v>
      </c>
      <c r="F14" s="62">
        <v>70.973322999999993</v>
      </c>
      <c r="G14" s="62">
        <v>63.147705999999999</v>
      </c>
      <c r="H14" s="64">
        <v>56.185093999999999</v>
      </c>
      <c r="I14" s="62">
        <v>-11.025914385551872</v>
      </c>
      <c r="J14" s="62">
        <v>88.974085614448128</v>
      </c>
      <c r="K14" s="62">
        <v>-11.026138652124251</v>
      </c>
      <c r="L14" s="50"/>
      <c r="N14" s="27"/>
      <c r="O14" s="110"/>
      <c r="P14" s="110"/>
      <c r="Q14" s="110"/>
      <c r="R14" s="110"/>
      <c r="S14" s="110"/>
      <c r="T14" s="110"/>
      <c r="U14" s="109"/>
    </row>
    <row r="15" spans="1:21" x14ac:dyDescent="0.25">
      <c r="A15" s="48"/>
      <c r="B15" s="59" t="s">
        <v>6</v>
      </c>
      <c r="C15" s="62">
        <v>23.158570999999998</v>
      </c>
      <c r="D15" s="62">
        <v>34.436065999999997</v>
      </c>
      <c r="E15" s="62">
        <v>45.205748999999997</v>
      </c>
      <c r="F15" s="62">
        <v>54.276468000000001</v>
      </c>
      <c r="G15" s="62">
        <v>46.631819</v>
      </c>
      <c r="H15" s="64">
        <v>64.962149999999994</v>
      </c>
      <c r="I15" s="62">
        <v>39.308633875080012</v>
      </c>
      <c r="J15" s="62">
        <v>139.30863387508001</v>
      </c>
      <c r="K15" s="62">
        <v>-14.084647143951967</v>
      </c>
      <c r="L15" s="50"/>
      <c r="N15" s="27"/>
      <c r="O15" s="110"/>
      <c r="P15" s="110"/>
      <c r="Q15" s="110"/>
      <c r="R15" s="110"/>
      <c r="S15" s="110"/>
      <c r="T15" s="110"/>
      <c r="U15" s="109"/>
    </row>
    <row r="16" spans="1:21" x14ac:dyDescent="0.25">
      <c r="A16" s="48"/>
      <c r="B16" s="59" t="s">
        <v>7</v>
      </c>
      <c r="C16" s="62">
        <v>23.170718999999998</v>
      </c>
      <c r="D16" s="62">
        <v>31.015391000000001</v>
      </c>
      <c r="E16" s="62">
        <v>68.903389000000004</v>
      </c>
      <c r="F16" s="62">
        <v>69.903932999999995</v>
      </c>
      <c r="G16" s="62">
        <v>72.087714000000005</v>
      </c>
      <c r="H16" s="64">
        <v>62.527850999999998</v>
      </c>
      <c r="I16" s="62">
        <v>-13.261431760757469</v>
      </c>
      <c r="J16" s="62">
        <v>86.738568239242525</v>
      </c>
      <c r="K16" s="62">
        <v>3.1239744407514314</v>
      </c>
      <c r="L16" s="50"/>
      <c r="N16" s="27"/>
      <c r="O16" s="110"/>
      <c r="P16" s="110"/>
      <c r="Q16" s="110"/>
      <c r="R16" s="110"/>
      <c r="S16" s="110"/>
      <c r="T16" s="110"/>
      <c r="U16" s="109"/>
    </row>
    <row r="17" spans="1:41" x14ac:dyDescent="0.25">
      <c r="A17" s="48"/>
      <c r="B17" s="59" t="s">
        <v>8</v>
      </c>
      <c r="C17" s="62">
        <v>18.440071</v>
      </c>
      <c r="D17" s="62">
        <v>32.844377000000001</v>
      </c>
      <c r="E17" s="62">
        <v>80.496031000000002</v>
      </c>
      <c r="F17" s="62">
        <v>68.565229000000002</v>
      </c>
      <c r="G17" s="62">
        <v>70.687292999999997</v>
      </c>
      <c r="H17" s="24">
        <v>68.825511690000113</v>
      </c>
      <c r="I17" s="23">
        <v>-2.6338274263804196</v>
      </c>
      <c r="J17" s="23">
        <v>97.366172573619579</v>
      </c>
      <c r="K17" s="23">
        <v>3.0949564829718446</v>
      </c>
      <c r="L17" s="50"/>
      <c r="N17" s="27"/>
      <c r="O17" s="110"/>
      <c r="P17" s="110"/>
      <c r="Q17" s="110"/>
      <c r="R17" s="110"/>
      <c r="S17" s="110"/>
      <c r="T17" s="110"/>
      <c r="U17" s="109"/>
    </row>
    <row r="18" spans="1:41" x14ac:dyDescent="0.25">
      <c r="A18" s="48"/>
      <c r="B18" s="59" t="s">
        <v>9</v>
      </c>
      <c r="C18" s="62">
        <v>21.677897999999999</v>
      </c>
      <c r="D18" s="62">
        <v>37.874102999999998</v>
      </c>
      <c r="E18" s="62">
        <v>49.400700999999998</v>
      </c>
      <c r="F18" s="62">
        <v>59.086835000000001</v>
      </c>
      <c r="G18" s="62">
        <v>66.178888999999998</v>
      </c>
      <c r="H18" s="64"/>
      <c r="I18" s="62" t="s">
        <v>112</v>
      </c>
      <c r="J18" s="62" t="s">
        <v>112</v>
      </c>
      <c r="K18" s="62" t="s">
        <v>112</v>
      </c>
      <c r="L18" s="50"/>
      <c r="M18" s="138"/>
      <c r="N18" s="27"/>
      <c r="O18" s="110"/>
      <c r="P18" s="110"/>
      <c r="Q18" s="110"/>
      <c r="R18" s="110"/>
      <c r="S18" s="110"/>
      <c r="T18" s="109"/>
      <c r="U18" s="109"/>
    </row>
    <row r="19" spans="1:41" x14ac:dyDescent="0.25">
      <c r="A19" s="48"/>
      <c r="B19" s="59" t="s">
        <v>10</v>
      </c>
      <c r="C19" s="62">
        <v>22.508841</v>
      </c>
      <c r="D19" s="62">
        <v>40.495586000000003</v>
      </c>
      <c r="E19" s="62">
        <v>50.860447999999998</v>
      </c>
      <c r="F19" s="62">
        <v>72.891155999999995</v>
      </c>
      <c r="G19" s="62">
        <v>63.843502000000001</v>
      </c>
      <c r="H19" s="64"/>
      <c r="I19" s="62" t="s">
        <v>112</v>
      </c>
      <c r="J19" s="62" t="s">
        <v>112</v>
      </c>
      <c r="K19" s="62" t="s">
        <v>112</v>
      </c>
      <c r="L19" s="50"/>
      <c r="M19" s="138"/>
      <c r="N19" s="27"/>
      <c r="O19" s="110"/>
      <c r="P19" s="110"/>
      <c r="Q19" s="110"/>
      <c r="R19" s="110"/>
      <c r="S19" s="110"/>
      <c r="T19" s="109"/>
      <c r="U19" s="109"/>
    </row>
    <row r="20" spans="1:41" x14ac:dyDescent="0.25">
      <c r="A20" s="48"/>
      <c r="B20" s="59" t="s">
        <v>11</v>
      </c>
      <c r="C20" s="62">
        <v>20.139175999999999</v>
      </c>
      <c r="D20" s="62">
        <v>39.744211999999997</v>
      </c>
      <c r="E20" s="62">
        <v>53.289512999999999</v>
      </c>
      <c r="F20" s="62">
        <v>68.603258999999994</v>
      </c>
      <c r="G20" s="62">
        <v>52.436630000000001</v>
      </c>
      <c r="H20" s="64"/>
      <c r="I20" s="62" t="s">
        <v>112</v>
      </c>
      <c r="J20" s="62" t="s">
        <v>112</v>
      </c>
      <c r="K20" s="62" t="s">
        <v>112</v>
      </c>
      <c r="L20" s="50"/>
      <c r="N20" s="27"/>
      <c r="O20" s="110"/>
      <c r="P20" s="110"/>
      <c r="Q20" s="110"/>
      <c r="R20" s="110"/>
      <c r="S20" s="110"/>
      <c r="T20" s="109"/>
      <c r="U20" s="109"/>
    </row>
    <row r="21" spans="1:41" x14ac:dyDescent="0.25">
      <c r="A21" s="48"/>
      <c r="B21" s="59" t="s">
        <v>12</v>
      </c>
      <c r="C21" s="62">
        <v>21.731984000000001</v>
      </c>
      <c r="D21" s="62">
        <v>48.288376</v>
      </c>
      <c r="E21" s="62">
        <v>49.525495999999997</v>
      </c>
      <c r="F21" s="62">
        <v>64.693921000000003</v>
      </c>
      <c r="G21" s="62">
        <v>102.40773299999999</v>
      </c>
      <c r="H21" s="64"/>
      <c r="I21" s="62" t="s">
        <v>112</v>
      </c>
      <c r="J21" s="62" t="s">
        <v>112</v>
      </c>
      <c r="K21" s="62" t="s">
        <v>112</v>
      </c>
      <c r="L21" s="50"/>
      <c r="N21" s="27"/>
      <c r="O21" s="110"/>
      <c r="P21" s="110"/>
      <c r="Q21" s="110"/>
      <c r="R21" s="110"/>
      <c r="S21" s="110"/>
      <c r="T21" s="109"/>
      <c r="U21" s="109"/>
    </row>
    <row r="22" spans="1:41" x14ac:dyDescent="0.25">
      <c r="A22" s="48"/>
      <c r="B22" s="59" t="s">
        <v>13</v>
      </c>
      <c r="C22" s="62">
        <v>25.789017000000001</v>
      </c>
      <c r="D22" s="62">
        <v>58.045034000000001</v>
      </c>
      <c r="E22" s="62">
        <v>88.295601000000005</v>
      </c>
      <c r="F22" s="62">
        <v>63.450051000000002</v>
      </c>
      <c r="G22" s="62">
        <v>77.434596999999997</v>
      </c>
      <c r="H22" s="64"/>
      <c r="I22" s="62" t="s">
        <v>112</v>
      </c>
      <c r="J22" s="62" t="s">
        <v>112</v>
      </c>
      <c r="K22" s="62" t="s">
        <v>112</v>
      </c>
      <c r="L22" s="50"/>
      <c r="N22" s="27"/>
      <c r="O22" s="110"/>
      <c r="P22" s="110"/>
      <c r="Q22" s="110"/>
      <c r="R22" s="110"/>
      <c r="S22" s="110"/>
      <c r="T22" s="109"/>
      <c r="U22" s="109"/>
    </row>
    <row r="23" spans="1:41" x14ac:dyDescent="0.25">
      <c r="A23" s="48"/>
      <c r="B23" s="59" t="s">
        <v>14</v>
      </c>
      <c r="C23" s="62">
        <v>19.980475999999999</v>
      </c>
      <c r="D23" s="62">
        <v>38.118921999999998</v>
      </c>
      <c r="E23" s="62">
        <v>64.574049000000002</v>
      </c>
      <c r="F23" s="62">
        <v>63.629325999999999</v>
      </c>
      <c r="G23" s="62">
        <v>44.784793999999998</v>
      </c>
      <c r="H23" s="64"/>
      <c r="I23" s="62" t="s">
        <v>112</v>
      </c>
      <c r="J23" s="62" t="s">
        <v>112</v>
      </c>
      <c r="K23" s="62" t="s">
        <v>112</v>
      </c>
      <c r="L23" s="50"/>
      <c r="N23" s="27"/>
      <c r="O23" s="110"/>
      <c r="P23" s="110"/>
      <c r="Q23" s="110"/>
      <c r="R23" s="110"/>
      <c r="S23" s="110"/>
      <c r="T23" s="109"/>
      <c r="U23" s="109"/>
    </row>
    <row r="24" spans="1:41" x14ac:dyDescent="0.25">
      <c r="A24" s="48"/>
      <c r="B24" s="59" t="s">
        <v>15</v>
      </c>
      <c r="C24" s="62">
        <v>37.632848000000003</v>
      </c>
      <c r="D24" s="62">
        <v>54.027031000000001</v>
      </c>
      <c r="E24" s="62">
        <v>121.32557799999999</v>
      </c>
      <c r="F24" s="62">
        <v>72.356267000000003</v>
      </c>
      <c r="G24" s="62">
        <v>69.81371</v>
      </c>
      <c r="H24" s="64"/>
      <c r="I24" s="62" t="s">
        <v>112</v>
      </c>
      <c r="J24" s="62" t="s">
        <v>112</v>
      </c>
      <c r="K24" s="62" t="s">
        <v>112</v>
      </c>
      <c r="L24" s="50"/>
      <c r="N24" s="27"/>
      <c r="O24" s="110"/>
      <c r="P24" s="110"/>
      <c r="Q24" s="110"/>
      <c r="R24" s="110"/>
      <c r="S24" s="110"/>
      <c r="T24" s="109"/>
      <c r="U24" s="109"/>
    </row>
    <row r="25" spans="1:41" x14ac:dyDescent="0.25">
      <c r="A25" s="48"/>
      <c r="B25" s="63" t="s">
        <v>19</v>
      </c>
      <c r="C25" s="61">
        <v>344.027557</v>
      </c>
      <c r="D25" s="61">
        <v>470.29278000000005</v>
      </c>
      <c r="E25" s="61">
        <v>743.50617899999997</v>
      </c>
      <c r="F25" s="61">
        <v>788.9545280000001</v>
      </c>
      <c r="G25" s="61">
        <v>785.61808999999994</v>
      </c>
      <c r="H25" s="56">
        <v>312.17859769000012</v>
      </c>
      <c r="I25" s="55"/>
      <c r="J25" s="37"/>
      <c r="K25" s="37"/>
      <c r="L25" s="50"/>
      <c r="O25" s="109"/>
      <c r="P25" s="109"/>
      <c r="Q25" s="109"/>
      <c r="R25" s="109"/>
      <c r="S25" s="109"/>
      <c r="T25" s="109"/>
      <c r="U25" s="109"/>
    </row>
    <row r="26" spans="1:41" ht="18.75" customHeight="1" x14ac:dyDescent="0.25">
      <c r="A26" s="48"/>
      <c r="B26" s="63" t="s">
        <v>16</v>
      </c>
      <c r="C26" s="64"/>
      <c r="D26" s="64">
        <v>36.702066573114678</v>
      </c>
      <c r="E26" s="64">
        <v>58.094321371465639</v>
      </c>
      <c r="F26" s="64">
        <v>6.1127062939984045</v>
      </c>
      <c r="G26" s="64">
        <v>-0.42289357391205318</v>
      </c>
      <c r="H26" s="36"/>
      <c r="I26" s="37"/>
      <c r="J26" s="37"/>
      <c r="K26" s="37"/>
      <c r="L26" s="50"/>
      <c r="O26" s="109"/>
      <c r="P26" s="109"/>
      <c r="Q26" s="109"/>
      <c r="R26" s="109"/>
      <c r="S26" s="109"/>
      <c r="T26" s="109"/>
      <c r="U26" s="109"/>
    </row>
    <row r="27" spans="1:41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  <c r="O27" s="109"/>
      <c r="P27" s="109"/>
      <c r="Q27" s="109"/>
      <c r="R27" s="109"/>
      <c r="S27" s="109"/>
      <c r="T27" s="109"/>
      <c r="U27" s="109"/>
    </row>
    <row r="28" spans="1:41" ht="18.75" customHeight="1" x14ac:dyDescent="0.25">
      <c r="A28" s="48"/>
      <c r="B28" s="63" t="s">
        <v>17</v>
      </c>
      <c r="C28" s="61">
        <v>174.56731699999997</v>
      </c>
      <c r="D28" s="61">
        <v>153.69951600000002</v>
      </c>
      <c r="E28" s="61">
        <v>266.23479300000002</v>
      </c>
      <c r="F28" s="61">
        <v>324.24371300000001</v>
      </c>
      <c r="G28" s="61">
        <v>308.71823499999999</v>
      </c>
      <c r="H28" s="57">
        <v>312.17859769000012</v>
      </c>
      <c r="I28" s="58">
        <v>1.1208805628213359</v>
      </c>
      <c r="J28" s="24">
        <v>101.12088056282134</v>
      </c>
      <c r="K28" s="24">
        <v>-4.7882125011318273</v>
      </c>
      <c r="L28" s="50"/>
    </row>
    <row r="29" spans="1:41" ht="18.75" customHeight="1" x14ac:dyDescent="0.25">
      <c r="A29" s="48"/>
      <c r="B29" s="63" t="s">
        <v>16</v>
      </c>
      <c r="C29" s="64"/>
      <c r="D29" s="64">
        <v>-11.954013705784316</v>
      </c>
      <c r="E29" s="64">
        <v>73.217717224301481</v>
      </c>
      <c r="F29" s="64">
        <v>21.788632261899732</v>
      </c>
      <c r="G29" s="64">
        <v>-4.7882125011318273</v>
      </c>
      <c r="H29" s="24">
        <v>1.1208805628213359</v>
      </c>
      <c r="I29" s="37"/>
      <c r="J29" s="37"/>
      <c r="K29" s="37"/>
      <c r="L29" s="50"/>
    </row>
    <row r="30" spans="1:41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41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41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2"/>
      <c r="B45" s="66" t="s">
        <v>111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</row>
    <row r="46" spans="1:41" s="18" customFormat="1" x14ac:dyDescent="0.25"/>
    <row r="47" spans="1:41" s="18" customFormat="1" x14ac:dyDescent="0.25"/>
    <row r="48" spans="1:41" s="18" customFormat="1" x14ac:dyDescent="0.25">
      <c r="B48" s="18" t="s">
        <v>85</v>
      </c>
      <c r="H48" s="67"/>
      <c r="I48" s="67"/>
    </row>
    <row r="49" spans="2:41" s="28" customFormat="1" x14ac:dyDescent="0.25">
      <c r="B49" s="189">
        <v>13891267.040000008</v>
      </c>
      <c r="D49" s="188">
        <v>38718</v>
      </c>
      <c r="E49" s="192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28" customFormat="1" x14ac:dyDescent="0.25">
      <c r="B50" s="189">
        <v>11622037.539999988</v>
      </c>
      <c r="D50" s="188">
        <v>38749</v>
      </c>
      <c r="E50" s="192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28" customFormat="1" x14ac:dyDescent="0.25">
      <c r="B51" s="189">
        <v>11313488.769999988</v>
      </c>
      <c r="D51" s="188">
        <v>38777</v>
      </c>
      <c r="E51" s="192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28" customFormat="1" x14ac:dyDescent="0.25">
      <c r="B52" s="189">
        <v>14095842.990000008</v>
      </c>
      <c r="D52" s="188">
        <v>38808</v>
      </c>
      <c r="E52" s="192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28" customFormat="1" x14ac:dyDescent="0.25">
      <c r="B53" s="189">
        <v>18563816.540000007</v>
      </c>
      <c r="D53" s="188">
        <v>38838</v>
      </c>
      <c r="E53" s="192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28" customFormat="1" x14ac:dyDescent="0.25">
      <c r="B54" s="189">
        <v>14651566.109999992</v>
      </c>
      <c r="D54" s="188">
        <v>38869</v>
      </c>
      <c r="E54" s="192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28" customFormat="1" x14ac:dyDescent="0.25">
      <c r="B55" s="189">
        <v>13439721.809999986</v>
      </c>
      <c r="D55" s="188">
        <v>38899</v>
      </c>
      <c r="E55" s="192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28" customFormat="1" x14ac:dyDescent="0.25">
      <c r="B56" s="189">
        <v>13865780.570000025</v>
      </c>
      <c r="D56" s="188">
        <v>38930</v>
      </c>
      <c r="E56" s="192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28" customFormat="1" x14ac:dyDescent="0.25">
      <c r="B57" s="189">
        <v>13983518.989999956</v>
      </c>
      <c r="D57" s="188">
        <v>38961</v>
      </c>
      <c r="E57" s="192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28" customFormat="1" x14ac:dyDescent="0.25">
      <c r="B58" s="189">
        <v>14826974.610000007</v>
      </c>
      <c r="D58" s="188">
        <v>38991</v>
      </c>
      <c r="E58" s="192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28" customFormat="1" x14ac:dyDescent="0.25">
      <c r="B59" s="189">
        <v>20007741.270000055</v>
      </c>
      <c r="D59" s="188">
        <v>39022</v>
      </c>
      <c r="E59" s="192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28" customFormat="1" x14ac:dyDescent="0.25">
      <c r="B60" s="189">
        <v>15600324.630000001</v>
      </c>
      <c r="D60" s="188">
        <v>39052</v>
      </c>
      <c r="E60" s="193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28" customFormat="1" x14ac:dyDescent="0.25">
      <c r="B61" s="189">
        <v>16022157.439999996</v>
      </c>
      <c r="D61" s="188">
        <v>39083</v>
      </c>
      <c r="E61" s="193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28" customFormat="1" x14ac:dyDescent="0.25">
      <c r="B62" s="189">
        <v>17206997.43</v>
      </c>
      <c r="D62" s="188">
        <v>39114</v>
      </c>
      <c r="E62" s="193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28" customFormat="1" x14ac:dyDescent="0.25">
      <c r="B63" s="189">
        <v>18632564.169999972</v>
      </c>
      <c r="D63" s="188">
        <v>39142</v>
      </c>
      <c r="E63" s="193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28" customFormat="1" x14ac:dyDescent="0.25">
      <c r="B64" s="189">
        <v>15281406.260000017</v>
      </c>
      <c r="D64" s="188">
        <v>39173</v>
      </c>
      <c r="E64" s="193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28" customFormat="1" x14ac:dyDescent="0.25">
      <c r="B65" s="189">
        <v>17468114.180000003</v>
      </c>
      <c r="D65" s="188">
        <v>39203</v>
      </c>
      <c r="E65" s="193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28" customFormat="1" x14ac:dyDescent="0.25">
      <c r="B66" s="189">
        <v>15801153.460000027</v>
      </c>
      <c r="D66" s="188">
        <v>39234</v>
      </c>
      <c r="E66" s="193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28" customFormat="1" x14ac:dyDescent="0.25">
      <c r="B67" s="189">
        <v>16942736.970000036</v>
      </c>
      <c r="D67" s="188">
        <v>39264</v>
      </c>
      <c r="E67" s="193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28" customFormat="1" x14ac:dyDescent="0.25">
      <c r="B68" s="189">
        <v>29552748.699999962</v>
      </c>
      <c r="D68" s="188">
        <v>39295</v>
      </c>
      <c r="E68" s="193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28" customFormat="1" x14ac:dyDescent="0.25">
      <c r="B69" s="189">
        <v>24914016.390000008</v>
      </c>
      <c r="D69" s="188">
        <v>39326</v>
      </c>
      <c r="E69" s="193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28" customFormat="1" x14ac:dyDescent="0.25">
      <c r="B70" s="189">
        <v>22765944.909999944</v>
      </c>
      <c r="D70" s="188">
        <v>39356</v>
      </c>
      <c r="E70" s="193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28" customFormat="1" x14ac:dyDescent="0.25">
      <c r="B71" s="189">
        <v>33620935.349999979</v>
      </c>
      <c r="D71" s="188">
        <v>39387</v>
      </c>
      <c r="E71" s="193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28" customFormat="1" x14ac:dyDescent="0.25">
      <c r="B72" s="189">
        <v>20260865.909999978</v>
      </c>
      <c r="D72" s="188">
        <v>39417</v>
      </c>
      <c r="E72" s="193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28" customFormat="1" x14ac:dyDescent="0.25">
      <c r="B73" s="189">
        <v>34955510.870000027</v>
      </c>
      <c r="D73" s="188">
        <v>39448</v>
      </c>
      <c r="E73" s="193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28" customFormat="1" x14ac:dyDescent="0.25">
      <c r="B74" s="189">
        <v>23673167.819999978</v>
      </c>
      <c r="D74" s="188">
        <v>39479</v>
      </c>
      <c r="E74" s="193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28" customFormat="1" x14ac:dyDescent="0.25">
      <c r="B75" s="189">
        <v>22078955.449999936</v>
      </c>
      <c r="D75" s="188">
        <v>39508</v>
      </c>
      <c r="E75" s="193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28" customFormat="1" x14ac:dyDescent="0.25">
      <c r="B76" s="189">
        <v>22768070.730000019</v>
      </c>
      <c r="D76" s="188">
        <v>39539</v>
      </c>
      <c r="E76" s="193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28" customFormat="1" x14ac:dyDescent="0.25">
      <c r="B77" s="189">
        <v>29126568.25000003</v>
      </c>
      <c r="D77" s="188">
        <v>39569</v>
      </c>
      <c r="E77" s="193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28" customFormat="1" x14ac:dyDescent="0.25">
      <c r="B78" s="189">
        <v>26497372.52</v>
      </c>
      <c r="D78" s="188">
        <v>39600</v>
      </c>
      <c r="E78" s="193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28" customFormat="1" x14ac:dyDescent="0.25">
      <c r="B79" s="189">
        <v>29321635.350000117</v>
      </c>
      <c r="D79" s="188">
        <v>39630</v>
      </c>
      <c r="E79" s="193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28" customFormat="1" x14ac:dyDescent="0.25">
      <c r="B80" s="189">
        <v>29757388.079999998</v>
      </c>
      <c r="D80" s="188">
        <v>39661</v>
      </c>
      <c r="E80" s="193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28" customFormat="1" x14ac:dyDescent="0.25">
      <c r="B81" s="189">
        <v>23562625.120000042</v>
      </c>
      <c r="D81" s="188">
        <v>39692</v>
      </c>
      <c r="E81" s="193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28" customFormat="1" x14ac:dyDescent="0.25">
      <c r="B82" s="189">
        <v>36248427.779999949</v>
      </c>
      <c r="D82" s="188">
        <v>39722</v>
      </c>
      <c r="E82" s="193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28" customFormat="1" x14ac:dyDescent="0.25">
      <c r="B83" s="189">
        <v>44264591.740000039</v>
      </c>
      <c r="D83" s="188">
        <v>39753</v>
      </c>
      <c r="E83" s="193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28" customFormat="1" x14ac:dyDescent="0.25">
      <c r="B84" s="189">
        <v>37504460.059999928</v>
      </c>
      <c r="D84" s="188">
        <v>39783</v>
      </c>
      <c r="E84" s="193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28" customFormat="1" x14ac:dyDescent="0.25">
      <c r="B85" s="189">
        <v>78059281.700000077</v>
      </c>
      <c r="D85" s="188">
        <v>39814</v>
      </c>
      <c r="E85" s="193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28" customFormat="1" x14ac:dyDescent="0.25">
      <c r="B86" s="189">
        <v>31738673.500000093</v>
      </c>
      <c r="D86" s="188">
        <v>39845</v>
      </c>
      <c r="E86" s="193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28" customFormat="1" x14ac:dyDescent="0.25">
      <c r="B87" s="189">
        <v>23158571.320000011</v>
      </c>
      <c r="D87" s="188">
        <v>39873</v>
      </c>
      <c r="E87" s="193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28" customFormat="1" x14ac:dyDescent="0.25">
      <c r="B88" s="189">
        <v>23170718.549999978</v>
      </c>
      <c r="D88" s="188">
        <v>39904</v>
      </c>
      <c r="E88" s="193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28" customFormat="1" x14ac:dyDescent="0.25">
      <c r="B89" s="189">
        <v>18440070.749999985</v>
      </c>
      <c r="D89" s="188">
        <v>39934</v>
      </c>
      <c r="E89" s="193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28" customFormat="1" x14ac:dyDescent="0.25">
      <c r="B90" s="189">
        <v>21677897.950000018</v>
      </c>
      <c r="D90" s="188">
        <v>39965</v>
      </c>
      <c r="E90" s="193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28" customFormat="1" x14ac:dyDescent="0.25">
      <c r="B91" s="189">
        <v>22508841.250000022</v>
      </c>
      <c r="D91" s="188">
        <v>39995</v>
      </c>
      <c r="E91" s="193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28" customFormat="1" x14ac:dyDescent="0.25">
      <c r="B92" s="189">
        <v>20139176.349999979</v>
      </c>
      <c r="D92" s="188">
        <v>40026</v>
      </c>
      <c r="E92" s="193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28" customFormat="1" x14ac:dyDescent="0.25">
      <c r="B93" s="189">
        <v>21731984.400000025</v>
      </c>
      <c r="D93" s="188">
        <v>40057</v>
      </c>
      <c r="E93" s="193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28" customFormat="1" x14ac:dyDescent="0.25">
      <c r="B94" s="189">
        <v>25789017.239999987</v>
      </c>
      <c r="D94" s="188">
        <v>40087</v>
      </c>
      <c r="E94" s="193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28" customFormat="1" x14ac:dyDescent="0.25">
      <c r="B95" s="189">
        <v>19980475.589999981</v>
      </c>
      <c r="D95" s="188">
        <v>40118</v>
      </c>
      <c r="E95" s="193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28" customFormat="1" x14ac:dyDescent="0.25">
      <c r="B96" s="189">
        <v>37632848.200000025</v>
      </c>
      <c r="D96" s="188">
        <v>40148</v>
      </c>
      <c r="E96" s="193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28" customFormat="1" x14ac:dyDescent="0.25">
      <c r="B97" s="189">
        <v>21297294.090000026</v>
      </c>
      <c r="D97" s="188">
        <v>40179</v>
      </c>
      <c r="E97" s="193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28" customFormat="1" x14ac:dyDescent="0.25">
      <c r="B98" s="189">
        <v>34106388.260000139</v>
      </c>
      <c r="D98" s="188">
        <v>40210</v>
      </c>
      <c r="E98" s="193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28" customFormat="1" x14ac:dyDescent="0.25">
      <c r="B99" s="189">
        <v>34436066.389999971</v>
      </c>
      <c r="D99" s="188">
        <v>40238</v>
      </c>
      <c r="E99" s="193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28" customFormat="1" x14ac:dyDescent="0.25">
      <c r="B100" s="189">
        <v>31015390.970000014</v>
      </c>
      <c r="D100" s="188">
        <v>40269</v>
      </c>
      <c r="E100" s="193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28" customFormat="1" x14ac:dyDescent="0.25">
      <c r="B101" s="189">
        <v>32844377.380000021</v>
      </c>
      <c r="D101" s="188">
        <v>40299</v>
      </c>
      <c r="E101" s="193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28" customFormat="1" x14ac:dyDescent="0.25">
      <c r="B102" s="189">
        <v>37874103.449999876</v>
      </c>
      <c r="D102" s="188">
        <v>40330</v>
      </c>
      <c r="E102" s="193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28" customFormat="1" x14ac:dyDescent="0.25">
      <c r="B103" s="189">
        <v>40495586.489999965</v>
      </c>
      <c r="D103" s="188">
        <v>40360</v>
      </c>
      <c r="E103" s="193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28" customFormat="1" x14ac:dyDescent="0.25">
      <c r="B104" s="189">
        <v>39744212.43999999</v>
      </c>
      <c r="D104" s="188">
        <v>40391</v>
      </c>
      <c r="E104" s="193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28" customFormat="1" x14ac:dyDescent="0.25">
      <c r="B105" s="189">
        <v>48288376.089999966</v>
      </c>
      <c r="D105" s="188">
        <v>40422</v>
      </c>
      <c r="E105" s="193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28" customFormat="1" x14ac:dyDescent="0.25">
      <c r="B106" s="189">
        <v>58045034.40000014</v>
      </c>
      <c r="D106" s="188">
        <v>40452</v>
      </c>
      <c r="E106" s="193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28" customFormat="1" x14ac:dyDescent="0.25">
      <c r="B107" s="189">
        <v>38118922.170000061</v>
      </c>
      <c r="D107" s="188">
        <v>40483</v>
      </c>
      <c r="E107" s="193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28" customFormat="1" x14ac:dyDescent="0.25">
      <c r="B108" s="189">
        <v>54027030.729999915</v>
      </c>
      <c r="D108" s="188">
        <v>40513</v>
      </c>
      <c r="E108" s="193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28" customFormat="1" x14ac:dyDescent="0.25">
      <c r="B109" s="189">
        <v>36305333</v>
      </c>
      <c r="D109" s="188">
        <v>40544</v>
      </c>
      <c r="E109" s="193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28" customFormat="1" x14ac:dyDescent="0.25">
      <c r="B110" s="189">
        <v>35324291</v>
      </c>
      <c r="D110" s="188">
        <v>40575</v>
      </c>
      <c r="E110" s="193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28" customFormat="1" x14ac:dyDescent="0.25">
      <c r="B111" s="189">
        <v>45205749</v>
      </c>
      <c r="D111" s="188">
        <v>40603</v>
      </c>
      <c r="E111" s="193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28" customFormat="1" x14ac:dyDescent="0.25">
      <c r="B112" s="189">
        <v>68903389</v>
      </c>
      <c r="D112" s="188">
        <v>40634</v>
      </c>
      <c r="E112" s="193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28" customFormat="1" x14ac:dyDescent="0.25">
      <c r="B113" s="189">
        <v>80496031</v>
      </c>
      <c r="D113" s="188">
        <v>40664</v>
      </c>
      <c r="E113" s="193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28" customFormat="1" x14ac:dyDescent="0.25">
      <c r="B114" s="189">
        <v>49400701</v>
      </c>
      <c r="D114" s="188">
        <v>40695</v>
      </c>
      <c r="E114" s="193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28" customFormat="1" x14ac:dyDescent="0.25">
      <c r="B115" s="189">
        <v>50860448</v>
      </c>
      <c r="D115" s="188">
        <v>40725</v>
      </c>
      <c r="E115" s="193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28" customFormat="1" x14ac:dyDescent="0.25">
      <c r="B116" s="189">
        <v>53289513</v>
      </c>
      <c r="D116" s="188">
        <v>40756</v>
      </c>
      <c r="E116" s="193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28" customFormat="1" x14ac:dyDescent="0.25">
      <c r="B117" s="189">
        <v>49525496</v>
      </c>
      <c r="D117" s="188">
        <v>40787</v>
      </c>
      <c r="E117" s="193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28" customFormat="1" x14ac:dyDescent="0.25">
      <c r="B118" s="28">
        <v>88295601</v>
      </c>
      <c r="D118" s="188">
        <v>40817</v>
      </c>
      <c r="E118" s="193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28" customFormat="1" x14ac:dyDescent="0.25">
      <c r="B119" s="28">
        <v>64574049</v>
      </c>
      <c r="D119" s="188">
        <v>40848</v>
      </c>
      <c r="E119" s="193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28" customFormat="1" x14ac:dyDescent="0.25">
      <c r="B120" s="28">
        <v>121325578</v>
      </c>
      <c r="D120" s="188">
        <v>40878</v>
      </c>
      <c r="E120" s="193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28" customFormat="1" x14ac:dyDescent="0.25">
      <c r="B121" s="28">
        <v>60524760</v>
      </c>
      <c r="D121" s="188">
        <v>40909</v>
      </c>
      <c r="E121" s="193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28" customFormat="1" x14ac:dyDescent="0.25">
      <c r="B122" s="28">
        <v>70973323</v>
      </c>
      <c r="D122" s="188">
        <v>40940</v>
      </c>
      <c r="E122" s="193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28" customFormat="1" x14ac:dyDescent="0.25">
      <c r="B123" s="28">
        <v>54276468</v>
      </c>
      <c r="D123" s="188">
        <v>40969</v>
      </c>
      <c r="E123" s="193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28" customFormat="1" x14ac:dyDescent="0.25">
      <c r="B124" s="28">
        <v>69903933</v>
      </c>
      <c r="D124" s="188">
        <v>41000</v>
      </c>
      <c r="E124" s="193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28" customFormat="1" x14ac:dyDescent="0.25">
      <c r="B125" s="28">
        <v>68565229</v>
      </c>
      <c r="D125" s="188">
        <v>41030</v>
      </c>
      <c r="E125" s="193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28" customFormat="1" x14ac:dyDescent="0.25">
      <c r="B126" s="28">
        <v>59086835</v>
      </c>
      <c r="D126" s="188">
        <v>41061</v>
      </c>
      <c r="E126" s="193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28" customFormat="1" x14ac:dyDescent="0.25">
      <c r="B127" s="28">
        <v>72891156</v>
      </c>
      <c r="D127" s="188">
        <v>41091</v>
      </c>
      <c r="E127" s="193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28" customFormat="1" x14ac:dyDescent="0.25">
      <c r="B128" s="28">
        <v>68603259</v>
      </c>
      <c r="D128" s="188">
        <v>41122</v>
      </c>
      <c r="E128" s="193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28" customFormat="1" x14ac:dyDescent="0.25">
      <c r="B129" s="28">
        <v>64693921</v>
      </c>
      <c r="D129" s="188">
        <v>41153</v>
      </c>
      <c r="E129" s="193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28" customFormat="1" x14ac:dyDescent="0.25">
      <c r="B130" s="28">
        <v>63450051</v>
      </c>
      <c r="D130" s="188">
        <v>41183</v>
      </c>
      <c r="E130" s="193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28" customFormat="1" x14ac:dyDescent="0.25">
      <c r="B131" s="28">
        <v>63629326</v>
      </c>
      <c r="D131" s="188">
        <v>41214</v>
      </c>
      <c r="E131" s="193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28" customFormat="1" x14ac:dyDescent="0.25">
      <c r="B132" s="28">
        <v>72356267</v>
      </c>
      <c r="D132" s="188">
        <v>41244</v>
      </c>
      <c r="E132" s="193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28" customFormat="1" x14ac:dyDescent="0.25">
      <c r="B133" s="28">
        <v>56163703</v>
      </c>
      <c r="D133" s="188">
        <v>41275</v>
      </c>
      <c r="E133" s="193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28" customFormat="1" x14ac:dyDescent="0.25">
      <c r="B134" s="28">
        <v>63147706</v>
      </c>
      <c r="D134" s="188">
        <v>41306</v>
      </c>
      <c r="E134" s="193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28" customFormat="1" x14ac:dyDescent="0.25">
      <c r="B135" s="28">
        <v>46631819</v>
      </c>
      <c r="D135" s="188">
        <v>41334</v>
      </c>
      <c r="E135" s="193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28" customFormat="1" x14ac:dyDescent="0.25">
      <c r="B136" s="28">
        <v>72087714</v>
      </c>
      <c r="D136" s="188">
        <v>41365</v>
      </c>
      <c r="E136" s="193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28" customFormat="1" x14ac:dyDescent="0.25">
      <c r="B137" s="28">
        <v>70687293</v>
      </c>
      <c r="D137" s="188">
        <v>41395</v>
      </c>
      <c r="E137" s="193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28" customFormat="1" x14ac:dyDescent="0.25">
      <c r="B138" s="28">
        <v>66178889</v>
      </c>
      <c r="D138" s="188">
        <v>41426</v>
      </c>
      <c r="E138" s="193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28" customFormat="1" x14ac:dyDescent="0.25">
      <c r="B139" s="28">
        <v>63843502</v>
      </c>
      <c r="D139" s="188">
        <v>41456</v>
      </c>
      <c r="E139" s="193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28" customFormat="1" x14ac:dyDescent="0.25">
      <c r="B140" s="28">
        <v>52436630</v>
      </c>
      <c r="D140" s="188">
        <v>41487</v>
      </c>
      <c r="E140" s="193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28" customFormat="1" x14ac:dyDescent="0.25">
      <c r="B141" s="28">
        <v>102407733.13999999</v>
      </c>
      <c r="D141" s="188">
        <v>41518</v>
      </c>
      <c r="E141" s="193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28" customFormat="1" x14ac:dyDescent="0.25">
      <c r="B142" s="28">
        <v>77434597.039999977</v>
      </c>
      <c r="D142" s="188">
        <v>41548</v>
      </c>
      <c r="E142" s="193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28" customFormat="1" x14ac:dyDescent="0.25">
      <c r="B143" s="28">
        <v>44784794.019999951</v>
      </c>
      <c r="D143" s="188">
        <v>41579</v>
      </c>
      <c r="E143" s="193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28" customFormat="1" x14ac:dyDescent="0.25">
      <c r="B144" s="28">
        <v>69813710</v>
      </c>
      <c r="D144" s="188">
        <v>41609</v>
      </c>
      <c r="E144" s="193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28" customFormat="1" x14ac:dyDescent="0.25">
      <c r="B145" s="28">
        <v>59677991</v>
      </c>
      <c r="D145" s="188">
        <v>41640</v>
      </c>
      <c r="E145" s="193">
        <v>65.761031516666662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28" customFormat="1" x14ac:dyDescent="0.25">
      <c r="B146" s="28">
        <v>56185094</v>
      </c>
      <c r="D146" s="188">
        <v>41671</v>
      </c>
      <c r="E146" s="193">
        <v>65.180813849999993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28" customFormat="1" x14ac:dyDescent="0.25">
      <c r="B147" s="28">
        <v>64962150</v>
      </c>
      <c r="D147" s="188">
        <v>41699</v>
      </c>
      <c r="E147" s="193">
        <v>66.708341433333331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28" customFormat="1" x14ac:dyDescent="0.25">
      <c r="B148" s="28">
        <v>62527851</v>
      </c>
      <c r="D148" s="188">
        <v>41730</v>
      </c>
      <c r="E148" s="193">
        <v>65.91168618333333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28" customFormat="1" x14ac:dyDescent="0.25">
      <c r="B149" s="28">
        <v>68825511.690000117</v>
      </c>
      <c r="D149" s="188">
        <v>41760</v>
      </c>
      <c r="E149" s="193">
        <v>65.756537740833338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28" customFormat="1" x14ac:dyDescent="0.25"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28" customFormat="1" x14ac:dyDescent="0.25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28" customFormat="1" x14ac:dyDescent="0.25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28" customFormat="1" x14ac:dyDescent="0.25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28" customFormat="1" x14ac:dyDescent="0.25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28" customFormat="1" x14ac:dyDescent="0.25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28" customFormat="1" x14ac:dyDescent="0.25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28" customFormat="1" x14ac:dyDescent="0.25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111" customFormat="1" x14ac:dyDescent="0.25"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  <c r="Z158" s="109"/>
      <c r="AA158" s="109"/>
      <c r="AB158" s="109"/>
      <c r="AC158" s="109"/>
      <c r="AD158" s="109"/>
      <c r="AE158" s="109"/>
      <c r="AF158" s="109"/>
      <c r="AG158" s="109"/>
      <c r="AH158" s="109"/>
      <c r="AI158" s="109"/>
      <c r="AJ158" s="109"/>
      <c r="AK158" s="109"/>
      <c r="AL158" s="109"/>
      <c r="AM158" s="109"/>
      <c r="AN158" s="109"/>
      <c r="AO158" s="109"/>
    </row>
    <row r="159" spans="2:41" s="111" customFormat="1" x14ac:dyDescent="0.25"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  <c r="Z159" s="109"/>
      <c r="AA159" s="109"/>
      <c r="AB159" s="109"/>
      <c r="AC159" s="109"/>
      <c r="AD159" s="109"/>
      <c r="AE159" s="109"/>
      <c r="AF159" s="109"/>
      <c r="AG159" s="109"/>
      <c r="AH159" s="109"/>
      <c r="AI159" s="109"/>
      <c r="AJ159" s="109"/>
      <c r="AK159" s="109"/>
      <c r="AL159" s="109"/>
      <c r="AM159" s="109"/>
      <c r="AN159" s="109"/>
      <c r="AO159" s="10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SheetLayoutView="70" workbookViewId="0">
      <pane ySplit="11" topLeftCell="A12" activePane="bottomLeft" state="frozen"/>
      <selection activeCell="A25" sqref="A25"/>
      <selection pane="bottomLeft" activeCell="N47" sqref="N47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7"/>
  </cols>
  <sheetData>
    <row r="1" spans="1:19" s="27" customFormat="1" x14ac:dyDescent="0.25">
      <c r="A1" s="45"/>
      <c r="B1" s="46"/>
      <c r="C1" s="46"/>
      <c r="D1" s="46"/>
      <c r="E1" s="46"/>
      <c r="F1" s="46"/>
      <c r="G1" s="46"/>
      <c r="H1" s="46"/>
      <c r="I1" s="46"/>
      <c r="J1" s="47"/>
      <c r="K1" s="18"/>
      <c r="L1" s="18"/>
      <c r="M1" s="18"/>
      <c r="N1" s="18"/>
      <c r="O1" s="18"/>
      <c r="P1" s="18"/>
      <c r="Q1" s="18"/>
      <c r="R1" s="18"/>
      <c r="S1" s="18"/>
    </row>
    <row r="2" spans="1:19" s="27" customFormat="1" x14ac:dyDescent="0.25">
      <c r="A2" s="48"/>
      <c r="B2" s="29"/>
      <c r="C2" s="29"/>
      <c r="D2" s="29"/>
      <c r="E2" s="29"/>
      <c r="F2" s="29"/>
      <c r="G2" s="29"/>
      <c r="H2" s="29"/>
      <c r="I2" s="29"/>
      <c r="J2" s="49"/>
      <c r="K2" s="18"/>
      <c r="L2" s="18"/>
      <c r="M2" s="18"/>
      <c r="N2" s="18"/>
      <c r="O2" s="18"/>
      <c r="P2" s="18"/>
      <c r="Q2" s="18"/>
      <c r="R2" s="18"/>
      <c r="S2" s="18"/>
    </row>
    <row r="3" spans="1:19" s="27" customFormat="1" x14ac:dyDescent="0.25">
      <c r="A3" s="48"/>
      <c r="B3" s="29"/>
      <c r="C3" s="29"/>
      <c r="D3" s="29"/>
      <c r="E3" s="29"/>
      <c r="F3" s="29"/>
      <c r="G3" s="29"/>
      <c r="H3" s="29"/>
      <c r="I3" s="29"/>
      <c r="J3" s="49"/>
      <c r="K3" s="18"/>
      <c r="L3" s="18"/>
      <c r="M3" s="18"/>
      <c r="N3" s="18"/>
      <c r="O3" s="18"/>
      <c r="P3" s="18"/>
      <c r="Q3" s="18"/>
      <c r="R3" s="18"/>
      <c r="S3" s="18"/>
    </row>
    <row r="4" spans="1:19" s="27" customFormat="1" x14ac:dyDescent="0.25">
      <c r="A4" s="48"/>
      <c r="B4" s="29"/>
      <c r="C4" s="29"/>
      <c r="D4" s="29"/>
      <c r="E4" s="29"/>
      <c r="F4" s="29"/>
      <c r="G4" s="29"/>
      <c r="H4" s="29"/>
      <c r="I4" s="29"/>
      <c r="J4" s="50"/>
      <c r="K4" s="18"/>
      <c r="L4" s="18"/>
      <c r="M4" s="18"/>
      <c r="N4" s="18"/>
      <c r="O4" s="18"/>
      <c r="P4" s="18"/>
      <c r="Q4" s="18"/>
      <c r="R4" s="18"/>
      <c r="S4" s="18"/>
    </row>
    <row r="5" spans="1:19" s="27" customFormat="1" x14ac:dyDescent="0.25">
      <c r="A5" s="48"/>
      <c r="B5" s="29"/>
      <c r="C5" s="29"/>
      <c r="D5" s="29"/>
      <c r="E5" s="29"/>
      <c r="F5" s="29"/>
      <c r="G5" s="29"/>
      <c r="H5" s="29"/>
      <c r="I5" s="29"/>
      <c r="J5" s="50"/>
      <c r="K5" s="18"/>
      <c r="L5" s="18"/>
      <c r="M5" s="18"/>
      <c r="N5" s="18"/>
      <c r="O5" s="18"/>
      <c r="P5" s="18"/>
      <c r="Q5" s="18"/>
      <c r="R5" s="18"/>
      <c r="S5" s="18"/>
    </row>
    <row r="6" spans="1:19" s="27" customFormat="1" x14ac:dyDescent="0.25">
      <c r="A6" s="48"/>
      <c r="B6" s="29"/>
      <c r="C6" s="29"/>
      <c r="D6" s="29"/>
      <c r="E6" s="29"/>
      <c r="F6" s="29"/>
      <c r="G6" s="29"/>
      <c r="H6" s="29"/>
      <c r="I6" s="29"/>
      <c r="J6" s="50"/>
      <c r="K6" s="18"/>
      <c r="L6" s="18"/>
      <c r="M6" s="18"/>
      <c r="N6" s="18"/>
      <c r="O6" s="18"/>
      <c r="P6" s="18"/>
      <c r="Q6" s="18"/>
      <c r="R6" s="18"/>
      <c r="S6" s="18"/>
    </row>
    <row r="7" spans="1:19" s="27" customFormat="1" x14ac:dyDescent="0.25">
      <c r="A7" s="48"/>
      <c r="B7" s="29"/>
      <c r="C7" s="227" t="s">
        <v>213</v>
      </c>
      <c r="D7" s="227"/>
      <c r="E7" s="227"/>
      <c r="F7" s="227"/>
      <c r="G7" s="227"/>
      <c r="H7" s="227"/>
      <c r="I7" s="227"/>
      <c r="J7" s="50"/>
      <c r="K7" s="18"/>
      <c r="L7" s="18"/>
      <c r="M7" s="18"/>
      <c r="N7" s="18"/>
      <c r="O7" s="18"/>
      <c r="P7" s="18"/>
      <c r="Q7" s="18"/>
      <c r="R7" s="18"/>
      <c r="S7" s="18"/>
    </row>
    <row r="8" spans="1:19" s="27" customFormat="1" x14ac:dyDescent="0.25">
      <c r="A8" s="48"/>
      <c r="B8" s="29"/>
      <c r="C8" s="224" t="s">
        <v>212</v>
      </c>
      <c r="D8" s="224"/>
      <c r="E8" s="224"/>
      <c r="F8" s="224"/>
      <c r="G8" s="224"/>
      <c r="H8" s="224"/>
      <c r="I8" s="224"/>
      <c r="J8" s="50"/>
      <c r="K8" s="18"/>
      <c r="L8" s="18"/>
      <c r="M8" s="18"/>
      <c r="N8" s="18"/>
      <c r="O8" s="18"/>
      <c r="P8" s="18"/>
      <c r="Q8" s="18"/>
      <c r="R8" s="18"/>
      <c r="S8" s="18"/>
    </row>
    <row r="9" spans="1:19" s="27" customFormat="1" x14ac:dyDescent="0.25">
      <c r="A9" s="48"/>
      <c r="B9" s="29"/>
      <c r="C9" s="30"/>
      <c r="D9" s="30"/>
      <c r="E9" s="30"/>
      <c r="F9" s="30"/>
      <c r="G9" s="29"/>
      <c r="H9" s="29"/>
      <c r="I9" s="86"/>
      <c r="J9" s="50"/>
      <c r="K9" s="18"/>
      <c r="L9" s="18"/>
      <c r="M9" s="18"/>
      <c r="N9" s="18"/>
      <c r="O9" s="18"/>
      <c r="P9" s="18"/>
      <c r="Q9" s="18"/>
      <c r="R9" s="18"/>
      <c r="S9" s="18"/>
    </row>
    <row r="10" spans="1:19" s="27" customFormat="1" ht="15.75" customHeight="1" x14ac:dyDescent="0.25">
      <c r="A10" s="48"/>
      <c r="B10" s="31"/>
      <c r="C10" s="225" t="s">
        <v>1</v>
      </c>
      <c r="D10" s="225"/>
      <c r="E10" s="225"/>
      <c r="F10" s="225"/>
      <c r="G10" s="226" t="s">
        <v>204</v>
      </c>
      <c r="H10" s="226" t="s">
        <v>206</v>
      </c>
      <c r="I10" s="226" t="s">
        <v>188</v>
      </c>
      <c r="J10" s="50"/>
      <c r="K10" s="18"/>
      <c r="L10" s="18"/>
      <c r="M10" s="18"/>
      <c r="N10" s="18"/>
      <c r="O10" s="18"/>
      <c r="P10" s="18"/>
      <c r="Q10" s="18"/>
      <c r="R10" s="18"/>
      <c r="S10" s="18"/>
    </row>
    <row r="11" spans="1:19" s="27" customFormat="1" x14ac:dyDescent="0.25">
      <c r="A11" s="48"/>
      <c r="B11" s="31"/>
      <c r="C11" s="183">
        <v>2011</v>
      </c>
      <c r="D11" s="183">
        <v>2012</v>
      </c>
      <c r="E11" s="183">
        <v>2013</v>
      </c>
      <c r="F11" s="183">
        <v>2014</v>
      </c>
      <c r="G11" s="226"/>
      <c r="H11" s="226"/>
      <c r="I11" s="226"/>
      <c r="J11" s="50"/>
      <c r="K11" s="18"/>
      <c r="L11" s="18"/>
      <c r="M11" s="139"/>
      <c r="N11" s="18"/>
      <c r="O11" s="18"/>
      <c r="P11" s="18"/>
      <c r="Q11" s="18"/>
      <c r="R11" s="18"/>
      <c r="S11" s="18"/>
    </row>
    <row r="12" spans="1:19" s="27" customFormat="1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50"/>
      <c r="K12" s="18"/>
      <c r="L12" s="18"/>
      <c r="M12" s="18"/>
      <c r="N12" s="18"/>
      <c r="O12" s="18"/>
      <c r="P12" s="18"/>
      <c r="Q12" s="18"/>
      <c r="R12" s="18"/>
      <c r="S12" s="18"/>
    </row>
    <row r="13" spans="1:19" s="27" customFormat="1" x14ac:dyDescent="0.25">
      <c r="A13" s="48"/>
      <c r="B13" s="59" t="s">
        <v>4</v>
      </c>
      <c r="C13" s="62">
        <v>190.02227500000001</v>
      </c>
      <c r="D13" s="62">
        <v>219.66982234451064</v>
      </c>
      <c r="E13" s="62">
        <v>198.50228063463831</v>
      </c>
      <c r="F13" s="64">
        <v>180.22851</v>
      </c>
      <c r="G13" s="62">
        <v>-9.2058240218775396</v>
      </c>
      <c r="H13" s="62">
        <v>90.794175978122453</v>
      </c>
      <c r="I13" s="62">
        <v>-9.6360717571278514</v>
      </c>
      <c r="J13" s="50"/>
      <c r="K13" s="18"/>
      <c r="M13" s="110"/>
      <c r="N13" s="110"/>
      <c r="O13" s="110"/>
      <c r="P13" s="110"/>
      <c r="Q13" s="110"/>
      <c r="R13" s="110"/>
      <c r="S13" s="109"/>
    </row>
    <row r="14" spans="1:19" s="27" customFormat="1" x14ac:dyDescent="0.25">
      <c r="A14" s="48"/>
      <c r="B14" s="59" t="s">
        <v>5</v>
      </c>
      <c r="C14" s="62">
        <v>213.03903500000001</v>
      </c>
      <c r="D14" s="62">
        <v>250.42155745193969</v>
      </c>
      <c r="E14" s="62">
        <v>219.99502564100351</v>
      </c>
      <c r="F14" s="64">
        <v>212.41495098333235</v>
      </c>
      <c r="G14" s="62">
        <v>-3.445566387505794</v>
      </c>
      <c r="H14" s="62">
        <v>96.554433612494208</v>
      </c>
      <c r="I14" s="62">
        <v>-12.150124821732078</v>
      </c>
      <c r="J14" s="50"/>
      <c r="K14" s="18"/>
      <c r="M14" s="110"/>
      <c r="N14" s="110"/>
      <c r="O14" s="110"/>
      <c r="P14" s="110"/>
      <c r="Q14" s="110"/>
      <c r="R14" s="110"/>
      <c r="S14" s="109"/>
    </row>
    <row r="15" spans="1:19" s="27" customFormat="1" x14ac:dyDescent="0.25">
      <c r="A15" s="48"/>
      <c r="B15" s="59" t="s">
        <v>6</v>
      </c>
      <c r="C15" s="62">
        <v>244.89378499999998</v>
      </c>
      <c r="D15" s="62">
        <v>260.92387012278681</v>
      </c>
      <c r="E15" s="62">
        <v>206.61782775255978</v>
      </c>
      <c r="F15" s="64">
        <v>247.01930000000002</v>
      </c>
      <c r="G15" s="62">
        <v>19.553720357482419</v>
      </c>
      <c r="H15" s="62">
        <v>119.55372035748242</v>
      </c>
      <c r="I15" s="62">
        <v>-20.812983628010517</v>
      </c>
      <c r="J15" s="50"/>
      <c r="K15" s="18"/>
      <c r="M15" s="110"/>
      <c r="N15" s="110"/>
      <c r="O15" s="110"/>
      <c r="P15" s="110"/>
      <c r="Q15" s="110"/>
      <c r="R15" s="110"/>
      <c r="S15" s="109"/>
    </row>
    <row r="16" spans="1:19" s="27" customFormat="1" x14ac:dyDescent="0.25">
      <c r="A16" s="48"/>
      <c r="B16" s="59" t="s">
        <v>7</v>
      </c>
      <c r="C16" s="62">
        <v>214.48699499999998</v>
      </c>
      <c r="D16" s="62">
        <v>213.96570535171222</v>
      </c>
      <c r="E16" s="62">
        <v>242.00749757860157</v>
      </c>
      <c r="F16" s="64">
        <v>248.48728</v>
      </c>
      <c r="G16" s="62">
        <v>2.6775130879132636</v>
      </c>
      <c r="H16" s="62">
        <v>102.67751308791327</v>
      </c>
      <c r="I16" s="62">
        <v>13.105741492915811</v>
      </c>
      <c r="J16" s="50"/>
      <c r="K16" s="18"/>
      <c r="M16" s="110"/>
      <c r="N16" s="110"/>
      <c r="O16" s="110"/>
      <c r="P16" s="110"/>
      <c r="Q16" s="110"/>
      <c r="R16" s="110"/>
      <c r="S16" s="109"/>
    </row>
    <row r="17" spans="1:39" x14ac:dyDescent="0.25">
      <c r="A17" s="48"/>
      <c r="B17" s="59" t="s">
        <v>8</v>
      </c>
      <c r="C17" s="62">
        <v>246.987155</v>
      </c>
      <c r="D17" s="62">
        <v>251.10788167310957</v>
      </c>
      <c r="E17" s="62">
        <v>250.52654818378093</v>
      </c>
      <c r="F17" s="64">
        <v>271.39053999999999</v>
      </c>
      <c r="G17" s="62">
        <v>8.3280562349478782</v>
      </c>
      <c r="H17" s="62">
        <v>108.32805623494788</v>
      </c>
      <c r="I17" s="62">
        <v>-0.2315074642242454</v>
      </c>
      <c r="J17" s="50"/>
      <c r="L17" s="27"/>
      <c r="M17" s="110"/>
      <c r="N17" s="110"/>
      <c r="O17" s="110"/>
      <c r="P17" s="110"/>
      <c r="Q17" s="110"/>
      <c r="R17" s="109"/>
      <c r="S17" s="109"/>
    </row>
    <row r="18" spans="1:39" x14ac:dyDescent="0.25">
      <c r="A18" s="48"/>
      <c r="B18" s="59" t="s">
        <v>9</v>
      </c>
      <c r="C18" s="62">
        <v>243.57365500000003</v>
      </c>
      <c r="D18" s="62">
        <v>246.95387846896298</v>
      </c>
      <c r="E18" s="62">
        <v>243.40315587466461</v>
      </c>
      <c r="F18" s="24">
        <v>227.60813000000002</v>
      </c>
      <c r="G18" s="23">
        <v>-6.4892444873631439</v>
      </c>
      <c r="H18" s="23">
        <v>93.510755512636862</v>
      </c>
      <c r="I18" s="23">
        <v>-1.4378079892131024</v>
      </c>
      <c r="J18" s="50"/>
      <c r="K18" s="138"/>
      <c r="L18" s="27"/>
      <c r="M18" s="110"/>
      <c r="N18" s="110"/>
      <c r="O18" s="110"/>
      <c r="P18" s="110"/>
      <c r="Q18" s="110"/>
      <c r="R18" s="109"/>
      <c r="S18" s="109"/>
    </row>
    <row r="19" spans="1:39" x14ac:dyDescent="0.25">
      <c r="A19" s="48"/>
      <c r="B19" s="59" t="s">
        <v>10</v>
      </c>
      <c r="C19" s="62">
        <v>251.11479500000002</v>
      </c>
      <c r="D19" s="62">
        <v>238.79298850893696</v>
      </c>
      <c r="E19" s="62">
        <v>261.28781267401752</v>
      </c>
      <c r="F19" s="64"/>
      <c r="G19" s="62" t="s">
        <v>112</v>
      </c>
      <c r="H19" s="62" t="s">
        <v>112</v>
      </c>
      <c r="I19" s="62" t="s">
        <v>112</v>
      </c>
      <c r="J19" s="50"/>
      <c r="K19" s="138"/>
      <c r="L19" s="27"/>
      <c r="M19" s="110"/>
      <c r="N19" s="110"/>
      <c r="O19" s="110"/>
      <c r="P19" s="110"/>
      <c r="Q19" s="110"/>
      <c r="R19" s="109"/>
      <c r="S19" s="109"/>
    </row>
    <row r="20" spans="1:39" x14ac:dyDescent="0.25">
      <c r="A20" s="48"/>
      <c r="B20" s="59" t="s">
        <v>11</v>
      </c>
      <c r="C20" s="62">
        <v>262.01383499999997</v>
      </c>
      <c r="D20" s="62">
        <v>250.82729324810677</v>
      </c>
      <c r="E20" s="62">
        <v>234.04344784116483</v>
      </c>
      <c r="F20" s="64"/>
      <c r="G20" s="62" t="s">
        <v>112</v>
      </c>
      <c r="H20" s="62" t="s">
        <v>112</v>
      </c>
      <c r="I20" s="62" t="s">
        <v>112</v>
      </c>
      <c r="J20" s="50"/>
      <c r="L20" s="27"/>
      <c r="M20" s="110"/>
      <c r="N20" s="110"/>
      <c r="O20" s="110"/>
      <c r="P20" s="110"/>
      <c r="Q20" s="110"/>
      <c r="R20" s="109"/>
      <c r="S20" s="109"/>
    </row>
    <row r="21" spans="1:39" x14ac:dyDescent="0.25">
      <c r="A21" s="48"/>
      <c r="B21" s="59" t="s">
        <v>12</v>
      </c>
      <c r="C21" s="62">
        <v>274.27255500000001</v>
      </c>
      <c r="D21" s="62">
        <v>238.17764551029782</v>
      </c>
      <c r="E21" s="62">
        <v>219.56868</v>
      </c>
      <c r="F21" s="64"/>
      <c r="G21" s="62" t="s">
        <v>112</v>
      </c>
      <c r="H21" s="62" t="s">
        <v>112</v>
      </c>
      <c r="I21" s="62" t="s">
        <v>112</v>
      </c>
      <c r="J21" s="50"/>
      <c r="L21" s="27"/>
      <c r="M21" s="110"/>
      <c r="N21" s="110"/>
      <c r="O21" s="110"/>
      <c r="P21" s="110"/>
      <c r="Q21" s="110"/>
      <c r="R21" s="109"/>
      <c r="S21" s="109"/>
    </row>
    <row r="22" spans="1:39" x14ac:dyDescent="0.25">
      <c r="A22" s="48"/>
      <c r="B22" s="59" t="s">
        <v>13</v>
      </c>
      <c r="C22" s="62">
        <v>244.85685755478281</v>
      </c>
      <c r="D22" s="62">
        <v>242.19441748740954</v>
      </c>
      <c r="E22" s="62">
        <v>248.28916999999998</v>
      </c>
      <c r="F22" s="64"/>
      <c r="G22" s="62" t="s">
        <v>112</v>
      </c>
      <c r="H22" s="62" t="s">
        <v>112</v>
      </c>
      <c r="I22" s="62" t="s">
        <v>112</v>
      </c>
      <c r="J22" s="50"/>
      <c r="L22" s="27"/>
      <c r="M22" s="110"/>
      <c r="N22" s="110"/>
      <c r="O22" s="110"/>
      <c r="P22" s="110"/>
      <c r="Q22" s="110"/>
      <c r="R22" s="109"/>
      <c r="S22" s="109"/>
    </row>
    <row r="23" spans="1:39" x14ac:dyDescent="0.25">
      <c r="A23" s="48"/>
      <c r="B23" s="59" t="s">
        <v>14</v>
      </c>
      <c r="C23" s="62">
        <v>237.06133921998909</v>
      </c>
      <c r="D23" s="62">
        <v>230.41354250907142</v>
      </c>
      <c r="E23" s="62">
        <v>214.73331035881813</v>
      </c>
      <c r="F23" s="64"/>
      <c r="G23" s="62" t="s">
        <v>112</v>
      </c>
      <c r="H23" s="62" t="s">
        <v>112</v>
      </c>
      <c r="I23" s="62" t="s">
        <v>112</v>
      </c>
      <c r="J23" s="50"/>
      <c r="L23" s="27"/>
      <c r="M23" s="110"/>
      <c r="N23" s="110"/>
      <c r="O23" s="110"/>
      <c r="P23" s="110"/>
      <c r="Q23" s="110"/>
      <c r="R23" s="109"/>
      <c r="S23" s="109"/>
    </row>
    <row r="24" spans="1:39" x14ac:dyDescent="0.25">
      <c r="A24" s="48"/>
      <c r="B24" s="59" t="s">
        <v>15</v>
      </c>
      <c r="C24" s="62">
        <v>222.1222631484784</v>
      </c>
      <c r="D24" s="62">
        <v>193.61155935889497</v>
      </c>
      <c r="E24" s="62">
        <v>188.94501630079066</v>
      </c>
      <c r="F24" s="64"/>
      <c r="G24" s="62" t="s">
        <v>112</v>
      </c>
      <c r="H24" s="62" t="s">
        <v>112</v>
      </c>
      <c r="I24" s="62" t="s">
        <v>112</v>
      </c>
      <c r="J24" s="50"/>
      <c r="L24" s="27"/>
      <c r="M24" s="110"/>
      <c r="N24" s="110"/>
      <c r="O24" s="110"/>
      <c r="P24" s="110"/>
      <c r="Q24" s="110"/>
      <c r="R24" s="109"/>
      <c r="S24" s="109"/>
    </row>
    <row r="25" spans="1:39" x14ac:dyDescent="0.25">
      <c r="A25" s="48"/>
      <c r="B25" s="63" t="s">
        <v>19</v>
      </c>
      <c r="C25" s="61">
        <v>2844.4445449232503</v>
      </c>
      <c r="D25" s="61">
        <v>2837.0601620357393</v>
      </c>
      <c r="E25" s="61">
        <v>2727.9197728400395</v>
      </c>
      <c r="F25" s="56">
        <v>1387.1487109833324</v>
      </c>
      <c r="G25" s="55"/>
      <c r="H25" s="37"/>
      <c r="I25" s="37"/>
      <c r="J25" s="50"/>
      <c r="M25" s="109"/>
      <c r="N25" s="109"/>
      <c r="O25" s="109"/>
      <c r="P25" s="109"/>
      <c r="Q25" s="109"/>
      <c r="R25" s="109"/>
      <c r="S25" s="109"/>
    </row>
    <row r="26" spans="1:39" ht="18.75" customHeight="1" x14ac:dyDescent="0.25">
      <c r="A26" s="48"/>
      <c r="B26" s="63" t="s">
        <v>16</v>
      </c>
      <c r="C26" s="64"/>
      <c r="D26" s="64">
        <v>-0.25960720171854801</v>
      </c>
      <c r="E26" s="64">
        <v>-3.8469536408204275</v>
      </c>
      <c r="F26" s="36"/>
      <c r="G26" s="37"/>
      <c r="H26" s="37"/>
      <c r="I26" s="37"/>
      <c r="J26" s="50"/>
      <c r="M26" s="109"/>
      <c r="N26" s="109"/>
      <c r="O26" s="109"/>
      <c r="P26" s="109"/>
      <c r="Q26" s="109"/>
      <c r="R26" s="109"/>
      <c r="S26" s="109"/>
    </row>
    <row r="27" spans="1:39" ht="12" customHeight="1" x14ac:dyDescent="0.25">
      <c r="A27" s="48"/>
      <c r="B27" s="59"/>
      <c r="C27" s="65"/>
      <c r="D27" s="65"/>
      <c r="E27" s="65"/>
      <c r="F27" s="39"/>
      <c r="G27" s="35"/>
      <c r="H27" s="35"/>
      <c r="I27" s="35"/>
      <c r="J27" s="50"/>
      <c r="M27" s="109"/>
      <c r="N27" s="109"/>
      <c r="O27" s="109"/>
      <c r="P27" s="109"/>
      <c r="Q27" s="109"/>
      <c r="R27" s="109"/>
      <c r="S27" s="109"/>
    </row>
    <row r="28" spans="1:39" ht="18.75" customHeight="1" x14ac:dyDescent="0.25">
      <c r="A28" s="48"/>
      <c r="B28" s="63" t="s">
        <v>17</v>
      </c>
      <c r="C28" s="61">
        <v>1353.0029</v>
      </c>
      <c r="D28" s="61">
        <v>1443.0427154130221</v>
      </c>
      <c r="E28" s="61">
        <v>1361.0523356652486</v>
      </c>
      <c r="F28" s="57">
        <v>1387.1487109833324</v>
      </c>
      <c r="G28" s="58">
        <v>1.9173675129346535</v>
      </c>
      <c r="H28" s="24">
        <v>101.91736751293465</v>
      </c>
      <c r="I28" s="24">
        <v>-5.6817708077550932</v>
      </c>
      <c r="J28" s="50"/>
    </row>
    <row r="29" spans="1:39" ht="18.75" customHeight="1" x14ac:dyDescent="0.25">
      <c r="A29" s="48"/>
      <c r="B29" s="63" t="s">
        <v>16</v>
      </c>
      <c r="C29" s="64"/>
      <c r="D29" s="64">
        <v>6.6548131872461003</v>
      </c>
      <c r="E29" s="64">
        <v>-5.6817708077550932</v>
      </c>
      <c r="F29" s="24">
        <v>1.9173675129346535</v>
      </c>
      <c r="G29" s="37"/>
      <c r="H29" s="37"/>
      <c r="I29" s="37"/>
      <c r="J29" s="50"/>
    </row>
    <row r="30" spans="1:39" ht="12" customHeight="1" x14ac:dyDescent="0.25">
      <c r="A30" s="48"/>
      <c r="B30" s="31"/>
      <c r="C30" s="38"/>
      <c r="D30" s="38"/>
      <c r="E30" s="38"/>
      <c r="F30" s="39"/>
      <c r="G30" s="35"/>
      <c r="H30" s="35"/>
      <c r="I30" s="35"/>
      <c r="J30" s="50"/>
    </row>
    <row r="31" spans="1:39" ht="14.25" customHeight="1" x14ac:dyDescent="0.25">
      <c r="A31" s="48"/>
      <c r="B31" s="33"/>
      <c r="C31" s="34"/>
      <c r="D31" s="34"/>
      <c r="E31" s="34"/>
      <c r="F31" s="34"/>
      <c r="G31" s="35"/>
      <c r="H31" s="35"/>
      <c r="I31" s="35"/>
      <c r="J31" s="50"/>
    </row>
    <row r="32" spans="1:39" s="43" customFormat="1" x14ac:dyDescent="0.25">
      <c r="A32" s="51"/>
      <c r="B32" s="31"/>
      <c r="C32" s="40"/>
      <c r="D32" s="40"/>
      <c r="E32" s="40"/>
      <c r="F32" s="41"/>
      <c r="G32" s="42"/>
      <c r="H32" s="42"/>
      <c r="I32" s="42"/>
      <c r="J32" s="50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3" customFormat="1" x14ac:dyDescent="0.25">
      <c r="A33" s="51"/>
      <c r="B33" s="31"/>
      <c r="C33" s="40"/>
      <c r="D33" s="40"/>
      <c r="E33" s="40"/>
      <c r="F33" s="41"/>
      <c r="G33" s="42"/>
      <c r="H33" s="42"/>
      <c r="I33" s="42"/>
      <c r="J33" s="50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3" customFormat="1" x14ac:dyDescent="0.25">
      <c r="A34" s="51"/>
      <c r="B34" s="31"/>
      <c r="C34" s="40"/>
      <c r="D34" s="40"/>
      <c r="E34" s="40"/>
      <c r="F34" s="41"/>
      <c r="G34" s="42"/>
      <c r="H34" s="42"/>
      <c r="I34" s="42"/>
      <c r="J34" s="50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3" customFormat="1" x14ac:dyDescent="0.25">
      <c r="A35" s="51"/>
      <c r="B35" s="31"/>
      <c r="C35" s="40"/>
      <c r="D35" s="40"/>
      <c r="E35" s="40"/>
      <c r="F35" s="41"/>
      <c r="G35" s="42"/>
      <c r="H35" s="42"/>
      <c r="I35" s="42"/>
      <c r="J35" s="50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3" customFormat="1" x14ac:dyDescent="0.25">
      <c r="A36" s="51"/>
      <c r="B36" s="31"/>
      <c r="C36" s="40"/>
      <c r="D36" s="40"/>
      <c r="E36" s="40"/>
      <c r="F36" s="41"/>
      <c r="G36" s="42"/>
      <c r="H36" s="42"/>
      <c r="I36" s="42"/>
      <c r="J36" s="50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3" customFormat="1" x14ac:dyDescent="0.25">
      <c r="A37" s="51"/>
      <c r="B37" s="31"/>
      <c r="C37" s="40"/>
      <c r="D37" s="40"/>
      <c r="E37" s="40"/>
      <c r="F37" s="41"/>
      <c r="G37" s="42"/>
      <c r="H37" s="42"/>
      <c r="I37" s="42"/>
      <c r="J37" s="50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3" customFormat="1" x14ac:dyDescent="0.25">
      <c r="A38" s="51"/>
      <c r="B38" s="31"/>
      <c r="C38" s="40"/>
      <c r="D38" s="40"/>
      <c r="E38" s="40"/>
      <c r="F38" s="41"/>
      <c r="G38" s="42"/>
      <c r="H38" s="42"/>
      <c r="I38" s="42"/>
      <c r="J38" s="50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3" customFormat="1" x14ac:dyDescent="0.25">
      <c r="A39" s="51"/>
      <c r="B39" s="31"/>
      <c r="C39" s="40"/>
      <c r="D39" s="40"/>
      <c r="E39" s="40"/>
      <c r="F39" s="41"/>
      <c r="G39" s="42"/>
      <c r="H39" s="42"/>
      <c r="I39" s="42"/>
      <c r="J39" s="50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3" customFormat="1" x14ac:dyDescent="0.25">
      <c r="A40" s="51"/>
      <c r="B40" s="31"/>
      <c r="C40" s="40"/>
      <c r="D40" s="40"/>
      <c r="E40" s="40"/>
      <c r="F40" s="41"/>
      <c r="G40" s="42"/>
      <c r="H40" s="42"/>
      <c r="I40" s="42"/>
      <c r="J40" s="50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3" customFormat="1" x14ac:dyDescent="0.25">
      <c r="A41" s="51"/>
      <c r="B41" s="31"/>
      <c r="C41" s="40"/>
      <c r="D41" s="40"/>
      <c r="E41" s="40"/>
      <c r="F41" s="41"/>
      <c r="G41" s="42"/>
      <c r="H41" s="42"/>
      <c r="I41" s="42"/>
      <c r="J41" s="50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3" customFormat="1" x14ac:dyDescent="0.25">
      <c r="A42" s="51"/>
      <c r="B42" s="31"/>
      <c r="C42" s="40"/>
      <c r="D42" s="40"/>
      <c r="E42" s="40"/>
      <c r="F42" s="41"/>
      <c r="G42" s="42"/>
      <c r="H42" s="42"/>
      <c r="I42" s="42"/>
      <c r="J42" s="50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3" customFormat="1" x14ac:dyDescent="0.25">
      <c r="A43" s="51"/>
      <c r="B43" s="31"/>
      <c r="C43" s="40"/>
      <c r="D43" s="40"/>
      <c r="E43" s="40"/>
      <c r="F43" s="41"/>
      <c r="G43" s="42"/>
      <c r="H43" s="42"/>
      <c r="I43" s="42"/>
      <c r="J43" s="50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3" customFormat="1" x14ac:dyDescent="0.25">
      <c r="A44" s="51"/>
      <c r="B44" s="33"/>
      <c r="C44" s="41"/>
      <c r="D44" s="41"/>
      <c r="E44" s="41"/>
      <c r="F44" s="41"/>
      <c r="G44" s="44"/>
      <c r="H44" s="44"/>
      <c r="I44" s="44"/>
      <c r="J44" s="50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2"/>
      <c r="B45" s="66" t="s">
        <v>233</v>
      </c>
      <c r="C45" s="53"/>
      <c r="D45" s="53"/>
      <c r="E45" s="53"/>
      <c r="F45" s="53"/>
      <c r="G45" s="53"/>
      <c r="H45" s="53"/>
      <c r="I45" s="53"/>
      <c r="J45" s="54"/>
    </row>
    <row r="46" spans="1:39" s="18" customFormat="1" x14ac:dyDescent="0.25"/>
    <row r="47" spans="1:39" s="18" customFormat="1" x14ac:dyDescent="0.25"/>
    <row r="48" spans="1:39" s="18" customFormat="1" x14ac:dyDescent="0.25">
      <c r="B48" s="18" t="s">
        <v>211</v>
      </c>
      <c r="F48" s="67"/>
      <c r="G48" s="67"/>
    </row>
    <row r="49" spans="2:39" s="28" customFormat="1" x14ac:dyDescent="0.25">
      <c r="B49" s="189">
        <v>190022.27499999999</v>
      </c>
      <c r="C49" s="192"/>
      <c r="D49" s="188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2:39" s="28" customFormat="1" x14ac:dyDescent="0.25">
      <c r="B50" s="189">
        <v>213039.035</v>
      </c>
      <c r="C50" s="192"/>
      <c r="D50" s="188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2:39" s="28" customFormat="1" x14ac:dyDescent="0.25">
      <c r="B51" s="189">
        <v>244893.78499999997</v>
      </c>
      <c r="C51" s="192"/>
      <c r="D51" s="188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28" customFormat="1" x14ac:dyDescent="0.25">
      <c r="B52" s="189">
        <v>214486.99499999997</v>
      </c>
      <c r="C52" s="192"/>
      <c r="D52" s="188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28" customFormat="1" x14ac:dyDescent="0.25">
      <c r="B53" s="189">
        <v>246987.155</v>
      </c>
      <c r="C53" s="192"/>
      <c r="D53" s="188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28" customFormat="1" x14ac:dyDescent="0.25">
      <c r="B54" s="189">
        <v>243573.65500000003</v>
      </c>
      <c r="C54" s="192"/>
      <c r="D54" s="188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28" customFormat="1" x14ac:dyDescent="0.25">
      <c r="B55" s="189">
        <v>251114.79500000001</v>
      </c>
      <c r="C55" s="192"/>
      <c r="D55" s="188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28" customFormat="1" x14ac:dyDescent="0.25">
      <c r="B56" s="189">
        <v>262013.83499999999</v>
      </c>
      <c r="C56" s="192"/>
      <c r="D56" s="188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28" customFormat="1" x14ac:dyDescent="0.25">
      <c r="B57" s="189">
        <v>274272.55499999999</v>
      </c>
      <c r="C57" s="192"/>
      <c r="D57" s="188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28" customFormat="1" x14ac:dyDescent="0.25">
      <c r="B58" s="189">
        <v>244856.85755478279</v>
      </c>
      <c r="C58" s="192"/>
      <c r="D58" s="188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28" customFormat="1" x14ac:dyDescent="0.25">
      <c r="B59" s="189">
        <v>237061.33921998908</v>
      </c>
      <c r="C59" s="192"/>
      <c r="D59" s="188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28" customFormat="1" x14ac:dyDescent="0.25">
      <c r="B60" s="189">
        <v>222122.26314847841</v>
      </c>
      <c r="C60" s="193">
        <v>237.03704541027082</v>
      </c>
      <c r="D60" s="188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28" customFormat="1" x14ac:dyDescent="0.25">
      <c r="B61" s="189">
        <v>219669.82234451064</v>
      </c>
      <c r="C61" s="193">
        <v>239.50767435564674</v>
      </c>
      <c r="D61" s="188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28" customFormat="1" x14ac:dyDescent="0.25">
      <c r="B62" s="189">
        <v>250421.55745193971</v>
      </c>
      <c r="C62" s="193">
        <v>242.62288455997503</v>
      </c>
      <c r="D62" s="188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28" customFormat="1" x14ac:dyDescent="0.25">
      <c r="B63" s="189">
        <v>260923.87012278679</v>
      </c>
      <c r="C63" s="193">
        <v>243.95872498687393</v>
      </c>
      <c r="D63" s="188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28" customFormat="1" x14ac:dyDescent="0.25">
      <c r="B64" s="189">
        <v>213965.70535171221</v>
      </c>
      <c r="C64" s="193">
        <v>243.91528418284994</v>
      </c>
      <c r="D64" s="188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28" customFormat="1" x14ac:dyDescent="0.25">
      <c r="B65" s="189">
        <v>251107.88167310957</v>
      </c>
      <c r="C65" s="193">
        <v>244.25867807227579</v>
      </c>
      <c r="D65" s="188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28" customFormat="1" x14ac:dyDescent="0.25">
      <c r="B66" s="189">
        <v>246953.878468963</v>
      </c>
      <c r="C66" s="193">
        <v>244.54036336135599</v>
      </c>
      <c r="D66" s="188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28" customFormat="1" x14ac:dyDescent="0.25">
      <c r="B67" s="189">
        <v>238792.98850893695</v>
      </c>
      <c r="C67" s="193">
        <v>243.51354615376741</v>
      </c>
      <c r="D67" s="188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28" customFormat="1" x14ac:dyDescent="0.25">
      <c r="B68" s="189">
        <v>250827.29324810678</v>
      </c>
      <c r="C68" s="193">
        <v>242.58133434110965</v>
      </c>
      <c r="D68" s="188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28" customFormat="1" x14ac:dyDescent="0.25">
      <c r="B69" s="189">
        <v>238177.64551029782</v>
      </c>
      <c r="C69" s="193">
        <v>239.57342521696779</v>
      </c>
      <c r="D69" s="188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28" customFormat="1" x14ac:dyDescent="0.25">
      <c r="B70" s="189">
        <v>242194.41748740955</v>
      </c>
      <c r="C70" s="193">
        <v>239.35155521135334</v>
      </c>
      <c r="D70" s="188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28" customFormat="1" x14ac:dyDescent="0.25">
      <c r="B71" s="189">
        <v>230413.54250907141</v>
      </c>
      <c r="C71" s="193">
        <v>238.79757215211026</v>
      </c>
      <c r="D71" s="188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28" customFormat="1" x14ac:dyDescent="0.25">
      <c r="B72" s="189">
        <v>193611.55935889497</v>
      </c>
      <c r="C72" s="193">
        <v>236.4216801696449</v>
      </c>
      <c r="D72" s="188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28" customFormat="1" x14ac:dyDescent="0.25">
      <c r="B73" s="189">
        <v>198502.2806346383</v>
      </c>
      <c r="C73" s="193">
        <v>234.6577183604889</v>
      </c>
      <c r="D73" s="188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28" customFormat="1" x14ac:dyDescent="0.25">
      <c r="B74" s="189">
        <v>219995.02564100351</v>
      </c>
      <c r="C74" s="193">
        <v>232.12217404291093</v>
      </c>
      <c r="D74" s="188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28" customFormat="1" x14ac:dyDescent="0.25">
      <c r="B75" s="189">
        <v>206617.82775255977</v>
      </c>
      <c r="C75" s="193">
        <v>227.59667051205867</v>
      </c>
      <c r="D75" s="188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28" customFormat="1" x14ac:dyDescent="0.25">
      <c r="B76" s="189">
        <v>242007.49757860159</v>
      </c>
      <c r="C76" s="193">
        <v>229.93348653096612</v>
      </c>
      <c r="D76" s="188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28" customFormat="1" x14ac:dyDescent="0.25">
      <c r="B77" s="189">
        <v>250526.54818378092</v>
      </c>
      <c r="C77" s="193">
        <v>229.88504207352207</v>
      </c>
      <c r="D77" s="188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28" customFormat="1" x14ac:dyDescent="0.25">
      <c r="B78" s="189">
        <v>233202.07363943898</v>
      </c>
      <c r="C78" s="193">
        <v>228.73905833772838</v>
      </c>
      <c r="D78" s="188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28" customFormat="1" x14ac:dyDescent="0.25">
      <c r="B79" s="189">
        <v>261287.81267401751</v>
      </c>
      <c r="C79" s="193">
        <v>230.61362701815179</v>
      </c>
      <c r="D79" s="188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28" customFormat="1" x14ac:dyDescent="0.25">
      <c r="B80" s="189">
        <v>234043.44784116483</v>
      </c>
      <c r="C80" s="193">
        <v>229.21497323423995</v>
      </c>
      <c r="D80" s="188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28" customFormat="1" x14ac:dyDescent="0.25">
      <c r="B81" s="189">
        <v>219568.68</v>
      </c>
      <c r="C81" s="193">
        <v>227.66422610838177</v>
      </c>
      <c r="D81" s="188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28" customFormat="1" x14ac:dyDescent="0.25">
      <c r="B82" s="189">
        <v>248289.16999999998</v>
      </c>
      <c r="C82" s="193">
        <v>228.17212215109762</v>
      </c>
      <c r="D82" s="188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28" customFormat="1" x14ac:dyDescent="0.25">
      <c r="B83" s="189">
        <v>214733.31035881813</v>
      </c>
      <c r="C83" s="193">
        <v>226.86543613857651</v>
      </c>
      <c r="D83" s="188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28" customFormat="1" x14ac:dyDescent="0.25">
      <c r="B84" s="189">
        <v>188945.01630079065</v>
      </c>
      <c r="C84" s="193">
        <v>226.47655755040117</v>
      </c>
      <c r="D84" s="188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28" customFormat="1" x14ac:dyDescent="0.25">
      <c r="B85" s="189">
        <v>180228.51</v>
      </c>
      <c r="C85" s="193">
        <v>224.95374333084794</v>
      </c>
      <c r="D85" s="188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28" customFormat="1" x14ac:dyDescent="0.25">
      <c r="B86" s="189">
        <v>212414.95098333235</v>
      </c>
      <c r="C86" s="193">
        <v>224.32207044270876</v>
      </c>
      <c r="D86" s="188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28" customFormat="1" x14ac:dyDescent="0.25">
      <c r="B87" s="189">
        <v>247019.30000000002</v>
      </c>
      <c r="C87" s="193">
        <v>227.68885979666209</v>
      </c>
      <c r="D87" s="188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28" customFormat="1" x14ac:dyDescent="0.25">
      <c r="B88" s="189">
        <v>248487.28</v>
      </c>
      <c r="C88" s="193">
        <v>228.22884166511193</v>
      </c>
      <c r="D88" s="188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28" customFormat="1" x14ac:dyDescent="0.25">
      <c r="B89" s="189">
        <v>271390.53999999998</v>
      </c>
      <c r="C89" s="193">
        <v>229.9675076497968</v>
      </c>
      <c r="D89" s="188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28" customFormat="1" x14ac:dyDescent="0.25">
      <c r="B90" s="189">
        <v>227608.13</v>
      </c>
      <c r="C90" s="193">
        <v>229.50134567984367</v>
      </c>
      <c r="D90" s="188">
        <v>41791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28" customFormat="1" x14ac:dyDescent="0.25">
      <c r="B91" s="189"/>
      <c r="C91" s="193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28" customFormat="1" x14ac:dyDescent="0.25">
      <c r="B92" s="189"/>
      <c r="C92" s="193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28" customFormat="1" x14ac:dyDescent="0.25">
      <c r="B93" s="189"/>
      <c r="C93" s="193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28" customFormat="1" x14ac:dyDescent="0.25">
      <c r="B94" s="189"/>
      <c r="C94" s="193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28" customFormat="1" x14ac:dyDescent="0.25">
      <c r="B95" s="189"/>
      <c r="C95" s="193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28" customFormat="1" x14ac:dyDescent="0.25">
      <c r="B96" s="189"/>
      <c r="C96" s="193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28" customFormat="1" x14ac:dyDescent="0.25">
      <c r="B97" s="189"/>
      <c r="C97" s="193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28" customFormat="1" x14ac:dyDescent="0.25">
      <c r="B98" s="189"/>
      <c r="C98" s="193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28" customFormat="1" x14ac:dyDescent="0.25">
      <c r="B99" s="189"/>
      <c r="C99" s="193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28" customFormat="1" x14ac:dyDescent="0.25">
      <c r="B100" s="189"/>
      <c r="C100" s="193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28" customFormat="1" x14ac:dyDescent="0.25">
      <c r="B101" s="189"/>
      <c r="C101" s="193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28" customFormat="1" x14ac:dyDescent="0.25">
      <c r="B102" s="189"/>
      <c r="C102" s="193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28" customFormat="1" x14ac:dyDescent="0.25">
      <c r="B103" s="189"/>
      <c r="C103" s="193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28" customFormat="1" x14ac:dyDescent="0.25">
      <c r="B104" s="189"/>
      <c r="C104" s="193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28" customFormat="1" x14ac:dyDescent="0.25">
      <c r="B105" s="189"/>
      <c r="C105" s="193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28" customFormat="1" x14ac:dyDescent="0.25">
      <c r="B106" s="189"/>
      <c r="C106" s="193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28" customFormat="1" x14ac:dyDescent="0.25">
      <c r="B107" s="189"/>
      <c r="C107" s="193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28" customFormat="1" x14ac:dyDescent="0.25">
      <c r="B108" s="189"/>
      <c r="C108" s="193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28" customFormat="1" x14ac:dyDescent="0.25">
      <c r="B109" s="189"/>
      <c r="C109" s="193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28" customFormat="1" x14ac:dyDescent="0.25">
      <c r="B110" s="189"/>
      <c r="C110" s="193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28" customFormat="1" x14ac:dyDescent="0.25">
      <c r="B111" s="189"/>
      <c r="C111" s="193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28" customFormat="1" x14ac:dyDescent="0.25">
      <c r="B112" s="189"/>
      <c r="C112" s="193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28" customFormat="1" x14ac:dyDescent="0.25">
      <c r="B113" s="189"/>
      <c r="C113" s="193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28" customFormat="1" x14ac:dyDescent="0.25">
      <c r="B114" s="189"/>
      <c r="C114" s="193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28" customFormat="1" x14ac:dyDescent="0.25">
      <c r="B115" s="189"/>
      <c r="C115" s="193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28" customFormat="1" x14ac:dyDescent="0.25">
      <c r="B116" s="189"/>
      <c r="C116" s="193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28" customFormat="1" x14ac:dyDescent="0.25">
      <c r="B117" s="189"/>
      <c r="C117" s="193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28" customFormat="1" x14ac:dyDescent="0.25">
      <c r="C118" s="193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28" customFormat="1" x14ac:dyDescent="0.25">
      <c r="C119" s="193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28" customFormat="1" x14ac:dyDescent="0.25">
      <c r="C120" s="193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28" customFormat="1" x14ac:dyDescent="0.25">
      <c r="C121" s="193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28" customFormat="1" x14ac:dyDescent="0.25">
      <c r="C122" s="193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28" customFormat="1" x14ac:dyDescent="0.25">
      <c r="C123" s="193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28" customFormat="1" x14ac:dyDescent="0.25">
      <c r="C124" s="193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28" customFormat="1" x14ac:dyDescent="0.25">
      <c r="C125" s="193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28" customFormat="1" x14ac:dyDescent="0.25">
      <c r="C126" s="193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28" customFormat="1" x14ac:dyDescent="0.25">
      <c r="C127" s="193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28" customFormat="1" x14ac:dyDescent="0.25">
      <c r="C128" s="193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3:39" s="28" customFormat="1" x14ac:dyDescent="0.25">
      <c r="C129" s="193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3:39" s="28" customFormat="1" x14ac:dyDescent="0.25">
      <c r="C130" s="193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</row>
    <row r="131" spans="3:39" s="28" customFormat="1" x14ac:dyDescent="0.25">
      <c r="C131" s="193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</row>
    <row r="132" spans="3:39" s="160" customFormat="1" x14ac:dyDescent="0.25">
      <c r="C132" s="168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</row>
    <row r="133" spans="3:39" s="160" customFormat="1" x14ac:dyDescent="0.25">
      <c r="C133" s="168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</row>
    <row r="134" spans="3:39" s="160" customFormat="1" x14ac:dyDescent="0.25">
      <c r="C134" s="168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</row>
    <row r="135" spans="3:39" s="160" customFormat="1" x14ac:dyDescent="0.25">
      <c r="C135" s="168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</row>
    <row r="136" spans="3:39" s="160" customFormat="1" x14ac:dyDescent="0.25">
      <c r="C136" s="168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</row>
    <row r="137" spans="3:39" s="160" customFormat="1" x14ac:dyDescent="0.25">
      <c r="C137" s="168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</row>
    <row r="138" spans="3:39" s="160" customFormat="1" x14ac:dyDescent="0.25">
      <c r="C138" s="168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</row>
    <row r="139" spans="3:39" s="160" customFormat="1" x14ac:dyDescent="0.25">
      <c r="C139" s="168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</row>
    <row r="140" spans="3:39" s="111" customFormat="1" x14ac:dyDescent="0.25">
      <c r="C140" s="164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  <c r="Y140" s="109"/>
      <c r="Z140" s="109"/>
      <c r="AA140" s="109"/>
      <c r="AB140" s="109"/>
      <c r="AC140" s="109"/>
      <c r="AD140" s="109"/>
      <c r="AE140" s="109"/>
      <c r="AF140" s="109"/>
      <c r="AG140" s="109"/>
      <c r="AH140" s="109"/>
      <c r="AI140" s="109"/>
      <c r="AJ140" s="109"/>
      <c r="AK140" s="109"/>
      <c r="AL140" s="109"/>
      <c r="AM140" s="109"/>
    </row>
    <row r="141" spans="3:39" s="111" customFormat="1" x14ac:dyDescent="0.25">
      <c r="C141" s="164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  <c r="Y141" s="109"/>
      <c r="Z141" s="109"/>
      <c r="AA141" s="109"/>
      <c r="AB141" s="109"/>
      <c r="AC141" s="109"/>
      <c r="AD141" s="109"/>
      <c r="AE141" s="109"/>
      <c r="AF141" s="109"/>
      <c r="AG141" s="109"/>
      <c r="AH141" s="109"/>
      <c r="AI141" s="109"/>
      <c r="AJ141" s="109"/>
      <c r="AK141" s="109"/>
      <c r="AL141" s="109"/>
      <c r="AM141" s="109"/>
    </row>
    <row r="142" spans="3:39" s="111" customFormat="1" x14ac:dyDescent="0.25">
      <c r="C142" s="164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  <c r="Y142" s="109"/>
      <c r="Z142" s="109"/>
      <c r="AA142" s="109"/>
      <c r="AB142" s="109"/>
      <c r="AC142" s="109"/>
      <c r="AD142" s="109"/>
      <c r="AE142" s="109"/>
      <c r="AF142" s="109"/>
      <c r="AG142" s="109"/>
      <c r="AH142" s="109"/>
      <c r="AI142" s="109"/>
      <c r="AJ142" s="109"/>
      <c r="AK142" s="109"/>
      <c r="AL142" s="109"/>
      <c r="AM142" s="109"/>
    </row>
    <row r="143" spans="3:39" s="111" customFormat="1" x14ac:dyDescent="0.25">
      <c r="C143" s="164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  <c r="Y143" s="109"/>
      <c r="Z143" s="109"/>
      <c r="AA143" s="109"/>
      <c r="AB143" s="109"/>
      <c r="AC143" s="109"/>
      <c r="AD143" s="109"/>
      <c r="AE143" s="109"/>
      <c r="AF143" s="109"/>
      <c r="AG143" s="109"/>
      <c r="AH143" s="109"/>
      <c r="AI143" s="109"/>
      <c r="AJ143" s="109"/>
      <c r="AK143" s="109"/>
      <c r="AL143" s="109"/>
      <c r="AM143" s="109"/>
    </row>
    <row r="144" spans="3:39" s="111" customFormat="1" x14ac:dyDescent="0.25">
      <c r="C144" s="164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  <c r="Y144" s="109"/>
      <c r="Z144" s="109"/>
      <c r="AA144" s="109"/>
      <c r="AB144" s="109"/>
      <c r="AC144" s="109"/>
      <c r="AD144" s="109"/>
      <c r="AE144" s="109"/>
      <c r="AF144" s="109"/>
      <c r="AG144" s="109"/>
      <c r="AH144" s="109"/>
      <c r="AI144" s="109"/>
      <c r="AJ144" s="109"/>
      <c r="AK144" s="109"/>
      <c r="AL144" s="109"/>
      <c r="AM144" s="109"/>
    </row>
    <row r="145" spans="3:39" s="111" customFormat="1" x14ac:dyDescent="0.25">
      <c r="C145" s="164"/>
      <c r="K145" s="109"/>
      <c r="L145" s="109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  <c r="X145" s="109"/>
      <c r="Y145" s="109"/>
      <c r="Z145" s="109"/>
      <c r="AA145" s="109"/>
      <c r="AB145" s="109"/>
      <c r="AC145" s="109"/>
      <c r="AD145" s="109"/>
      <c r="AE145" s="109"/>
      <c r="AF145" s="109"/>
      <c r="AG145" s="109"/>
      <c r="AH145" s="109"/>
      <c r="AI145" s="109"/>
      <c r="AJ145" s="109"/>
      <c r="AK145" s="109"/>
      <c r="AL145" s="109"/>
      <c r="AM145" s="109"/>
    </row>
    <row r="146" spans="3:39" s="111" customFormat="1" x14ac:dyDescent="0.25">
      <c r="C146" s="164"/>
      <c r="K146" s="109"/>
      <c r="L146" s="109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  <c r="X146" s="109"/>
      <c r="Y146" s="109"/>
      <c r="Z146" s="109"/>
      <c r="AA146" s="109"/>
      <c r="AB146" s="109"/>
      <c r="AC146" s="109"/>
      <c r="AD146" s="109"/>
      <c r="AE146" s="109"/>
      <c r="AF146" s="109"/>
      <c r="AG146" s="109"/>
      <c r="AH146" s="109"/>
      <c r="AI146" s="109"/>
      <c r="AJ146" s="109"/>
      <c r="AK146" s="109"/>
      <c r="AL146" s="109"/>
      <c r="AM146" s="109"/>
    </row>
    <row r="147" spans="3:39" s="111" customFormat="1" x14ac:dyDescent="0.25">
      <c r="C147" s="164"/>
      <c r="K147" s="109"/>
      <c r="L147" s="109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  <c r="X147" s="109"/>
      <c r="Y147" s="109"/>
      <c r="Z147" s="109"/>
      <c r="AA147" s="109"/>
      <c r="AB147" s="109"/>
      <c r="AC147" s="109"/>
      <c r="AD147" s="109"/>
      <c r="AE147" s="109"/>
      <c r="AF147" s="109"/>
      <c r="AG147" s="109"/>
      <c r="AH147" s="109"/>
      <c r="AI147" s="109"/>
      <c r="AJ147" s="109"/>
      <c r="AK147" s="109"/>
      <c r="AL147" s="109"/>
      <c r="AM147" s="109"/>
    </row>
    <row r="148" spans="3:39" s="111" customFormat="1" x14ac:dyDescent="0.25">
      <c r="K148" s="109"/>
      <c r="L148" s="109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  <c r="X148" s="109"/>
      <c r="Y148" s="109"/>
      <c r="Z148" s="109"/>
      <c r="AA148" s="109"/>
      <c r="AB148" s="109"/>
      <c r="AC148" s="109"/>
      <c r="AD148" s="109"/>
      <c r="AE148" s="109"/>
      <c r="AF148" s="109"/>
      <c r="AG148" s="109"/>
      <c r="AH148" s="109"/>
      <c r="AI148" s="109"/>
      <c r="AJ148" s="109"/>
      <c r="AK148" s="109"/>
      <c r="AL148" s="109"/>
      <c r="AM148" s="109"/>
    </row>
    <row r="149" spans="3:39" s="111" customFormat="1" x14ac:dyDescent="0.25">
      <c r="K149" s="109"/>
      <c r="L149" s="109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  <c r="X149" s="109"/>
      <c r="Y149" s="109"/>
      <c r="Z149" s="109"/>
      <c r="AA149" s="109"/>
      <c r="AB149" s="109"/>
      <c r="AC149" s="109"/>
      <c r="AD149" s="109"/>
      <c r="AE149" s="109"/>
      <c r="AF149" s="109"/>
      <c r="AG149" s="109"/>
      <c r="AH149" s="109"/>
      <c r="AI149" s="109"/>
      <c r="AJ149" s="109"/>
      <c r="AK149" s="109"/>
      <c r="AL149" s="109"/>
      <c r="AM149" s="109"/>
    </row>
    <row r="150" spans="3:39" s="111" customFormat="1" x14ac:dyDescent="0.25">
      <c r="K150" s="109"/>
      <c r="L150" s="109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  <c r="X150" s="109"/>
      <c r="Y150" s="109"/>
      <c r="Z150" s="109"/>
      <c r="AA150" s="109"/>
      <c r="AB150" s="109"/>
      <c r="AC150" s="109"/>
      <c r="AD150" s="109"/>
      <c r="AE150" s="109"/>
      <c r="AF150" s="109"/>
      <c r="AG150" s="109"/>
      <c r="AH150" s="109"/>
      <c r="AI150" s="109"/>
      <c r="AJ150" s="109"/>
      <c r="AK150" s="109"/>
      <c r="AL150" s="109"/>
      <c r="AM150" s="109"/>
    </row>
    <row r="151" spans="3:39" s="111" customFormat="1" x14ac:dyDescent="0.25">
      <c r="K151" s="109"/>
      <c r="L151" s="109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  <c r="X151" s="109"/>
      <c r="Y151" s="109"/>
      <c r="Z151" s="109"/>
      <c r="AA151" s="109"/>
      <c r="AB151" s="109"/>
      <c r="AC151" s="109"/>
      <c r="AD151" s="109"/>
      <c r="AE151" s="109"/>
      <c r="AF151" s="109"/>
      <c r="AG151" s="109"/>
      <c r="AH151" s="109"/>
      <c r="AI151" s="109"/>
      <c r="AJ151" s="109"/>
      <c r="AK151" s="109"/>
      <c r="AL151" s="109"/>
      <c r="AM151" s="109"/>
    </row>
    <row r="152" spans="3:39" s="111" customFormat="1" x14ac:dyDescent="0.25">
      <c r="K152" s="109"/>
      <c r="L152" s="109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109"/>
      <c r="Z152" s="109"/>
      <c r="AA152" s="109"/>
      <c r="AB152" s="109"/>
      <c r="AC152" s="109"/>
      <c r="AD152" s="109"/>
      <c r="AE152" s="109"/>
      <c r="AF152" s="109"/>
      <c r="AG152" s="109"/>
      <c r="AH152" s="109"/>
      <c r="AI152" s="109"/>
      <c r="AJ152" s="109"/>
      <c r="AK152" s="109"/>
      <c r="AL152" s="109"/>
      <c r="AM152" s="109"/>
    </row>
    <row r="153" spans="3:39" s="111" customFormat="1" x14ac:dyDescent="0.25">
      <c r="K153" s="109"/>
      <c r="L153" s="109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109"/>
      <c r="Z153" s="109"/>
      <c r="AA153" s="109"/>
      <c r="AB153" s="109"/>
      <c r="AC153" s="109"/>
      <c r="AD153" s="109"/>
      <c r="AE153" s="109"/>
      <c r="AF153" s="109"/>
      <c r="AG153" s="109"/>
      <c r="AH153" s="109"/>
      <c r="AI153" s="109"/>
      <c r="AJ153" s="109"/>
      <c r="AK153" s="109"/>
      <c r="AL153" s="109"/>
      <c r="AM153" s="109"/>
    </row>
    <row r="154" spans="3:39" s="111" customFormat="1" x14ac:dyDescent="0.25">
      <c r="K154" s="109"/>
      <c r="L154" s="109"/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109"/>
      <c r="Z154" s="109"/>
      <c r="AA154" s="109"/>
      <c r="AB154" s="109"/>
      <c r="AC154" s="109"/>
      <c r="AD154" s="109"/>
      <c r="AE154" s="109"/>
      <c r="AF154" s="109"/>
      <c r="AG154" s="109"/>
      <c r="AH154" s="109"/>
      <c r="AI154" s="109"/>
      <c r="AJ154" s="109"/>
      <c r="AK154" s="109"/>
      <c r="AL154" s="109"/>
      <c r="AM154" s="109"/>
    </row>
    <row r="155" spans="3:39" s="111" customFormat="1" x14ac:dyDescent="0.25">
      <c r="K155" s="109"/>
      <c r="L155" s="109"/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  <c r="Z155" s="109"/>
      <c r="AA155" s="109"/>
      <c r="AB155" s="109"/>
      <c r="AC155" s="109"/>
      <c r="AD155" s="109"/>
      <c r="AE155" s="109"/>
      <c r="AF155" s="109"/>
      <c r="AG155" s="109"/>
      <c r="AH155" s="109"/>
      <c r="AI155" s="109"/>
      <c r="AJ155" s="109"/>
      <c r="AK155" s="109"/>
      <c r="AL155" s="109"/>
      <c r="AM155" s="109"/>
    </row>
    <row r="156" spans="3:39" s="111" customFormat="1" x14ac:dyDescent="0.25"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  <c r="Z156" s="109"/>
      <c r="AA156" s="109"/>
      <c r="AB156" s="109"/>
      <c r="AC156" s="109"/>
      <c r="AD156" s="109"/>
      <c r="AE156" s="109"/>
      <c r="AF156" s="109"/>
      <c r="AG156" s="109"/>
      <c r="AH156" s="109"/>
      <c r="AI156" s="109"/>
      <c r="AJ156" s="109"/>
      <c r="AK156" s="109"/>
      <c r="AL156" s="109"/>
      <c r="AM156" s="109"/>
    </row>
    <row r="157" spans="3:39" s="111" customFormat="1" x14ac:dyDescent="0.25">
      <c r="K157" s="109"/>
      <c r="L157" s="109"/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  <c r="Z157" s="109"/>
      <c r="AA157" s="109"/>
      <c r="AB157" s="109"/>
      <c r="AC157" s="109"/>
      <c r="AD157" s="109"/>
      <c r="AE157" s="109"/>
      <c r="AF157" s="109"/>
      <c r="AG157" s="109"/>
      <c r="AH157" s="109"/>
      <c r="AI157" s="109"/>
      <c r="AJ157" s="109"/>
      <c r="AK157" s="109"/>
      <c r="AL157" s="109"/>
      <c r="AM157" s="109"/>
    </row>
    <row r="158" spans="3:39" s="111" customFormat="1" x14ac:dyDescent="0.25">
      <c r="K158" s="109"/>
      <c r="L158" s="109"/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  <c r="Z158" s="109"/>
      <c r="AA158" s="109"/>
      <c r="AB158" s="109"/>
      <c r="AC158" s="109"/>
      <c r="AD158" s="109"/>
      <c r="AE158" s="109"/>
      <c r="AF158" s="109"/>
      <c r="AG158" s="109"/>
      <c r="AH158" s="109"/>
      <c r="AI158" s="109"/>
      <c r="AJ158" s="109"/>
      <c r="AK158" s="109"/>
      <c r="AL158" s="109"/>
      <c r="AM158" s="109"/>
    </row>
    <row r="159" spans="3:39" s="111" customFormat="1" x14ac:dyDescent="0.25">
      <c r="K159" s="109"/>
      <c r="L159" s="109"/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  <c r="Z159" s="109"/>
      <c r="AA159" s="109"/>
      <c r="AB159" s="109"/>
      <c r="AC159" s="109"/>
      <c r="AD159" s="109"/>
      <c r="AE159" s="109"/>
      <c r="AF159" s="109"/>
      <c r="AG159" s="109"/>
      <c r="AH159" s="109"/>
      <c r="AI159" s="109"/>
      <c r="AJ159" s="109"/>
      <c r="AK159" s="109"/>
      <c r="AL159" s="109"/>
      <c r="AM159" s="109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SheetLayoutView="70" workbookViewId="0">
      <pane ySplit="11" topLeftCell="A12" activePane="bottomLeft" state="frozen"/>
      <selection activeCell="A25" sqref="A25"/>
      <selection pane="bottomLeft" activeCell="O15" sqref="O15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7"/>
  </cols>
  <sheetData>
    <row r="1" spans="1:19" s="27" customFormat="1" x14ac:dyDescent="0.25">
      <c r="A1" s="45"/>
      <c r="B1" s="46"/>
      <c r="C1" s="46"/>
      <c r="D1" s="46"/>
      <c r="E1" s="46"/>
      <c r="F1" s="46"/>
      <c r="G1" s="46"/>
      <c r="H1" s="46"/>
      <c r="I1" s="46"/>
      <c r="J1" s="47"/>
      <c r="K1" s="18"/>
      <c r="L1" s="18"/>
      <c r="M1" s="18"/>
      <c r="N1" s="18"/>
      <c r="O1" s="18"/>
      <c r="P1" s="18"/>
      <c r="Q1" s="18"/>
      <c r="R1" s="18"/>
      <c r="S1" s="18"/>
    </row>
    <row r="2" spans="1:19" s="27" customFormat="1" x14ac:dyDescent="0.25">
      <c r="A2" s="48"/>
      <c r="B2" s="29"/>
      <c r="C2" s="29"/>
      <c r="D2" s="29"/>
      <c r="E2" s="29"/>
      <c r="F2" s="29"/>
      <c r="G2" s="29"/>
      <c r="H2" s="29"/>
      <c r="I2" s="29"/>
      <c r="J2" s="49"/>
      <c r="K2" s="18"/>
      <c r="L2" s="18"/>
      <c r="M2" s="18"/>
      <c r="N2" s="18"/>
      <c r="O2" s="18"/>
      <c r="P2" s="18"/>
      <c r="Q2" s="18"/>
      <c r="R2" s="18"/>
      <c r="S2" s="18"/>
    </row>
    <row r="3" spans="1:19" s="27" customFormat="1" x14ac:dyDescent="0.25">
      <c r="A3" s="48"/>
      <c r="B3" s="29"/>
      <c r="C3" s="29"/>
      <c r="D3" s="29"/>
      <c r="E3" s="29"/>
      <c r="F3" s="29"/>
      <c r="G3" s="29"/>
      <c r="H3" s="29"/>
      <c r="I3" s="29"/>
      <c r="J3" s="49"/>
      <c r="K3" s="18"/>
      <c r="L3" s="18"/>
      <c r="M3" s="18"/>
      <c r="N3" s="18"/>
      <c r="O3" s="18"/>
      <c r="P3" s="18"/>
      <c r="Q3" s="18"/>
      <c r="R3" s="18"/>
      <c r="S3" s="18"/>
    </row>
    <row r="4" spans="1:19" s="27" customFormat="1" x14ac:dyDescent="0.25">
      <c r="A4" s="48"/>
      <c r="B4" s="29"/>
      <c r="C4" s="29"/>
      <c r="D4" s="29"/>
      <c r="E4" s="29"/>
      <c r="F4" s="29"/>
      <c r="G4" s="29"/>
      <c r="H4" s="29"/>
      <c r="I4" s="29"/>
      <c r="J4" s="50"/>
      <c r="K4" s="18"/>
      <c r="L4" s="18"/>
      <c r="M4" s="18"/>
      <c r="N4" s="18"/>
      <c r="O4" s="18"/>
      <c r="P4" s="18"/>
      <c r="Q4" s="18"/>
      <c r="R4" s="18"/>
      <c r="S4" s="18"/>
    </row>
    <row r="5" spans="1:19" s="27" customFormat="1" x14ac:dyDescent="0.25">
      <c r="A5" s="48"/>
      <c r="B5" s="29"/>
      <c r="C5" s="29"/>
      <c r="D5" s="29"/>
      <c r="E5" s="29"/>
      <c r="F5" s="29"/>
      <c r="G5" s="29"/>
      <c r="H5" s="29"/>
      <c r="I5" s="29"/>
      <c r="J5" s="50"/>
      <c r="K5" s="18"/>
      <c r="L5" s="18"/>
      <c r="M5" s="18"/>
      <c r="N5" s="18"/>
      <c r="O5" s="18"/>
      <c r="P5" s="18"/>
      <c r="Q5" s="18"/>
      <c r="R5" s="18"/>
      <c r="S5" s="18"/>
    </row>
    <row r="6" spans="1:19" s="27" customFormat="1" x14ac:dyDescent="0.25">
      <c r="A6" s="48"/>
      <c r="B6" s="29"/>
      <c r="C6" s="29"/>
      <c r="D6" s="29"/>
      <c r="E6" s="29"/>
      <c r="F6" s="29"/>
      <c r="G6" s="29"/>
      <c r="H6" s="29"/>
      <c r="I6" s="29"/>
      <c r="J6" s="50"/>
      <c r="K6" s="18"/>
      <c r="L6" s="18"/>
      <c r="M6" s="18"/>
      <c r="N6" s="18"/>
      <c r="O6" s="18"/>
      <c r="P6" s="18"/>
      <c r="Q6" s="18"/>
      <c r="R6" s="18"/>
      <c r="S6" s="18"/>
    </row>
    <row r="7" spans="1:19" s="27" customFormat="1" x14ac:dyDescent="0.25">
      <c r="A7" s="48"/>
      <c r="B7" s="29"/>
      <c r="C7" s="227" t="s">
        <v>215</v>
      </c>
      <c r="D7" s="227"/>
      <c r="E7" s="227"/>
      <c r="F7" s="227"/>
      <c r="G7" s="227"/>
      <c r="H7" s="227"/>
      <c r="I7" s="227"/>
      <c r="J7" s="50"/>
      <c r="K7" s="18"/>
      <c r="L7" s="18"/>
      <c r="M7" s="18"/>
      <c r="N7" s="18"/>
      <c r="O7" s="18"/>
      <c r="P7" s="18"/>
      <c r="Q7" s="18"/>
      <c r="R7" s="18"/>
      <c r="S7" s="18"/>
    </row>
    <row r="8" spans="1:19" s="27" customFormat="1" x14ac:dyDescent="0.25">
      <c r="A8" s="48"/>
      <c r="B8" s="29"/>
      <c r="C8" s="224" t="s">
        <v>212</v>
      </c>
      <c r="D8" s="224"/>
      <c r="E8" s="224"/>
      <c r="F8" s="224"/>
      <c r="G8" s="224"/>
      <c r="H8" s="224"/>
      <c r="I8" s="224"/>
      <c r="J8" s="50"/>
      <c r="K8" s="18"/>
      <c r="L8" s="18"/>
      <c r="M8" s="18"/>
      <c r="N8" s="18"/>
      <c r="O8" s="18"/>
      <c r="P8" s="18"/>
      <c r="Q8" s="18"/>
      <c r="R8" s="18"/>
      <c r="S8" s="18"/>
    </row>
    <row r="9" spans="1:19" s="27" customFormat="1" x14ac:dyDescent="0.25">
      <c r="A9" s="48"/>
      <c r="B9" s="29"/>
      <c r="C9" s="30"/>
      <c r="D9" s="30"/>
      <c r="E9" s="30"/>
      <c r="F9" s="30"/>
      <c r="G9" s="29"/>
      <c r="H9" s="29"/>
      <c r="I9" s="86"/>
      <c r="J9" s="50"/>
      <c r="K9" s="18"/>
      <c r="L9" s="18"/>
      <c r="M9" s="18"/>
      <c r="N9" s="18"/>
      <c r="O9" s="18"/>
      <c r="P9" s="18"/>
      <c r="Q9" s="18"/>
      <c r="R9" s="18"/>
      <c r="S9" s="18"/>
    </row>
    <row r="10" spans="1:19" s="27" customFormat="1" ht="15.75" customHeight="1" x14ac:dyDescent="0.25">
      <c r="A10" s="48"/>
      <c r="B10" s="31"/>
      <c r="C10" s="225" t="s">
        <v>1</v>
      </c>
      <c r="D10" s="225"/>
      <c r="E10" s="225"/>
      <c r="F10" s="225"/>
      <c r="G10" s="226" t="s">
        <v>204</v>
      </c>
      <c r="H10" s="226" t="s">
        <v>206</v>
      </c>
      <c r="I10" s="226" t="s">
        <v>188</v>
      </c>
      <c r="J10" s="50"/>
      <c r="K10" s="18"/>
      <c r="L10" s="18"/>
      <c r="M10" s="18"/>
      <c r="N10" s="18"/>
      <c r="O10" s="18"/>
      <c r="P10" s="18"/>
      <c r="Q10" s="18"/>
      <c r="R10" s="18"/>
      <c r="S10" s="18"/>
    </row>
    <row r="11" spans="1:19" s="27" customFormat="1" x14ac:dyDescent="0.25">
      <c r="A11" s="48"/>
      <c r="B11" s="31"/>
      <c r="C11" s="183">
        <v>2011</v>
      </c>
      <c r="D11" s="183">
        <v>2012</v>
      </c>
      <c r="E11" s="183">
        <v>2013</v>
      </c>
      <c r="F11" s="183">
        <v>2014</v>
      </c>
      <c r="G11" s="226"/>
      <c r="H11" s="226"/>
      <c r="I11" s="226"/>
      <c r="J11" s="50"/>
      <c r="K11" s="18"/>
      <c r="L11" s="18"/>
      <c r="M11" s="139"/>
      <c r="N11" s="18"/>
      <c r="O11" s="18"/>
      <c r="P11" s="18"/>
      <c r="Q11" s="18"/>
      <c r="R11" s="18"/>
      <c r="S11" s="18"/>
    </row>
    <row r="12" spans="1:19" s="27" customFormat="1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50"/>
      <c r="K12" s="18"/>
      <c r="L12" s="18"/>
      <c r="M12" s="18"/>
      <c r="N12" s="18"/>
      <c r="O12" s="18"/>
      <c r="P12" s="18"/>
      <c r="Q12" s="18"/>
      <c r="R12" s="18"/>
      <c r="S12" s="18"/>
    </row>
    <row r="13" spans="1:19" s="27" customFormat="1" x14ac:dyDescent="0.25">
      <c r="A13" s="48"/>
      <c r="B13" s="59" t="s">
        <v>4</v>
      </c>
      <c r="C13" s="62">
        <v>74.527785437783493</v>
      </c>
      <c r="D13" s="62">
        <v>117.60243168199953</v>
      </c>
      <c r="E13" s="62">
        <v>112.61948612618907</v>
      </c>
      <c r="F13" s="64">
        <v>100.46344999999999</v>
      </c>
      <c r="G13" s="62">
        <v>-10.793901254857751</v>
      </c>
      <c r="H13" s="62">
        <v>89.206098745142242</v>
      </c>
      <c r="I13" s="62">
        <v>-4.2371109887289542</v>
      </c>
      <c r="J13" s="50"/>
      <c r="K13" s="18"/>
      <c r="M13" s="110"/>
      <c r="N13" s="110"/>
      <c r="O13" s="110"/>
      <c r="P13" s="110"/>
      <c r="Q13" s="110"/>
      <c r="R13" s="110"/>
      <c r="S13" s="109"/>
    </row>
    <row r="14" spans="1:19" s="27" customFormat="1" x14ac:dyDescent="0.25">
      <c r="A14" s="48"/>
      <c r="B14" s="59" t="s">
        <v>5</v>
      </c>
      <c r="C14" s="62">
        <v>93.137130686149803</v>
      </c>
      <c r="D14" s="62">
        <v>135.7557986211246</v>
      </c>
      <c r="E14" s="62">
        <v>125.6452231388959</v>
      </c>
      <c r="F14" s="64">
        <v>122.73300034772086</v>
      </c>
      <c r="G14" s="62">
        <v>-2.3178141742449587</v>
      </c>
      <c r="H14" s="62">
        <v>97.682185825755042</v>
      </c>
      <c r="I14" s="62">
        <v>-7.4476196117750355</v>
      </c>
      <c r="J14" s="50"/>
      <c r="K14" s="18"/>
      <c r="M14" s="110"/>
      <c r="N14" s="110"/>
      <c r="O14" s="110"/>
      <c r="P14" s="110"/>
      <c r="Q14" s="110"/>
      <c r="R14" s="110"/>
      <c r="S14" s="109"/>
    </row>
    <row r="15" spans="1:19" s="27" customFormat="1" x14ac:dyDescent="0.25">
      <c r="A15" s="48"/>
      <c r="B15" s="59" t="s">
        <v>6</v>
      </c>
      <c r="C15" s="62">
        <v>110.42592910902913</v>
      </c>
      <c r="D15" s="62">
        <v>145.84350170644629</v>
      </c>
      <c r="E15" s="62">
        <v>112.83166955727674</v>
      </c>
      <c r="F15" s="64">
        <v>140.60022000000001</v>
      </c>
      <c r="G15" s="62">
        <v>24.610599623031469</v>
      </c>
      <c r="H15" s="62">
        <v>124.61059962303148</v>
      </c>
      <c r="I15" s="62">
        <v>-22.635106647134506</v>
      </c>
      <c r="J15" s="50"/>
      <c r="K15" s="18"/>
      <c r="M15" s="110"/>
      <c r="N15" s="110"/>
      <c r="O15" s="110"/>
      <c r="P15" s="110"/>
      <c r="Q15" s="110"/>
      <c r="R15" s="110"/>
      <c r="S15" s="109"/>
    </row>
    <row r="16" spans="1:19" s="27" customFormat="1" x14ac:dyDescent="0.25">
      <c r="A16" s="48"/>
      <c r="B16" s="59" t="s">
        <v>7</v>
      </c>
      <c r="C16" s="62">
        <v>102.30065896150667</v>
      </c>
      <c r="D16" s="62">
        <v>123.02183974617587</v>
      </c>
      <c r="E16" s="62">
        <v>140.82619507927521</v>
      </c>
      <c r="F16" s="64">
        <v>138.11413000000002</v>
      </c>
      <c r="G16" s="62">
        <v>-1.9258242955073057</v>
      </c>
      <c r="H16" s="62">
        <v>98.074175704492689</v>
      </c>
      <c r="I16" s="62">
        <v>14.472515912486816</v>
      </c>
      <c r="J16" s="50"/>
      <c r="K16" s="18"/>
      <c r="M16" s="110"/>
      <c r="N16" s="110"/>
      <c r="O16" s="110"/>
      <c r="P16" s="110"/>
      <c r="Q16" s="110"/>
      <c r="R16" s="110"/>
      <c r="S16" s="109"/>
    </row>
    <row r="17" spans="1:39" x14ac:dyDescent="0.25">
      <c r="A17" s="48"/>
      <c r="B17" s="59" t="s">
        <v>8</v>
      </c>
      <c r="C17" s="62">
        <v>118.38534517911994</v>
      </c>
      <c r="D17" s="62">
        <v>141.54730789781257</v>
      </c>
      <c r="E17" s="62">
        <v>148.20772370998336</v>
      </c>
      <c r="F17" s="64">
        <v>146.66987</v>
      </c>
      <c r="G17" s="62">
        <v>-1.0376339852521177</v>
      </c>
      <c r="H17" s="62">
        <v>98.962366014747886</v>
      </c>
      <c r="I17" s="62">
        <v>4.7054344664606118</v>
      </c>
      <c r="J17" s="50"/>
      <c r="L17" s="27"/>
      <c r="M17" s="110"/>
      <c r="N17" s="110"/>
      <c r="O17" s="110"/>
      <c r="P17" s="110"/>
      <c r="Q17" s="110"/>
      <c r="R17" s="109"/>
      <c r="S17" s="109"/>
    </row>
    <row r="18" spans="1:39" x14ac:dyDescent="0.25">
      <c r="A18" s="48"/>
      <c r="B18" s="59" t="s">
        <v>9</v>
      </c>
      <c r="C18" s="62">
        <v>111.75916613755533</v>
      </c>
      <c r="D18" s="62">
        <v>144.7461172893139</v>
      </c>
      <c r="E18" s="62">
        <v>144.02836692700734</v>
      </c>
      <c r="F18" s="24">
        <v>120.13216</v>
      </c>
      <c r="G18" s="23">
        <v>-16.591319777386481</v>
      </c>
      <c r="H18" s="23">
        <v>83.408680222613512</v>
      </c>
      <c r="I18" s="23">
        <v>-0.49586847353697561</v>
      </c>
      <c r="J18" s="50"/>
      <c r="K18" s="138"/>
      <c r="L18" s="27"/>
      <c r="M18" s="110"/>
      <c r="N18" s="110"/>
      <c r="O18" s="110"/>
      <c r="P18" s="110"/>
      <c r="Q18" s="110"/>
      <c r="R18" s="109"/>
      <c r="S18" s="109"/>
    </row>
    <row r="19" spans="1:39" x14ac:dyDescent="0.25">
      <c r="A19" s="48"/>
      <c r="B19" s="59" t="s">
        <v>10</v>
      </c>
      <c r="C19" s="62">
        <v>116.79255277622045</v>
      </c>
      <c r="D19" s="62">
        <v>146.43401301058745</v>
      </c>
      <c r="E19" s="62">
        <v>150.76741445250411</v>
      </c>
      <c r="F19" s="64"/>
      <c r="G19" s="62" t="s">
        <v>112</v>
      </c>
      <c r="H19" s="62" t="s">
        <v>112</v>
      </c>
      <c r="I19" s="62" t="s">
        <v>112</v>
      </c>
      <c r="J19" s="50"/>
      <c r="K19" s="138"/>
      <c r="L19" s="27"/>
      <c r="M19" s="110"/>
      <c r="N19" s="110"/>
      <c r="O19" s="110"/>
      <c r="P19" s="110"/>
      <c r="Q19" s="110"/>
      <c r="R19" s="109"/>
      <c r="S19" s="109"/>
    </row>
    <row r="20" spans="1:39" x14ac:dyDescent="0.25">
      <c r="A20" s="48"/>
      <c r="B20" s="59" t="s">
        <v>11</v>
      </c>
      <c r="C20" s="62">
        <v>128.6913794229942</v>
      </c>
      <c r="D20" s="62">
        <v>153.33183772399244</v>
      </c>
      <c r="E20" s="62">
        <v>140.56546790261777</v>
      </c>
      <c r="F20" s="64"/>
      <c r="G20" s="62" t="s">
        <v>112</v>
      </c>
      <c r="H20" s="62" t="s">
        <v>112</v>
      </c>
      <c r="I20" s="62" t="s">
        <v>112</v>
      </c>
      <c r="J20" s="50"/>
      <c r="L20" s="27"/>
      <c r="M20" s="110"/>
      <c r="N20" s="110"/>
      <c r="O20" s="110"/>
      <c r="P20" s="110"/>
      <c r="Q20" s="110"/>
      <c r="R20" s="109"/>
      <c r="S20" s="109"/>
    </row>
    <row r="21" spans="1:39" x14ac:dyDescent="0.25">
      <c r="A21" s="48"/>
      <c r="B21" s="59" t="s">
        <v>12</v>
      </c>
      <c r="C21" s="62">
        <v>142.87216536718566</v>
      </c>
      <c r="D21" s="62">
        <v>145.65835544061375</v>
      </c>
      <c r="E21" s="62">
        <v>117.70175</v>
      </c>
      <c r="F21" s="64"/>
      <c r="G21" s="62" t="s">
        <v>112</v>
      </c>
      <c r="H21" s="62" t="s">
        <v>112</v>
      </c>
      <c r="I21" s="62" t="s">
        <v>112</v>
      </c>
      <c r="J21" s="50"/>
      <c r="L21" s="27"/>
      <c r="M21" s="110"/>
      <c r="N21" s="110"/>
      <c r="O21" s="110"/>
      <c r="P21" s="110"/>
      <c r="Q21" s="110"/>
      <c r="R21" s="109"/>
      <c r="S21" s="109"/>
    </row>
    <row r="22" spans="1:39" x14ac:dyDescent="0.25">
      <c r="A22" s="48"/>
      <c r="B22" s="59" t="s">
        <v>13</v>
      </c>
      <c r="C22" s="62">
        <v>127.53160385344606</v>
      </c>
      <c r="D22" s="62">
        <v>140.52580998517166</v>
      </c>
      <c r="E22" s="62">
        <v>142.61349999999999</v>
      </c>
      <c r="F22" s="64"/>
      <c r="G22" s="62" t="s">
        <v>112</v>
      </c>
      <c r="H22" s="62" t="s">
        <v>112</v>
      </c>
      <c r="I22" s="62" t="s">
        <v>112</v>
      </c>
      <c r="J22" s="50"/>
      <c r="L22" s="27"/>
      <c r="M22" s="110"/>
      <c r="N22" s="110"/>
      <c r="O22" s="110"/>
      <c r="P22" s="110"/>
      <c r="Q22" s="110"/>
      <c r="R22" s="109"/>
      <c r="S22" s="109"/>
    </row>
    <row r="23" spans="1:39" x14ac:dyDescent="0.25">
      <c r="A23" s="48"/>
      <c r="B23" s="59" t="s">
        <v>14</v>
      </c>
      <c r="C23" s="62">
        <v>125.92008934273576</v>
      </c>
      <c r="D23" s="62">
        <v>131.08653827149701</v>
      </c>
      <c r="E23" s="62">
        <v>119.67971599290118</v>
      </c>
      <c r="F23" s="64"/>
      <c r="G23" s="62" t="s">
        <v>112</v>
      </c>
      <c r="H23" s="62" t="s">
        <v>112</v>
      </c>
      <c r="I23" s="62" t="s">
        <v>112</v>
      </c>
      <c r="J23" s="50"/>
      <c r="L23" s="27"/>
      <c r="M23" s="110"/>
      <c r="N23" s="110"/>
      <c r="O23" s="110"/>
      <c r="P23" s="110"/>
      <c r="Q23" s="110"/>
      <c r="R23" s="109"/>
      <c r="S23" s="109"/>
    </row>
    <row r="24" spans="1:39" x14ac:dyDescent="0.25">
      <c r="A24" s="48"/>
      <c r="B24" s="59" t="s">
        <v>15</v>
      </c>
      <c r="C24" s="62">
        <v>118.80205346240432</v>
      </c>
      <c r="D24" s="62">
        <v>109.40755692169373</v>
      </c>
      <c r="E24" s="62">
        <v>107.25242872142177</v>
      </c>
      <c r="F24" s="64"/>
      <c r="G24" s="62" t="s">
        <v>112</v>
      </c>
      <c r="H24" s="62" t="s">
        <v>112</v>
      </c>
      <c r="I24" s="62" t="s">
        <v>112</v>
      </c>
      <c r="J24" s="50"/>
      <c r="L24" s="27"/>
      <c r="M24" s="110"/>
      <c r="N24" s="110"/>
      <c r="O24" s="110"/>
      <c r="P24" s="110"/>
      <c r="Q24" s="110"/>
      <c r="R24" s="109"/>
      <c r="S24" s="109"/>
    </row>
    <row r="25" spans="1:39" x14ac:dyDescent="0.25">
      <c r="A25" s="48"/>
      <c r="B25" s="63" t="s">
        <v>19</v>
      </c>
      <c r="C25" s="61">
        <v>1371.1458597361307</v>
      </c>
      <c r="D25" s="61">
        <v>1634.9611082964286</v>
      </c>
      <c r="E25" s="61">
        <v>1562.7389416080723</v>
      </c>
      <c r="F25" s="56">
        <v>768.7128303477208</v>
      </c>
      <c r="G25" s="55"/>
      <c r="H25" s="37"/>
      <c r="I25" s="37"/>
      <c r="J25" s="50"/>
      <c r="M25" s="109"/>
      <c r="N25" s="109"/>
      <c r="O25" s="109"/>
      <c r="P25" s="109"/>
      <c r="Q25" s="109"/>
      <c r="R25" s="109"/>
      <c r="S25" s="109"/>
    </row>
    <row r="26" spans="1:39" ht="18.75" customHeight="1" x14ac:dyDescent="0.25">
      <c r="A26" s="48"/>
      <c r="B26" s="63" t="s">
        <v>16</v>
      </c>
      <c r="C26" s="64"/>
      <c r="D26" s="64">
        <v>19.240494852317735</v>
      </c>
      <c r="E26" s="64">
        <v>-4.4173629771297236</v>
      </c>
      <c r="F26" s="36"/>
      <c r="G26" s="37"/>
      <c r="H26" s="37"/>
      <c r="I26" s="37"/>
      <c r="J26" s="50"/>
      <c r="M26" s="109"/>
      <c r="N26" s="109"/>
      <c r="O26" s="109"/>
      <c r="P26" s="109"/>
      <c r="Q26" s="109"/>
      <c r="R26" s="109"/>
      <c r="S26" s="109"/>
    </row>
    <row r="27" spans="1:39" ht="12" customHeight="1" x14ac:dyDescent="0.25">
      <c r="A27" s="48"/>
      <c r="B27" s="59"/>
      <c r="C27" s="65"/>
      <c r="D27" s="65"/>
      <c r="E27" s="65"/>
      <c r="F27" s="39"/>
      <c r="G27" s="35"/>
      <c r="H27" s="35"/>
      <c r="I27" s="35"/>
      <c r="J27" s="50"/>
      <c r="M27" s="109"/>
      <c r="N27" s="109"/>
      <c r="O27" s="109"/>
      <c r="P27" s="109"/>
      <c r="Q27" s="109"/>
      <c r="R27" s="109"/>
      <c r="S27" s="109"/>
    </row>
    <row r="28" spans="1:39" ht="18.75" customHeight="1" x14ac:dyDescent="0.25">
      <c r="A28" s="48"/>
      <c r="B28" s="63" t="s">
        <v>17</v>
      </c>
      <c r="C28" s="61">
        <v>610.53601551114434</v>
      </c>
      <c r="D28" s="61">
        <v>808.51699694287265</v>
      </c>
      <c r="E28" s="61">
        <v>784.1586645386277</v>
      </c>
      <c r="F28" s="57">
        <v>768.7128303477208</v>
      </c>
      <c r="G28" s="58">
        <v>-1.9697332809546553</v>
      </c>
      <c r="H28" s="24">
        <v>98.030266719045343</v>
      </c>
      <c r="I28" s="24">
        <v>-3.0127174192190798</v>
      </c>
      <c r="J28" s="50"/>
    </row>
    <row r="29" spans="1:39" ht="18.75" customHeight="1" x14ac:dyDescent="0.25">
      <c r="A29" s="48"/>
      <c r="B29" s="63" t="s">
        <v>16</v>
      </c>
      <c r="C29" s="64"/>
      <c r="D29" s="64">
        <v>32.427404182860123</v>
      </c>
      <c r="E29" s="64">
        <v>-3.0127174192190798</v>
      </c>
      <c r="F29" s="24">
        <v>-1.9697332809546553</v>
      </c>
      <c r="G29" s="37"/>
      <c r="H29" s="37"/>
      <c r="I29" s="37"/>
      <c r="J29" s="50"/>
    </row>
    <row r="30" spans="1:39" ht="12" customHeight="1" x14ac:dyDescent="0.25">
      <c r="A30" s="48"/>
      <c r="B30" s="31"/>
      <c r="C30" s="38"/>
      <c r="D30" s="38"/>
      <c r="E30" s="38"/>
      <c r="F30" s="39"/>
      <c r="G30" s="35"/>
      <c r="H30" s="35"/>
      <c r="I30" s="35"/>
      <c r="J30" s="50"/>
    </row>
    <row r="31" spans="1:39" ht="14.25" customHeight="1" x14ac:dyDescent="0.25">
      <c r="A31" s="48"/>
      <c r="B31" s="33"/>
      <c r="C31" s="34"/>
      <c r="D31" s="34"/>
      <c r="E31" s="34"/>
      <c r="F31" s="34"/>
      <c r="G31" s="35"/>
      <c r="H31" s="35"/>
      <c r="I31" s="35"/>
      <c r="J31" s="50"/>
    </row>
    <row r="32" spans="1:39" s="43" customFormat="1" x14ac:dyDescent="0.25">
      <c r="A32" s="51"/>
      <c r="B32" s="31"/>
      <c r="C32" s="40"/>
      <c r="D32" s="40"/>
      <c r="E32" s="40"/>
      <c r="F32" s="41"/>
      <c r="G32" s="42"/>
      <c r="H32" s="42"/>
      <c r="I32" s="42"/>
      <c r="J32" s="50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3" customFormat="1" x14ac:dyDescent="0.25">
      <c r="A33" s="51"/>
      <c r="B33" s="31"/>
      <c r="C33" s="40"/>
      <c r="D33" s="40"/>
      <c r="E33" s="40"/>
      <c r="F33" s="41"/>
      <c r="G33" s="42"/>
      <c r="H33" s="42"/>
      <c r="I33" s="42"/>
      <c r="J33" s="50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3" customFormat="1" x14ac:dyDescent="0.25">
      <c r="A34" s="51"/>
      <c r="B34" s="31"/>
      <c r="C34" s="40"/>
      <c r="D34" s="40"/>
      <c r="E34" s="40"/>
      <c r="F34" s="41"/>
      <c r="G34" s="42"/>
      <c r="H34" s="42"/>
      <c r="I34" s="42"/>
      <c r="J34" s="50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3" customFormat="1" x14ac:dyDescent="0.25">
      <c r="A35" s="51"/>
      <c r="B35" s="31"/>
      <c r="C35" s="40"/>
      <c r="D35" s="40"/>
      <c r="E35" s="40"/>
      <c r="F35" s="41"/>
      <c r="G35" s="42"/>
      <c r="H35" s="42"/>
      <c r="I35" s="42"/>
      <c r="J35" s="50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3" customFormat="1" x14ac:dyDescent="0.25">
      <c r="A36" s="51"/>
      <c r="B36" s="31"/>
      <c r="C36" s="40"/>
      <c r="D36" s="40"/>
      <c r="E36" s="40"/>
      <c r="F36" s="41"/>
      <c r="G36" s="42"/>
      <c r="H36" s="42"/>
      <c r="I36" s="42"/>
      <c r="J36" s="50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3" customFormat="1" x14ac:dyDescent="0.25">
      <c r="A37" s="51"/>
      <c r="B37" s="31"/>
      <c r="C37" s="40"/>
      <c r="D37" s="40"/>
      <c r="E37" s="40"/>
      <c r="F37" s="41"/>
      <c r="G37" s="42"/>
      <c r="H37" s="42"/>
      <c r="I37" s="42"/>
      <c r="J37" s="50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3" customFormat="1" x14ac:dyDescent="0.25">
      <c r="A38" s="51"/>
      <c r="B38" s="31"/>
      <c r="C38" s="40"/>
      <c r="D38" s="40"/>
      <c r="E38" s="40"/>
      <c r="F38" s="41"/>
      <c r="G38" s="42"/>
      <c r="H38" s="42"/>
      <c r="I38" s="42"/>
      <c r="J38" s="50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3" customFormat="1" x14ac:dyDescent="0.25">
      <c r="A39" s="51"/>
      <c r="B39" s="31"/>
      <c r="C39" s="40"/>
      <c r="D39" s="40"/>
      <c r="E39" s="40"/>
      <c r="F39" s="41"/>
      <c r="G39" s="42"/>
      <c r="H39" s="42"/>
      <c r="I39" s="42"/>
      <c r="J39" s="50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3" customFormat="1" x14ac:dyDescent="0.25">
      <c r="A40" s="51"/>
      <c r="B40" s="31"/>
      <c r="C40" s="40"/>
      <c r="D40" s="40"/>
      <c r="E40" s="40"/>
      <c r="F40" s="41"/>
      <c r="G40" s="42"/>
      <c r="H40" s="42"/>
      <c r="I40" s="42"/>
      <c r="J40" s="50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3" customFormat="1" x14ac:dyDescent="0.25">
      <c r="A41" s="51"/>
      <c r="B41" s="31"/>
      <c r="C41" s="40"/>
      <c r="D41" s="40"/>
      <c r="E41" s="40"/>
      <c r="F41" s="41"/>
      <c r="G41" s="42"/>
      <c r="H41" s="42"/>
      <c r="I41" s="42"/>
      <c r="J41" s="50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3" customFormat="1" x14ac:dyDescent="0.25">
      <c r="A42" s="51"/>
      <c r="B42" s="31"/>
      <c r="C42" s="40"/>
      <c r="D42" s="40"/>
      <c r="E42" s="40"/>
      <c r="F42" s="41"/>
      <c r="G42" s="42"/>
      <c r="H42" s="42"/>
      <c r="I42" s="42"/>
      <c r="J42" s="50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3" customFormat="1" x14ac:dyDescent="0.25">
      <c r="A43" s="51"/>
      <c r="B43" s="31"/>
      <c r="C43" s="40"/>
      <c r="D43" s="40"/>
      <c r="E43" s="40"/>
      <c r="F43" s="41"/>
      <c r="G43" s="42"/>
      <c r="H43" s="42"/>
      <c r="I43" s="42"/>
      <c r="J43" s="50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3" customFormat="1" x14ac:dyDescent="0.25">
      <c r="A44" s="51"/>
      <c r="B44" s="33"/>
      <c r="C44" s="41"/>
      <c r="D44" s="41"/>
      <c r="E44" s="41"/>
      <c r="F44" s="41"/>
      <c r="G44" s="44"/>
      <c r="H44" s="44"/>
      <c r="I44" s="44"/>
      <c r="J44" s="50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2"/>
      <c r="B45" s="66" t="s">
        <v>233</v>
      </c>
      <c r="C45" s="53"/>
      <c r="D45" s="53"/>
      <c r="E45" s="53"/>
      <c r="F45" s="53"/>
      <c r="G45" s="53"/>
      <c r="H45" s="53"/>
      <c r="I45" s="53"/>
      <c r="J45" s="54"/>
    </row>
    <row r="46" spans="1:39" s="5" customFormat="1" x14ac:dyDescent="0.25"/>
    <row r="47" spans="1:39" s="18" customFormat="1" x14ac:dyDescent="0.25"/>
    <row r="48" spans="1:39" s="18" customFormat="1" x14ac:dyDescent="0.25">
      <c r="B48" s="18" t="s">
        <v>214</v>
      </c>
      <c r="F48" s="67"/>
      <c r="G48" s="67"/>
    </row>
    <row r="49" spans="2:39" s="28" customFormat="1" x14ac:dyDescent="0.25">
      <c r="B49" s="189">
        <v>74527.785437783488</v>
      </c>
      <c r="C49" s="192"/>
      <c r="D49" s="188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2:39" s="28" customFormat="1" x14ac:dyDescent="0.25">
      <c r="B50" s="189">
        <v>93137.130686149801</v>
      </c>
      <c r="C50" s="192"/>
      <c r="D50" s="188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2:39" s="28" customFormat="1" x14ac:dyDescent="0.25">
      <c r="B51" s="189">
        <v>110425.92910902912</v>
      </c>
      <c r="C51" s="192"/>
      <c r="D51" s="188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28" customFormat="1" x14ac:dyDescent="0.25">
      <c r="B52" s="189">
        <v>102300.65896150668</v>
      </c>
      <c r="C52" s="192"/>
      <c r="D52" s="188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28" customFormat="1" x14ac:dyDescent="0.25">
      <c r="B53" s="189">
        <v>118385.34517911993</v>
      </c>
      <c r="C53" s="192"/>
      <c r="D53" s="188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28" customFormat="1" x14ac:dyDescent="0.25">
      <c r="B54" s="189">
        <v>111759.16613755532</v>
      </c>
      <c r="C54" s="192"/>
      <c r="D54" s="188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28" customFormat="1" x14ac:dyDescent="0.25">
      <c r="B55" s="189">
        <v>116792.55277622044</v>
      </c>
      <c r="C55" s="192"/>
      <c r="D55" s="188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28" customFormat="1" x14ac:dyDescent="0.25">
      <c r="B56" s="189">
        <v>128691.37942299421</v>
      </c>
      <c r="C56" s="192"/>
      <c r="D56" s="188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28" customFormat="1" x14ac:dyDescent="0.25">
      <c r="B57" s="189">
        <v>142872.16536718566</v>
      </c>
      <c r="C57" s="192"/>
      <c r="D57" s="188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28" customFormat="1" x14ac:dyDescent="0.25">
      <c r="B58" s="189">
        <v>127531.60385344605</v>
      </c>
      <c r="C58" s="192"/>
      <c r="D58" s="188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28" customFormat="1" x14ac:dyDescent="0.25">
      <c r="B59" s="189">
        <v>125920.08934273577</v>
      </c>
      <c r="C59" s="192"/>
      <c r="D59" s="188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28" customFormat="1" x14ac:dyDescent="0.25">
      <c r="B60" s="189">
        <v>118802.05346240432</v>
      </c>
      <c r="C60" s="193">
        <v>114.26215497801091</v>
      </c>
      <c r="D60" s="188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28" customFormat="1" x14ac:dyDescent="0.25">
      <c r="B61" s="189">
        <v>117602.43168199953</v>
      </c>
      <c r="C61" s="193">
        <v>117.85170883169556</v>
      </c>
      <c r="D61" s="188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28" customFormat="1" x14ac:dyDescent="0.25">
      <c r="B62" s="189">
        <v>135755.79862112459</v>
      </c>
      <c r="C62" s="193">
        <v>121.40326449294348</v>
      </c>
      <c r="D62" s="188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28" customFormat="1" x14ac:dyDescent="0.25">
      <c r="B63" s="189">
        <v>145843.50170644629</v>
      </c>
      <c r="C63" s="193">
        <v>124.35472887606156</v>
      </c>
      <c r="D63" s="188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28" customFormat="1" x14ac:dyDescent="0.25">
      <c r="B64" s="189">
        <v>123021.83974617587</v>
      </c>
      <c r="C64" s="193">
        <v>126.08149394145066</v>
      </c>
      <c r="D64" s="188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28" customFormat="1" x14ac:dyDescent="0.25">
      <c r="B65" s="189">
        <v>141547.30789781257</v>
      </c>
      <c r="C65" s="193">
        <v>128.01165750134172</v>
      </c>
      <c r="D65" s="188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28" customFormat="1" x14ac:dyDescent="0.25">
      <c r="B66" s="189">
        <v>144746.1172893139</v>
      </c>
      <c r="C66" s="193">
        <v>130.76057009732159</v>
      </c>
      <c r="D66" s="188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28" customFormat="1" x14ac:dyDescent="0.25">
      <c r="B67" s="189">
        <v>146434.01301058746</v>
      </c>
      <c r="C67" s="193">
        <v>133.23069178351881</v>
      </c>
      <c r="D67" s="188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28" customFormat="1" x14ac:dyDescent="0.25">
      <c r="B68" s="189">
        <v>153331.83772399244</v>
      </c>
      <c r="C68" s="193">
        <v>135.28406330860204</v>
      </c>
      <c r="D68" s="188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28" customFormat="1" x14ac:dyDescent="0.25">
      <c r="B69" s="189">
        <v>145658.35544061376</v>
      </c>
      <c r="C69" s="193">
        <v>135.51624581472106</v>
      </c>
      <c r="D69" s="188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28" customFormat="1" x14ac:dyDescent="0.25">
      <c r="B70" s="189">
        <v>140525.80998517165</v>
      </c>
      <c r="C70" s="193">
        <v>136.59909632569818</v>
      </c>
      <c r="D70" s="188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28" customFormat="1" x14ac:dyDescent="0.25">
      <c r="B71" s="189">
        <v>131086.538271497</v>
      </c>
      <c r="C71" s="193">
        <v>137.02963373642831</v>
      </c>
      <c r="D71" s="188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28" customFormat="1" x14ac:dyDescent="0.25">
      <c r="B72" s="189">
        <v>109407.55692169373</v>
      </c>
      <c r="C72" s="193">
        <v>136.24675902470241</v>
      </c>
      <c r="D72" s="188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28" customFormat="1" x14ac:dyDescent="0.25">
      <c r="B73" s="189">
        <v>112619.48612618908</v>
      </c>
      <c r="C73" s="193">
        <v>135.8315135617182</v>
      </c>
      <c r="D73" s="188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28" customFormat="1" x14ac:dyDescent="0.25">
      <c r="B74" s="189">
        <v>125645.2231388959</v>
      </c>
      <c r="C74" s="193">
        <v>134.98896560486577</v>
      </c>
      <c r="D74" s="188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28" customFormat="1" x14ac:dyDescent="0.25">
      <c r="B75" s="189">
        <v>112831.66955727673</v>
      </c>
      <c r="C75" s="193">
        <v>132.23797959243501</v>
      </c>
      <c r="D75" s="188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28" customFormat="1" x14ac:dyDescent="0.25">
      <c r="B76" s="189">
        <v>140826.1950792752</v>
      </c>
      <c r="C76" s="193">
        <v>133.72167587019325</v>
      </c>
      <c r="D76" s="188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28" customFormat="1" x14ac:dyDescent="0.25">
      <c r="B77" s="189">
        <v>148207.72370998334</v>
      </c>
      <c r="C77" s="193">
        <v>134.27671052120749</v>
      </c>
      <c r="D77" s="188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28" customFormat="1" x14ac:dyDescent="0.25">
      <c r="B78" s="189">
        <v>134662.43374515441</v>
      </c>
      <c r="C78" s="193">
        <v>133.43640355919422</v>
      </c>
      <c r="D78" s="188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28" customFormat="1" x14ac:dyDescent="0.25">
      <c r="B79" s="189">
        <v>150767.4144525041</v>
      </c>
      <c r="C79" s="193">
        <v>133.7975203460206</v>
      </c>
      <c r="D79" s="188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28" customFormat="1" x14ac:dyDescent="0.25">
      <c r="B80" s="189">
        <v>140565.46790261776</v>
      </c>
      <c r="C80" s="193">
        <v>132.73365619423939</v>
      </c>
      <c r="D80" s="188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28" customFormat="1" x14ac:dyDescent="0.25">
      <c r="B81" s="189">
        <v>117701.75</v>
      </c>
      <c r="C81" s="193">
        <v>130.40393907418823</v>
      </c>
      <c r="D81" s="188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28" customFormat="1" x14ac:dyDescent="0.25">
      <c r="B82" s="189">
        <v>142613.5</v>
      </c>
      <c r="C82" s="193">
        <v>130.5779132420906</v>
      </c>
      <c r="D82" s="188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28" customFormat="1" x14ac:dyDescent="0.25">
      <c r="B83" s="189">
        <v>119679.71599290118</v>
      </c>
      <c r="C83" s="193">
        <v>129.6273447188743</v>
      </c>
      <c r="D83" s="188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28" customFormat="1" x14ac:dyDescent="0.25">
      <c r="B84" s="189">
        <v>107252.42872142176</v>
      </c>
      <c r="C84" s="193">
        <v>129.44775070218498</v>
      </c>
      <c r="D84" s="188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28" customFormat="1" x14ac:dyDescent="0.25">
      <c r="B85" s="189">
        <v>100463.45</v>
      </c>
      <c r="C85" s="193">
        <v>128.4347476916692</v>
      </c>
      <c r="D85" s="188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28" customFormat="1" x14ac:dyDescent="0.25">
      <c r="B86" s="189">
        <v>122733.00034772087</v>
      </c>
      <c r="C86" s="193">
        <v>128.19206245907131</v>
      </c>
      <c r="D86" s="188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28" customFormat="1" x14ac:dyDescent="0.25">
      <c r="B87" s="189">
        <v>140600.22</v>
      </c>
      <c r="C87" s="193">
        <v>130.50610832929823</v>
      </c>
      <c r="D87" s="188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28" customFormat="1" x14ac:dyDescent="0.25">
      <c r="B88" s="189">
        <v>138114.13</v>
      </c>
      <c r="C88" s="193">
        <v>130.28010290602529</v>
      </c>
      <c r="D88" s="188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28" customFormat="1" x14ac:dyDescent="0.25">
      <c r="B89" s="189">
        <v>146669.87</v>
      </c>
      <c r="C89" s="193">
        <v>130.15194843019336</v>
      </c>
      <c r="D89" s="188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28" customFormat="1" x14ac:dyDescent="0.25">
      <c r="B90" s="189">
        <v>120132.16</v>
      </c>
      <c r="C90" s="193">
        <v>128.94109228476381</v>
      </c>
      <c r="D90" s="188">
        <v>41791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28" customFormat="1" x14ac:dyDescent="0.25">
      <c r="B91" s="189"/>
      <c r="C91" s="193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28" customFormat="1" x14ac:dyDescent="0.25">
      <c r="B92" s="189"/>
      <c r="C92" s="193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28" customFormat="1" x14ac:dyDescent="0.25">
      <c r="B93" s="189"/>
      <c r="C93" s="193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28" customFormat="1" x14ac:dyDescent="0.25">
      <c r="B94" s="189"/>
      <c r="C94" s="193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28" customFormat="1" x14ac:dyDescent="0.25">
      <c r="B95" s="189"/>
      <c r="C95" s="193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28" customFormat="1" x14ac:dyDescent="0.25">
      <c r="B96" s="189"/>
      <c r="C96" s="193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28" customFormat="1" x14ac:dyDescent="0.25">
      <c r="B97" s="189"/>
      <c r="C97" s="193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28" customFormat="1" x14ac:dyDescent="0.25">
      <c r="B98" s="189"/>
      <c r="C98" s="193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28" customFormat="1" x14ac:dyDescent="0.25">
      <c r="B99" s="189"/>
      <c r="C99" s="193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28" customFormat="1" x14ac:dyDescent="0.25">
      <c r="B100" s="189"/>
      <c r="C100" s="193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28" customFormat="1" x14ac:dyDescent="0.25">
      <c r="B101" s="189"/>
      <c r="C101" s="193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28" customFormat="1" x14ac:dyDescent="0.25">
      <c r="B102" s="189"/>
      <c r="C102" s="193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28" customFormat="1" x14ac:dyDescent="0.25">
      <c r="B103" s="189"/>
      <c r="C103" s="193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28" customFormat="1" x14ac:dyDescent="0.25">
      <c r="B104" s="189"/>
      <c r="C104" s="193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28" customFormat="1" x14ac:dyDescent="0.25">
      <c r="B105" s="189"/>
      <c r="C105" s="193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28" customFormat="1" x14ac:dyDescent="0.25">
      <c r="B106" s="189"/>
      <c r="C106" s="193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28" customFormat="1" x14ac:dyDescent="0.25">
      <c r="B107" s="189"/>
      <c r="C107" s="193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28" customFormat="1" x14ac:dyDescent="0.25">
      <c r="B108" s="189"/>
      <c r="C108" s="193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28" customFormat="1" x14ac:dyDescent="0.25">
      <c r="B109" s="189"/>
      <c r="C109" s="193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28" customFormat="1" x14ac:dyDescent="0.25">
      <c r="B110" s="189"/>
      <c r="C110" s="193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28" customFormat="1" x14ac:dyDescent="0.25">
      <c r="B111" s="189"/>
      <c r="C111" s="193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28" customFormat="1" x14ac:dyDescent="0.25">
      <c r="B112" s="189"/>
      <c r="C112" s="193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28" customFormat="1" x14ac:dyDescent="0.25">
      <c r="B113" s="189"/>
      <c r="C113" s="193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28" customFormat="1" x14ac:dyDescent="0.25">
      <c r="B114" s="189"/>
      <c r="C114" s="193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28" customFormat="1" x14ac:dyDescent="0.25">
      <c r="B115" s="189"/>
      <c r="C115" s="193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28" customFormat="1" x14ac:dyDescent="0.25">
      <c r="B116" s="189"/>
      <c r="C116" s="193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28" customFormat="1" x14ac:dyDescent="0.25">
      <c r="B117" s="189"/>
      <c r="C117" s="193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28" customFormat="1" x14ac:dyDescent="0.25">
      <c r="C118" s="193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28" customFormat="1" x14ac:dyDescent="0.25">
      <c r="C119" s="193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28" customFormat="1" x14ac:dyDescent="0.25">
      <c r="C120" s="193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28" customFormat="1" x14ac:dyDescent="0.25">
      <c r="C121" s="193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28" customFormat="1" x14ac:dyDescent="0.25">
      <c r="C122" s="193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28" customFormat="1" x14ac:dyDescent="0.25">
      <c r="C123" s="193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28" customFormat="1" x14ac:dyDescent="0.25">
      <c r="C124" s="193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28" customFormat="1" x14ac:dyDescent="0.25">
      <c r="C125" s="193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28" customFormat="1" x14ac:dyDescent="0.25">
      <c r="C126" s="193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28" customFormat="1" x14ac:dyDescent="0.25">
      <c r="C127" s="193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28" customFormat="1" x14ac:dyDescent="0.25">
      <c r="C128" s="193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3:39" s="28" customFormat="1" x14ac:dyDescent="0.25">
      <c r="C129" s="193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3:39" s="28" customFormat="1" x14ac:dyDescent="0.25">
      <c r="C130" s="193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</row>
    <row r="131" spans="3:39" s="28" customFormat="1" x14ac:dyDescent="0.25">
      <c r="C131" s="193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</row>
    <row r="132" spans="3:39" s="28" customFormat="1" x14ac:dyDescent="0.25">
      <c r="C132" s="193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</row>
    <row r="133" spans="3:39" s="28" customFormat="1" x14ac:dyDescent="0.25">
      <c r="C133" s="193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</row>
    <row r="134" spans="3:39" s="28" customFormat="1" x14ac:dyDescent="0.25">
      <c r="C134" s="193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</row>
    <row r="135" spans="3:39" s="28" customFormat="1" x14ac:dyDescent="0.25">
      <c r="C135" s="193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</row>
    <row r="136" spans="3:39" s="28" customFormat="1" x14ac:dyDescent="0.25">
      <c r="C136" s="193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</row>
    <row r="137" spans="3:39" s="28" customFormat="1" x14ac:dyDescent="0.25">
      <c r="C137" s="193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</row>
    <row r="138" spans="3:39" s="28" customFormat="1" x14ac:dyDescent="0.25">
      <c r="C138" s="193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</row>
    <row r="139" spans="3:39" s="28" customFormat="1" x14ac:dyDescent="0.25">
      <c r="C139" s="193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</row>
    <row r="140" spans="3:39" s="111" customFormat="1" x14ac:dyDescent="0.25">
      <c r="C140" s="164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  <c r="Y140" s="109"/>
      <c r="Z140" s="109"/>
      <c r="AA140" s="109"/>
      <c r="AB140" s="109"/>
      <c r="AC140" s="109"/>
      <c r="AD140" s="109"/>
      <c r="AE140" s="109"/>
      <c r="AF140" s="109"/>
      <c r="AG140" s="109"/>
      <c r="AH140" s="109"/>
      <c r="AI140" s="109"/>
      <c r="AJ140" s="109"/>
      <c r="AK140" s="109"/>
      <c r="AL140" s="109"/>
      <c r="AM140" s="109"/>
    </row>
    <row r="141" spans="3:39" s="111" customFormat="1" x14ac:dyDescent="0.25">
      <c r="C141" s="164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  <c r="Y141" s="109"/>
      <c r="Z141" s="109"/>
      <c r="AA141" s="109"/>
      <c r="AB141" s="109"/>
      <c r="AC141" s="109"/>
      <c r="AD141" s="109"/>
      <c r="AE141" s="109"/>
      <c r="AF141" s="109"/>
      <c r="AG141" s="109"/>
      <c r="AH141" s="109"/>
      <c r="AI141" s="109"/>
      <c r="AJ141" s="109"/>
      <c r="AK141" s="109"/>
      <c r="AL141" s="109"/>
      <c r="AM141" s="109"/>
    </row>
    <row r="142" spans="3:39" s="111" customFormat="1" x14ac:dyDescent="0.25">
      <c r="C142" s="164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  <c r="Y142" s="109"/>
      <c r="Z142" s="109"/>
      <c r="AA142" s="109"/>
      <c r="AB142" s="109"/>
      <c r="AC142" s="109"/>
      <c r="AD142" s="109"/>
      <c r="AE142" s="109"/>
      <c r="AF142" s="109"/>
      <c r="AG142" s="109"/>
      <c r="AH142" s="109"/>
      <c r="AI142" s="109"/>
      <c r="AJ142" s="109"/>
      <c r="AK142" s="109"/>
      <c r="AL142" s="109"/>
      <c r="AM142" s="109"/>
    </row>
    <row r="143" spans="3:39" s="111" customFormat="1" x14ac:dyDescent="0.25">
      <c r="C143" s="164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  <c r="Y143" s="109"/>
      <c r="Z143" s="109"/>
      <c r="AA143" s="109"/>
      <c r="AB143" s="109"/>
      <c r="AC143" s="109"/>
      <c r="AD143" s="109"/>
      <c r="AE143" s="109"/>
      <c r="AF143" s="109"/>
      <c r="AG143" s="109"/>
      <c r="AH143" s="109"/>
      <c r="AI143" s="109"/>
      <c r="AJ143" s="109"/>
      <c r="AK143" s="109"/>
      <c r="AL143" s="109"/>
      <c r="AM143" s="109"/>
    </row>
    <row r="144" spans="3:39" s="111" customFormat="1" x14ac:dyDescent="0.25">
      <c r="C144" s="164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  <c r="Y144" s="109"/>
      <c r="Z144" s="109"/>
      <c r="AA144" s="109"/>
      <c r="AB144" s="109"/>
      <c r="AC144" s="109"/>
      <c r="AD144" s="109"/>
      <c r="AE144" s="109"/>
      <c r="AF144" s="109"/>
      <c r="AG144" s="109"/>
      <c r="AH144" s="109"/>
      <c r="AI144" s="109"/>
      <c r="AJ144" s="109"/>
      <c r="AK144" s="109"/>
      <c r="AL144" s="109"/>
      <c r="AM144" s="109"/>
    </row>
    <row r="145" spans="3:39" s="111" customFormat="1" x14ac:dyDescent="0.25">
      <c r="C145" s="164"/>
      <c r="K145" s="109"/>
      <c r="L145" s="109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  <c r="X145" s="109"/>
      <c r="Y145" s="109"/>
      <c r="Z145" s="109"/>
      <c r="AA145" s="109"/>
      <c r="AB145" s="109"/>
      <c r="AC145" s="109"/>
      <c r="AD145" s="109"/>
      <c r="AE145" s="109"/>
      <c r="AF145" s="109"/>
      <c r="AG145" s="109"/>
      <c r="AH145" s="109"/>
      <c r="AI145" s="109"/>
      <c r="AJ145" s="109"/>
      <c r="AK145" s="109"/>
      <c r="AL145" s="109"/>
      <c r="AM145" s="109"/>
    </row>
    <row r="146" spans="3:39" s="111" customFormat="1" x14ac:dyDescent="0.25">
      <c r="C146" s="164"/>
      <c r="K146" s="109"/>
      <c r="L146" s="109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  <c r="X146" s="109"/>
      <c r="Y146" s="109"/>
      <c r="Z146" s="109"/>
      <c r="AA146" s="109"/>
      <c r="AB146" s="109"/>
      <c r="AC146" s="109"/>
      <c r="AD146" s="109"/>
      <c r="AE146" s="109"/>
      <c r="AF146" s="109"/>
      <c r="AG146" s="109"/>
      <c r="AH146" s="109"/>
      <c r="AI146" s="109"/>
      <c r="AJ146" s="109"/>
      <c r="AK146" s="109"/>
      <c r="AL146" s="109"/>
      <c r="AM146" s="109"/>
    </row>
    <row r="147" spans="3:39" s="111" customFormat="1" x14ac:dyDescent="0.25">
      <c r="C147" s="164"/>
      <c r="K147" s="109"/>
      <c r="L147" s="109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  <c r="X147" s="109"/>
      <c r="Y147" s="109"/>
      <c r="Z147" s="109"/>
      <c r="AA147" s="109"/>
      <c r="AB147" s="109"/>
      <c r="AC147" s="109"/>
      <c r="AD147" s="109"/>
      <c r="AE147" s="109"/>
      <c r="AF147" s="109"/>
      <c r="AG147" s="109"/>
      <c r="AH147" s="109"/>
      <c r="AI147" s="109"/>
      <c r="AJ147" s="109"/>
      <c r="AK147" s="109"/>
      <c r="AL147" s="109"/>
      <c r="AM147" s="109"/>
    </row>
    <row r="148" spans="3:39" s="111" customFormat="1" x14ac:dyDescent="0.25">
      <c r="K148" s="109"/>
      <c r="L148" s="109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  <c r="X148" s="109"/>
      <c r="Y148" s="109"/>
      <c r="Z148" s="109"/>
      <c r="AA148" s="109"/>
      <c r="AB148" s="109"/>
      <c r="AC148" s="109"/>
      <c r="AD148" s="109"/>
      <c r="AE148" s="109"/>
      <c r="AF148" s="109"/>
      <c r="AG148" s="109"/>
      <c r="AH148" s="109"/>
      <c r="AI148" s="109"/>
      <c r="AJ148" s="109"/>
      <c r="AK148" s="109"/>
      <c r="AL148" s="109"/>
      <c r="AM148" s="109"/>
    </row>
    <row r="149" spans="3:39" s="111" customFormat="1" x14ac:dyDescent="0.25">
      <c r="K149" s="109"/>
      <c r="L149" s="109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  <c r="X149" s="109"/>
      <c r="Y149" s="109"/>
      <c r="Z149" s="109"/>
      <c r="AA149" s="109"/>
      <c r="AB149" s="109"/>
      <c r="AC149" s="109"/>
      <c r="AD149" s="109"/>
      <c r="AE149" s="109"/>
      <c r="AF149" s="109"/>
      <c r="AG149" s="109"/>
      <c r="AH149" s="109"/>
      <c r="AI149" s="109"/>
      <c r="AJ149" s="109"/>
      <c r="AK149" s="109"/>
      <c r="AL149" s="109"/>
      <c r="AM149" s="109"/>
    </row>
    <row r="150" spans="3:39" s="111" customFormat="1" x14ac:dyDescent="0.25">
      <c r="K150" s="109"/>
      <c r="L150" s="109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  <c r="X150" s="109"/>
      <c r="Y150" s="109"/>
      <c r="Z150" s="109"/>
      <c r="AA150" s="109"/>
      <c r="AB150" s="109"/>
      <c r="AC150" s="109"/>
      <c r="AD150" s="109"/>
      <c r="AE150" s="109"/>
      <c r="AF150" s="109"/>
      <c r="AG150" s="109"/>
      <c r="AH150" s="109"/>
      <c r="AI150" s="109"/>
      <c r="AJ150" s="109"/>
      <c r="AK150" s="109"/>
      <c r="AL150" s="109"/>
      <c r="AM150" s="109"/>
    </row>
    <row r="151" spans="3:39" s="111" customFormat="1" x14ac:dyDescent="0.25">
      <c r="K151" s="109"/>
      <c r="L151" s="109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  <c r="X151" s="109"/>
      <c r="Y151" s="109"/>
      <c r="Z151" s="109"/>
      <c r="AA151" s="109"/>
      <c r="AB151" s="109"/>
      <c r="AC151" s="109"/>
      <c r="AD151" s="109"/>
      <c r="AE151" s="109"/>
      <c r="AF151" s="109"/>
      <c r="AG151" s="109"/>
      <c r="AH151" s="109"/>
      <c r="AI151" s="109"/>
      <c r="AJ151" s="109"/>
      <c r="AK151" s="109"/>
      <c r="AL151" s="109"/>
      <c r="AM151" s="109"/>
    </row>
    <row r="152" spans="3:39" s="111" customFormat="1" x14ac:dyDescent="0.25">
      <c r="K152" s="109"/>
      <c r="L152" s="109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109"/>
      <c r="Z152" s="109"/>
      <c r="AA152" s="109"/>
      <c r="AB152" s="109"/>
      <c r="AC152" s="109"/>
      <c r="AD152" s="109"/>
      <c r="AE152" s="109"/>
      <c r="AF152" s="109"/>
      <c r="AG152" s="109"/>
      <c r="AH152" s="109"/>
      <c r="AI152" s="109"/>
      <c r="AJ152" s="109"/>
      <c r="AK152" s="109"/>
      <c r="AL152" s="109"/>
      <c r="AM152" s="109"/>
    </row>
    <row r="153" spans="3:39" s="111" customFormat="1" x14ac:dyDescent="0.25">
      <c r="K153" s="109"/>
      <c r="L153" s="109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109"/>
      <c r="Z153" s="109"/>
      <c r="AA153" s="109"/>
      <c r="AB153" s="109"/>
      <c r="AC153" s="109"/>
      <c r="AD153" s="109"/>
      <c r="AE153" s="109"/>
      <c r="AF153" s="109"/>
      <c r="AG153" s="109"/>
      <c r="AH153" s="109"/>
      <c r="AI153" s="109"/>
      <c r="AJ153" s="109"/>
      <c r="AK153" s="109"/>
      <c r="AL153" s="109"/>
      <c r="AM153" s="109"/>
    </row>
    <row r="154" spans="3:39" s="111" customFormat="1" x14ac:dyDescent="0.25">
      <c r="K154" s="109"/>
      <c r="L154" s="109"/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109"/>
      <c r="Z154" s="109"/>
      <c r="AA154" s="109"/>
      <c r="AB154" s="109"/>
      <c r="AC154" s="109"/>
      <c r="AD154" s="109"/>
      <c r="AE154" s="109"/>
      <c r="AF154" s="109"/>
      <c r="AG154" s="109"/>
      <c r="AH154" s="109"/>
      <c r="AI154" s="109"/>
      <c r="AJ154" s="109"/>
      <c r="AK154" s="109"/>
      <c r="AL154" s="109"/>
      <c r="AM154" s="109"/>
    </row>
    <row r="155" spans="3:39" s="111" customFormat="1" x14ac:dyDescent="0.25">
      <c r="K155" s="109"/>
      <c r="L155" s="109"/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  <c r="Z155" s="109"/>
      <c r="AA155" s="109"/>
      <c r="AB155" s="109"/>
      <c r="AC155" s="109"/>
      <c r="AD155" s="109"/>
      <c r="AE155" s="109"/>
      <c r="AF155" s="109"/>
      <c r="AG155" s="109"/>
      <c r="AH155" s="109"/>
      <c r="AI155" s="109"/>
      <c r="AJ155" s="109"/>
      <c r="AK155" s="109"/>
      <c r="AL155" s="109"/>
      <c r="AM155" s="109"/>
    </row>
    <row r="156" spans="3:39" s="111" customFormat="1" x14ac:dyDescent="0.25"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  <c r="Z156" s="109"/>
      <c r="AA156" s="109"/>
      <c r="AB156" s="109"/>
      <c r="AC156" s="109"/>
      <c r="AD156" s="109"/>
      <c r="AE156" s="109"/>
      <c r="AF156" s="109"/>
      <c r="AG156" s="109"/>
      <c r="AH156" s="109"/>
      <c r="AI156" s="109"/>
      <c r="AJ156" s="109"/>
      <c r="AK156" s="109"/>
      <c r="AL156" s="109"/>
      <c r="AM156" s="109"/>
    </row>
    <row r="157" spans="3:39" s="111" customFormat="1" x14ac:dyDescent="0.25">
      <c r="K157" s="109"/>
      <c r="L157" s="109"/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  <c r="Z157" s="109"/>
      <c r="AA157" s="109"/>
      <c r="AB157" s="109"/>
      <c r="AC157" s="109"/>
      <c r="AD157" s="109"/>
      <c r="AE157" s="109"/>
      <c r="AF157" s="109"/>
      <c r="AG157" s="109"/>
      <c r="AH157" s="109"/>
      <c r="AI157" s="109"/>
      <c r="AJ157" s="109"/>
      <c r="AK157" s="109"/>
      <c r="AL157" s="109"/>
      <c r="AM157" s="109"/>
    </row>
    <row r="158" spans="3:39" s="111" customFormat="1" x14ac:dyDescent="0.25">
      <c r="K158" s="109"/>
      <c r="L158" s="109"/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  <c r="Z158" s="109"/>
      <c r="AA158" s="109"/>
      <c r="AB158" s="109"/>
      <c r="AC158" s="109"/>
      <c r="AD158" s="109"/>
      <c r="AE158" s="109"/>
      <c r="AF158" s="109"/>
      <c r="AG158" s="109"/>
      <c r="AH158" s="109"/>
      <c r="AI158" s="109"/>
      <c r="AJ158" s="109"/>
      <c r="AK158" s="109"/>
      <c r="AL158" s="109"/>
      <c r="AM158" s="109"/>
    </row>
    <row r="159" spans="3:39" s="111" customFormat="1" x14ac:dyDescent="0.25">
      <c r="K159" s="109"/>
      <c r="L159" s="109"/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  <c r="Z159" s="109"/>
      <c r="AA159" s="109"/>
      <c r="AB159" s="109"/>
      <c r="AC159" s="109"/>
      <c r="AD159" s="109"/>
      <c r="AE159" s="109"/>
      <c r="AF159" s="109"/>
      <c r="AG159" s="109"/>
      <c r="AH159" s="109"/>
      <c r="AI159" s="109"/>
      <c r="AJ159" s="109"/>
      <c r="AK159" s="109"/>
      <c r="AL159" s="109"/>
      <c r="AM159" s="109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SheetLayoutView="70" workbookViewId="0">
      <pane ySplit="11" topLeftCell="A12" activePane="bottomLeft" state="frozen"/>
      <selection activeCell="A25" sqref="A25"/>
      <selection pane="bottomLeft" activeCell="M40" sqref="M40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7"/>
  </cols>
  <sheetData>
    <row r="1" spans="1:19" s="27" customFormat="1" x14ac:dyDescent="0.25">
      <c r="A1" s="45"/>
      <c r="B1" s="46"/>
      <c r="C1" s="46"/>
      <c r="D1" s="46"/>
      <c r="E1" s="46"/>
      <c r="F1" s="46"/>
      <c r="G1" s="46"/>
      <c r="H1" s="46"/>
      <c r="I1" s="46"/>
      <c r="J1" s="47"/>
      <c r="K1" s="18"/>
      <c r="L1" s="18"/>
      <c r="M1" s="18"/>
      <c r="N1" s="18"/>
      <c r="O1" s="18"/>
      <c r="P1" s="18"/>
      <c r="Q1" s="18"/>
      <c r="R1" s="18"/>
      <c r="S1" s="18"/>
    </row>
    <row r="2" spans="1:19" s="27" customFormat="1" x14ac:dyDescent="0.25">
      <c r="A2" s="48"/>
      <c r="B2" s="29"/>
      <c r="C2" s="29"/>
      <c r="D2" s="29"/>
      <c r="E2" s="29"/>
      <c r="F2" s="29"/>
      <c r="G2" s="29"/>
      <c r="H2" s="29"/>
      <c r="I2" s="29"/>
      <c r="J2" s="49"/>
      <c r="K2" s="18"/>
      <c r="L2" s="18"/>
      <c r="M2" s="18"/>
      <c r="N2" s="18"/>
      <c r="O2" s="18"/>
      <c r="P2" s="18"/>
      <c r="Q2" s="18"/>
      <c r="R2" s="18"/>
      <c r="S2" s="18"/>
    </row>
    <row r="3" spans="1:19" s="27" customFormat="1" x14ac:dyDescent="0.25">
      <c r="A3" s="48"/>
      <c r="B3" s="29"/>
      <c r="C3" s="29"/>
      <c r="D3" s="29"/>
      <c r="E3" s="29"/>
      <c r="F3" s="29"/>
      <c r="G3" s="29"/>
      <c r="H3" s="29"/>
      <c r="I3" s="29"/>
      <c r="J3" s="49"/>
      <c r="K3" s="18"/>
      <c r="L3" s="18"/>
      <c r="M3" s="18"/>
      <c r="N3" s="18"/>
      <c r="O3" s="18"/>
      <c r="P3" s="18"/>
      <c r="Q3" s="18"/>
      <c r="R3" s="18"/>
      <c r="S3" s="18"/>
    </row>
    <row r="4" spans="1:19" s="27" customFormat="1" x14ac:dyDescent="0.25">
      <c r="A4" s="48"/>
      <c r="B4" s="29"/>
      <c r="C4" s="29"/>
      <c r="D4" s="29"/>
      <c r="E4" s="29"/>
      <c r="F4" s="29"/>
      <c r="G4" s="29"/>
      <c r="H4" s="29"/>
      <c r="I4" s="29"/>
      <c r="J4" s="50"/>
      <c r="K4" s="18"/>
      <c r="L4" s="18"/>
      <c r="M4" s="18"/>
      <c r="N4" s="18"/>
      <c r="O4" s="18"/>
      <c r="P4" s="18"/>
      <c r="Q4" s="18"/>
      <c r="R4" s="18"/>
      <c r="S4" s="18"/>
    </row>
    <row r="5" spans="1:19" s="27" customFormat="1" x14ac:dyDescent="0.25">
      <c r="A5" s="48"/>
      <c r="B5" s="29"/>
      <c r="C5" s="29"/>
      <c r="D5" s="29"/>
      <c r="E5" s="29"/>
      <c r="F5" s="29"/>
      <c r="G5" s="29"/>
      <c r="H5" s="29"/>
      <c r="I5" s="29"/>
      <c r="J5" s="50"/>
      <c r="K5" s="18"/>
      <c r="L5" s="18"/>
      <c r="M5" s="18"/>
      <c r="N5" s="18"/>
      <c r="O5" s="18"/>
      <c r="P5" s="18"/>
      <c r="Q5" s="18"/>
      <c r="R5" s="18"/>
      <c r="S5" s="18"/>
    </row>
    <row r="6" spans="1:19" s="27" customFormat="1" x14ac:dyDescent="0.25">
      <c r="A6" s="48"/>
      <c r="B6" s="29"/>
      <c r="C6" s="29"/>
      <c r="D6" s="29"/>
      <c r="E6" s="29"/>
      <c r="F6" s="29"/>
      <c r="G6" s="29"/>
      <c r="H6" s="29"/>
      <c r="I6" s="29"/>
      <c r="J6" s="50"/>
      <c r="K6" s="18"/>
      <c r="L6" s="18"/>
      <c r="M6" s="18"/>
      <c r="N6" s="18"/>
      <c r="O6" s="18"/>
      <c r="P6" s="18"/>
      <c r="Q6" s="18"/>
      <c r="R6" s="18"/>
      <c r="S6" s="18"/>
    </row>
    <row r="7" spans="1:19" s="27" customFormat="1" x14ac:dyDescent="0.25">
      <c r="A7" s="48"/>
      <c r="B7" s="29"/>
      <c r="C7" s="227" t="s">
        <v>216</v>
      </c>
      <c r="D7" s="227"/>
      <c r="E7" s="227"/>
      <c r="F7" s="227"/>
      <c r="G7" s="227"/>
      <c r="H7" s="227"/>
      <c r="I7" s="227"/>
      <c r="J7" s="50"/>
      <c r="K7" s="18"/>
      <c r="L7" s="18"/>
      <c r="M7" s="18"/>
      <c r="N7" s="18"/>
      <c r="O7" s="18"/>
      <c r="P7" s="18"/>
      <c r="Q7" s="18"/>
      <c r="R7" s="18"/>
      <c r="S7" s="18"/>
    </row>
    <row r="8" spans="1:19" s="27" customFormat="1" x14ac:dyDescent="0.25">
      <c r="A8" s="48"/>
      <c r="B8" s="29"/>
      <c r="C8" s="224" t="s">
        <v>212</v>
      </c>
      <c r="D8" s="224"/>
      <c r="E8" s="224"/>
      <c r="F8" s="224"/>
      <c r="G8" s="224"/>
      <c r="H8" s="224"/>
      <c r="I8" s="224"/>
      <c r="J8" s="50"/>
      <c r="K8" s="18"/>
      <c r="L8" s="18"/>
      <c r="M8" s="18"/>
      <c r="N8" s="18"/>
      <c r="O8" s="18"/>
      <c r="P8" s="18"/>
      <c r="Q8" s="18"/>
      <c r="R8" s="18"/>
      <c r="S8" s="18"/>
    </row>
    <row r="9" spans="1:19" s="27" customFormat="1" x14ac:dyDescent="0.25">
      <c r="A9" s="48"/>
      <c r="B9" s="29"/>
      <c r="C9" s="30"/>
      <c r="D9" s="30"/>
      <c r="E9" s="30"/>
      <c r="F9" s="30"/>
      <c r="G9" s="29"/>
      <c r="H9" s="29"/>
      <c r="I9" s="86"/>
      <c r="J9" s="50"/>
      <c r="K9" s="18"/>
      <c r="L9" s="18"/>
      <c r="M9" s="18"/>
      <c r="N9" s="18"/>
      <c r="O9" s="18"/>
      <c r="P9" s="18"/>
      <c r="Q9" s="18"/>
      <c r="R9" s="18"/>
      <c r="S9" s="18"/>
    </row>
    <row r="10" spans="1:19" s="27" customFormat="1" ht="15.75" customHeight="1" x14ac:dyDescent="0.25">
      <c r="A10" s="48"/>
      <c r="B10" s="31"/>
      <c r="C10" s="225" t="s">
        <v>1</v>
      </c>
      <c r="D10" s="225"/>
      <c r="E10" s="225"/>
      <c r="F10" s="225"/>
      <c r="G10" s="226" t="s">
        <v>204</v>
      </c>
      <c r="H10" s="226" t="s">
        <v>206</v>
      </c>
      <c r="I10" s="226" t="s">
        <v>188</v>
      </c>
      <c r="J10" s="50"/>
      <c r="K10" s="18"/>
      <c r="L10" s="18"/>
      <c r="M10" s="18"/>
      <c r="N10" s="18"/>
      <c r="O10" s="18"/>
      <c r="P10" s="18"/>
      <c r="Q10" s="18"/>
      <c r="R10" s="18"/>
      <c r="S10" s="18"/>
    </row>
    <row r="11" spans="1:19" s="27" customFormat="1" x14ac:dyDescent="0.25">
      <c r="A11" s="48"/>
      <c r="B11" s="31"/>
      <c r="C11" s="183">
        <v>2011</v>
      </c>
      <c r="D11" s="183">
        <v>2012</v>
      </c>
      <c r="E11" s="183">
        <v>2013</v>
      </c>
      <c r="F11" s="183">
        <v>2014</v>
      </c>
      <c r="G11" s="226"/>
      <c r="H11" s="226"/>
      <c r="I11" s="226"/>
      <c r="J11" s="50"/>
      <c r="K11" s="18"/>
      <c r="L11" s="18"/>
      <c r="M11" s="139"/>
      <c r="N11" s="18"/>
      <c r="O11" s="18"/>
      <c r="P11" s="18"/>
      <c r="Q11" s="18"/>
      <c r="R11" s="18"/>
      <c r="S11" s="18"/>
    </row>
    <row r="12" spans="1:19" s="27" customFormat="1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50"/>
      <c r="K12" s="18"/>
      <c r="L12" s="18"/>
      <c r="M12" s="18"/>
      <c r="N12" s="18"/>
      <c r="O12" s="18"/>
      <c r="P12" s="18"/>
      <c r="Q12" s="18"/>
      <c r="R12" s="18"/>
      <c r="S12" s="18"/>
    </row>
    <row r="13" spans="1:19" s="27" customFormat="1" x14ac:dyDescent="0.25">
      <c r="A13" s="48"/>
      <c r="B13" s="59" t="s">
        <v>4</v>
      </c>
      <c r="C13" s="62">
        <v>54.562129695973958</v>
      </c>
      <c r="D13" s="62">
        <v>54.966389743940454</v>
      </c>
      <c r="E13" s="62">
        <v>54.155773941308411</v>
      </c>
      <c r="F13" s="64">
        <v>52.613059999999997</v>
      </c>
      <c r="G13" s="62">
        <v>-2.8486601317531446</v>
      </c>
      <c r="H13" s="62">
        <v>97.151339868246851</v>
      </c>
      <c r="I13" s="62">
        <v>-1.4747481259152706</v>
      </c>
      <c r="J13" s="50"/>
      <c r="K13" s="18"/>
      <c r="L13" s="27">
        <v>1</v>
      </c>
      <c r="M13" s="110"/>
      <c r="N13" s="110"/>
      <c r="O13" s="110"/>
      <c r="P13" s="110"/>
      <c r="Q13" s="110"/>
      <c r="R13" s="110"/>
      <c r="S13" s="109"/>
    </row>
    <row r="14" spans="1:19" s="27" customFormat="1" x14ac:dyDescent="0.25">
      <c r="A14" s="48"/>
      <c r="B14" s="59" t="s">
        <v>5</v>
      </c>
      <c r="C14" s="62">
        <v>54.637577526069727</v>
      </c>
      <c r="D14" s="62">
        <v>68.633842421164644</v>
      </c>
      <c r="E14" s="62">
        <v>61.927014487263769</v>
      </c>
      <c r="F14" s="64">
        <v>57.79915296304965</v>
      </c>
      <c r="G14" s="62">
        <v>-6.665687920516616</v>
      </c>
      <c r="H14" s="62">
        <v>93.334312079483382</v>
      </c>
      <c r="I14" s="62">
        <v>-9.7718963375897019</v>
      </c>
      <c r="J14" s="50"/>
      <c r="K14" s="18"/>
      <c r="L14" s="27">
        <v>1</v>
      </c>
      <c r="M14" s="110"/>
      <c r="N14" s="110"/>
      <c r="O14" s="110"/>
      <c r="P14" s="110"/>
      <c r="Q14" s="110"/>
      <c r="R14" s="110"/>
      <c r="S14" s="109"/>
    </row>
    <row r="15" spans="1:19" s="27" customFormat="1" x14ac:dyDescent="0.25">
      <c r="A15" s="48"/>
      <c r="B15" s="59" t="s">
        <v>6</v>
      </c>
      <c r="C15" s="62">
        <v>64.970934195873284</v>
      </c>
      <c r="D15" s="62">
        <v>65.890741255127622</v>
      </c>
      <c r="E15" s="62">
        <v>60.464476415098922</v>
      </c>
      <c r="F15" s="64">
        <v>66.725380000000001</v>
      </c>
      <c r="G15" s="62">
        <v>10.354680890509837</v>
      </c>
      <c r="H15" s="62">
        <v>110.35468089050984</v>
      </c>
      <c r="I15" s="62">
        <v>-8.2352463133148142</v>
      </c>
      <c r="J15" s="50"/>
      <c r="K15" s="18"/>
      <c r="L15" s="27">
        <v>1</v>
      </c>
      <c r="M15" s="110"/>
      <c r="N15" s="110"/>
      <c r="O15" s="110"/>
      <c r="P15" s="110"/>
      <c r="Q15" s="110"/>
      <c r="R15" s="110"/>
      <c r="S15" s="109"/>
    </row>
    <row r="16" spans="1:19" s="27" customFormat="1" x14ac:dyDescent="0.25">
      <c r="A16" s="48"/>
      <c r="B16" s="59" t="s">
        <v>7</v>
      </c>
      <c r="C16" s="62">
        <v>55.965969500579206</v>
      </c>
      <c r="D16" s="62">
        <v>51.550184891910867</v>
      </c>
      <c r="E16" s="62">
        <v>64.85601698506332</v>
      </c>
      <c r="F16" s="64">
        <v>69.718399999999988</v>
      </c>
      <c r="G16" s="62">
        <v>7.4971964683808734</v>
      </c>
      <c r="H16" s="62">
        <v>107.49719646838088</v>
      </c>
      <c r="I16" s="62">
        <v>25.811414878630966</v>
      </c>
      <c r="J16" s="50"/>
      <c r="K16" s="18"/>
      <c r="L16" s="27">
        <v>1</v>
      </c>
      <c r="M16" s="110"/>
      <c r="N16" s="110"/>
      <c r="O16" s="110"/>
      <c r="P16" s="110"/>
      <c r="Q16" s="110"/>
      <c r="R16" s="110"/>
      <c r="S16" s="109"/>
    </row>
    <row r="17" spans="1:39" x14ac:dyDescent="0.25">
      <c r="A17" s="48"/>
      <c r="B17" s="59" t="s">
        <v>8</v>
      </c>
      <c r="C17" s="62">
        <v>67.977037132016378</v>
      </c>
      <c r="D17" s="62">
        <v>62.479169103664645</v>
      </c>
      <c r="E17" s="62">
        <v>59.696674202906486</v>
      </c>
      <c r="F17" s="64">
        <v>79.108919999999998</v>
      </c>
      <c r="G17" s="62">
        <v>32.518136154640878</v>
      </c>
      <c r="H17" s="62">
        <v>132.51813615464087</v>
      </c>
      <c r="I17" s="62">
        <v>-4.4534761596164651</v>
      </c>
      <c r="J17" s="50"/>
      <c r="L17" s="27">
        <v>1</v>
      </c>
      <c r="M17" s="110"/>
      <c r="N17" s="110"/>
      <c r="O17" s="110"/>
      <c r="P17" s="110"/>
      <c r="Q17" s="110"/>
      <c r="R17" s="109"/>
      <c r="S17" s="109"/>
    </row>
    <row r="18" spans="1:39" x14ac:dyDescent="0.25">
      <c r="A18" s="48"/>
      <c r="B18" s="59" t="s">
        <v>9</v>
      </c>
      <c r="C18" s="62">
        <v>69.946044437723188</v>
      </c>
      <c r="D18" s="62">
        <v>56.822950369043092</v>
      </c>
      <c r="E18" s="62">
        <v>57.375786067942087</v>
      </c>
      <c r="F18" s="24">
        <v>72.889420000000001</v>
      </c>
      <c r="G18" s="23">
        <v>27.038642945453152</v>
      </c>
      <c r="H18" s="23">
        <v>127.03864294545315</v>
      </c>
      <c r="I18" s="23">
        <v>0.97290917720487258</v>
      </c>
      <c r="J18" s="50"/>
      <c r="K18" s="138">
        <v>195.462693</v>
      </c>
      <c r="L18" s="27">
        <v>1</v>
      </c>
      <c r="M18" s="110"/>
      <c r="N18" s="110"/>
      <c r="O18" s="110"/>
      <c r="P18" s="110"/>
      <c r="Q18" s="110"/>
      <c r="R18" s="109"/>
      <c r="S18" s="109"/>
    </row>
    <row r="19" spans="1:39" x14ac:dyDescent="0.25">
      <c r="A19" s="48"/>
      <c r="B19" s="59" t="s">
        <v>10</v>
      </c>
      <c r="C19" s="62">
        <v>67.501480259909613</v>
      </c>
      <c r="D19" s="62">
        <v>59.066733184041802</v>
      </c>
      <c r="E19" s="62">
        <v>66.586068649644915</v>
      </c>
      <c r="F19" s="64"/>
      <c r="G19" s="62" t="s">
        <v>112</v>
      </c>
      <c r="H19" s="62" t="s">
        <v>112</v>
      </c>
      <c r="I19" s="62" t="s">
        <v>112</v>
      </c>
      <c r="J19" s="50"/>
      <c r="K19" s="138">
        <v>208.95389600000001</v>
      </c>
      <c r="L19" s="27" t="s">
        <v>112</v>
      </c>
      <c r="M19" s="110"/>
      <c r="N19" s="110"/>
      <c r="O19" s="110"/>
      <c r="P19" s="110"/>
      <c r="Q19" s="110"/>
      <c r="R19" s="109"/>
      <c r="S19" s="109"/>
    </row>
    <row r="20" spans="1:39" x14ac:dyDescent="0.25">
      <c r="A20" s="48"/>
      <c r="B20" s="59" t="s">
        <v>11</v>
      </c>
      <c r="C20" s="62">
        <v>64.761972953821996</v>
      </c>
      <c r="D20" s="62">
        <v>59.692119754605166</v>
      </c>
      <c r="E20" s="62">
        <v>55.810004920167486</v>
      </c>
      <c r="F20" s="64"/>
      <c r="G20" s="62" t="s">
        <v>112</v>
      </c>
      <c r="H20" s="62" t="s">
        <v>112</v>
      </c>
      <c r="I20" s="62" t="s">
        <v>112</v>
      </c>
      <c r="J20" s="50"/>
      <c r="K20" s="18">
        <v>6.9021882349692163</v>
      </c>
      <c r="L20" s="27" t="s">
        <v>112</v>
      </c>
      <c r="M20" s="110"/>
      <c r="N20" s="110"/>
      <c r="O20" s="110"/>
      <c r="P20" s="110"/>
      <c r="Q20" s="110"/>
      <c r="R20" s="109"/>
      <c r="S20" s="109"/>
    </row>
    <row r="21" spans="1:39" x14ac:dyDescent="0.25">
      <c r="A21" s="48"/>
      <c r="B21" s="59" t="s">
        <v>12</v>
      </c>
      <c r="C21" s="62">
        <v>67.888486185940238</v>
      </c>
      <c r="D21" s="62">
        <v>56.95679858301272</v>
      </c>
      <c r="E21" s="62">
        <v>63.080179999999999</v>
      </c>
      <c r="F21" s="64"/>
      <c r="G21" s="62" t="s">
        <v>112</v>
      </c>
      <c r="H21" s="62" t="s">
        <v>112</v>
      </c>
      <c r="I21" s="62" t="s">
        <v>112</v>
      </c>
      <c r="J21" s="50"/>
      <c r="L21" s="27" t="s">
        <v>112</v>
      </c>
      <c r="M21" s="110"/>
      <c r="N21" s="110"/>
      <c r="O21" s="110"/>
      <c r="P21" s="110"/>
      <c r="Q21" s="110"/>
      <c r="R21" s="109"/>
      <c r="S21" s="109"/>
    </row>
    <row r="22" spans="1:39" x14ac:dyDescent="0.25">
      <c r="A22" s="48"/>
      <c r="B22" s="59" t="s">
        <v>13</v>
      </c>
      <c r="C22" s="62">
        <v>56.132070833393072</v>
      </c>
      <c r="D22" s="62">
        <v>61.423730996723286</v>
      </c>
      <c r="E22" s="62">
        <v>69.699669999999998</v>
      </c>
      <c r="F22" s="64"/>
      <c r="G22" s="62" t="s">
        <v>112</v>
      </c>
      <c r="H22" s="62" t="s">
        <v>112</v>
      </c>
      <c r="I22" s="62" t="s">
        <v>112</v>
      </c>
      <c r="J22" s="50"/>
      <c r="L22" s="27" t="s">
        <v>112</v>
      </c>
      <c r="M22" s="110"/>
      <c r="N22" s="110"/>
      <c r="O22" s="110"/>
      <c r="P22" s="110"/>
      <c r="Q22" s="110"/>
      <c r="R22" s="109"/>
      <c r="S22" s="109"/>
    </row>
    <row r="23" spans="1:39" x14ac:dyDescent="0.25">
      <c r="A23" s="48"/>
      <c r="B23" s="59" t="s">
        <v>14</v>
      </c>
      <c r="C23" s="62">
        <v>54.056519489464655</v>
      </c>
      <c r="D23" s="62">
        <v>62.317977655262617</v>
      </c>
      <c r="E23" s="62">
        <v>60.972070222749302</v>
      </c>
      <c r="F23" s="64"/>
      <c r="G23" s="62" t="s">
        <v>112</v>
      </c>
      <c r="H23" s="62" t="s">
        <v>112</v>
      </c>
      <c r="I23" s="62" t="s">
        <v>112</v>
      </c>
      <c r="J23" s="50"/>
      <c r="L23" s="27" t="s">
        <v>112</v>
      </c>
      <c r="M23" s="110"/>
      <c r="N23" s="110"/>
      <c r="O23" s="110"/>
      <c r="P23" s="110"/>
      <c r="Q23" s="110"/>
      <c r="R23" s="109"/>
      <c r="S23" s="109"/>
    </row>
    <row r="24" spans="1:39" x14ac:dyDescent="0.25">
      <c r="A24" s="48"/>
      <c r="B24" s="59" t="s">
        <v>15</v>
      </c>
      <c r="C24" s="62">
        <v>53.942381672045862</v>
      </c>
      <c r="D24" s="62">
        <v>54.312158945281553</v>
      </c>
      <c r="E24" s="62">
        <v>51.333810331035053</v>
      </c>
      <c r="F24" s="64"/>
      <c r="G24" s="62" t="s">
        <v>112</v>
      </c>
      <c r="H24" s="62" t="s">
        <v>112</v>
      </c>
      <c r="I24" s="62" t="s">
        <v>112</v>
      </c>
      <c r="J24" s="50"/>
      <c r="L24" s="27" t="s">
        <v>112</v>
      </c>
      <c r="M24" s="110"/>
      <c r="N24" s="110"/>
      <c r="O24" s="110"/>
      <c r="P24" s="110"/>
      <c r="Q24" s="110"/>
      <c r="R24" s="109"/>
      <c r="S24" s="109"/>
    </row>
    <row r="25" spans="1:39" x14ac:dyDescent="0.25">
      <c r="A25" s="48"/>
      <c r="B25" s="63" t="s">
        <v>19</v>
      </c>
      <c r="C25" s="61">
        <v>732.3426038828112</v>
      </c>
      <c r="D25" s="61">
        <v>714.11279690377853</v>
      </c>
      <c r="E25" s="61">
        <v>725.95754622317963</v>
      </c>
      <c r="F25" s="56">
        <v>398.85433296304961</v>
      </c>
      <c r="G25" s="55"/>
      <c r="H25" s="37"/>
      <c r="I25" s="37"/>
      <c r="J25" s="50"/>
      <c r="M25" s="109"/>
      <c r="N25" s="109"/>
      <c r="O25" s="109"/>
      <c r="P25" s="109"/>
      <c r="Q25" s="109"/>
      <c r="R25" s="109"/>
      <c r="S25" s="109"/>
    </row>
    <row r="26" spans="1:39" ht="18.75" customHeight="1" x14ac:dyDescent="0.25">
      <c r="A26" s="48"/>
      <c r="B26" s="63" t="s">
        <v>16</v>
      </c>
      <c r="C26" s="64"/>
      <c r="D26" s="64">
        <v>-2.4892457276662561</v>
      </c>
      <c r="E26" s="64">
        <v>1.6586664418782426</v>
      </c>
      <c r="F26" s="36"/>
      <c r="G26" s="37"/>
      <c r="H26" s="37"/>
      <c r="I26" s="37"/>
      <c r="J26" s="50"/>
      <c r="M26" s="109"/>
      <c r="N26" s="109"/>
      <c r="O26" s="109"/>
      <c r="P26" s="109"/>
      <c r="Q26" s="109"/>
      <c r="R26" s="109"/>
      <c r="S26" s="109"/>
    </row>
    <row r="27" spans="1:39" ht="12" customHeight="1" x14ac:dyDescent="0.25">
      <c r="A27" s="48"/>
      <c r="B27" s="59"/>
      <c r="C27" s="65"/>
      <c r="D27" s="65"/>
      <c r="E27" s="65"/>
      <c r="F27" s="39"/>
      <c r="G27" s="35"/>
      <c r="H27" s="35"/>
      <c r="I27" s="35"/>
      <c r="J27" s="50"/>
      <c r="M27" s="109"/>
      <c r="N27" s="109"/>
      <c r="O27" s="109"/>
      <c r="P27" s="109"/>
      <c r="Q27" s="109"/>
      <c r="R27" s="109"/>
      <c r="S27" s="109"/>
    </row>
    <row r="28" spans="1:39" ht="18.75" customHeight="1" x14ac:dyDescent="0.25">
      <c r="A28" s="48"/>
      <c r="B28" s="63" t="s">
        <v>17</v>
      </c>
      <c r="C28" s="61">
        <v>368.05969248823573</v>
      </c>
      <c r="D28" s="61">
        <v>360.3432777848513</v>
      </c>
      <c r="E28" s="61">
        <v>358.47574209958299</v>
      </c>
      <c r="F28" s="57">
        <v>398.85433296304961</v>
      </c>
      <c r="G28" s="58">
        <v>11.263967438067146</v>
      </c>
      <c r="H28" s="24">
        <v>111.26396743806714</v>
      </c>
      <c r="I28" s="24">
        <v>-0.51826572060638121</v>
      </c>
      <c r="J28" s="50"/>
    </row>
    <row r="29" spans="1:39" ht="18.75" customHeight="1" x14ac:dyDescent="0.25">
      <c r="A29" s="48"/>
      <c r="B29" s="63" t="s">
        <v>16</v>
      </c>
      <c r="C29" s="64"/>
      <c r="D29" s="64">
        <v>-2.0965117509114561</v>
      </c>
      <c r="E29" s="64">
        <v>-0.51826572060638121</v>
      </c>
      <c r="F29" s="24">
        <v>11.263967438067146</v>
      </c>
      <c r="G29" s="37"/>
      <c r="H29" s="37"/>
      <c r="I29" s="37"/>
      <c r="J29" s="50"/>
    </row>
    <row r="30" spans="1:39" ht="12" customHeight="1" x14ac:dyDescent="0.25">
      <c r="A30" s="48"/>
      <c r="B30" s="31"/>
      <c r="C30" s="38"/>
      <c r="D30" s="38"/>
      <c r="E30" s="38"/>
      <c r="F30" s="39"/>
      <c r="G30" s="35"/>
      <c r="H30" s="35"/>
      <c r="I30" s="35"/>
      <c r="J30" s="50"/>
    </row>
    <row r="31" spans="1:39" ht="14.25" customHeight="1" x14ac:dyDescent="0.25">
      <c r="A31" s="48"/>
      <c r="B31" s="33"/>
      <c r="C31" s="34"/>
      <c r="D31" s="34"/>
      <c r="E31" s="34"/>
      <c r="F31" s="34"/>
      <c r="G31" s="35"/>
      <c r="H31" s="35"/>
      <c r="I31" s="35"/>
      <c r="J31" s="50"/>
    </row>
    <row r="32" spans="1:39" s="43" customFormat="1" x14ac:dyDescent="0.25">
      <c r="A32" s="51"/>
      <c r="B32" s="31"/>
      <c r="C32" s="40"/>
      <c r="D32" s="40"/>
      <c r="E32" s="40"/>
      <c r="F32" s="41"/>
      <c r="G32" s="42"/>
      <c r="H32" s="42"/>
      <c r="I32" s="42"/>
      <c r="J32" s="50"/>
      <c r="K32" s="18"/>
      <c r="L32" s="18" t="s">
        <v>112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3" customFormat="1" x14ac:dyDescent="0.25">
      <c r="A33" s="51"/>
      <c r="B33" s="31"/>
      <c r="C33" s="40"/>
      <c r="D33" s="40"/>
      <c r="E33" s="40"/>
      <c r="F33" s="41"/>
      <c r="G33" s="42"/>
      <c r="H33" s="42"/>
      <c r="I33" s="42"/>
      <c r="J33" s="50"/>
      <c r="K33" s="18"/>
      <c r="L33" s="18" t="s">
        <v>112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3" customFormat="1" x14ac:dyDescent="0.25">
      <c r="A34" s="51"/>
      <c r="B34" s="31"/>
      <c r="C34" s="40"/>
      <c r="D34" s="40"/>
      <c r="E34" s="40"/>
      <c r="F34" s="41"/>
      <c r="G34" s="42"/>
      <c r="H34" s="42"/>
      <c r="I34" s="42"/>
      <c r="J34" s="50"/>
      <c r="K34" s="18"/>
      <c r="L34" s="18" t="s">
        <v>112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3" customFormat="1" x14ac:dyDescent="0.25">
      <c r="A35" s="51"/>
      <c r="B35" s="31"/>
      <c r="C35" s="40"/>
      <c r="D35" s="40"/>
      <c r="E35" s="40"/>
      <c r="F35" s="41"/>
      <c r="G35" s="42"/>
      <c r="H35" s="42"/>
      <c r="I35" s="42"/>
      <c r="J35" s="50"/>
      <c r="K35" s="18"/>
      <c r="L35" s="18" t="s">
        <v>112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3" customFormat="1" x14ac:dyDescent="0.25">
      <c r="A36" s="51"/>
      <c r="B36" s="31"/>
      <c r="C36" s="40"/>
      <c r="D36" s="40"/>
      <c r="E36" s="40"/>
      <c r="F36" s="41"/>
      <c r="G36" s="42"/>
      <c r="H36" s="42"/>
      <c r="I36" s="42"/>
      <c r="J36" s="50"/>
      <c r="K36" s="18"/>
      <c r="L36" s="18" t="s">
        <v>112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3" customFormat="1" x14ac:dyDescent="0.25">
      <c r="A37" s="51"/>
      <c r="B37" s="31"/>
      <c r="C37" s="40"/>
      <c r="D37" s="40"/>
      <c r="E37" s="40"/>
      <c r="F37" s="41"/>
      <c r="G37" s="42"/>
      <c r="H37" s="42"/>
      <c r="I37" s="42"/>
      <c r="J37" s="50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3" customFormat="1" x14ac:dyDescent="0.25">
      <c r="A38" s="51"/>
      <c r="B38" s="31"/>
      <c r="C38" s="40"/>
      <c r="D38" s="40"/>
      <c r="E38" s="40"/>
      <c r="F38" s="41"/>
      <c r="G38" s="42"/>
      <c r="H38" s="42"/>
      <c r="I38" s="42"/>
      <c r="J38" s="50"/>
      <c r="K38" s="18"/>
      <c r="L38" s="18" t="s">
        <v>112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3" customFormat="1" x14ac:dyDescent="0.25">
      <c r="A39" s="51"/>
      <c r="B39" s="31"/>
      <c r="C39" s="40"/>
      <c r="D39" s="40"/>
      <c r="E39" s="40"/>
      <c r="F39" s="41"/>
      <c r="G39" s="42"/>
      <c r="H39" s="42"/>
      <c r="I39" s="42"/>
      <c r="J39" s="50"/>
      <c r="K39" s="18"/>
      <c r="L39" s="18" t="s">
        <v>112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3" customFormat="1" x14ac:dyDescent="0.25">
      <c r="A40" s="51"/>
      <c r="B40" s="31"/>
      <c r="C40" s="40"/>
      <c r="D40" s="40"/>
      <c r="E40" s="40"/>
      <c r="F40" s="41"/>
      <c r="G40" s="42"/>
      <c r="H40" s="42"/>
      <c r="I40" s="42"/>
      <c r="J40" s="50"/>
      <c r="K40" s="18"/>
      <c r="L40" s="18" t="s">
        <v>112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3" customFormat="1" x14ac:dyDescent="0.25">
      <c r="A41" s="51"/>
      <c r="B41" s="31"/>
      <c r="C41" s="40"/>
      <c r="D41" s="40"/>
      <c r="E41" s="40"/>
      <c r="F41" s="41"/>
      <c r="G41" s="42"/>
      <c r="H41" s="42"/>
      <c r="I41" s="42"/>
      <c r="J41" s="50"/>
      <c r="K41" s="18"/>
      <c r="L41" s="18" t="s">
        <v>112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3" customFormat="1" x14ac:dyDescent="0.25">
      <c r="A42" s="51"/>
      <c r="B42" s="31"/>
      <c r="C42" s="40"/>
      <c r="D42" s="40"/>
      <c r="E42" s="40"/>
      <c r="F42" s="41"/>
      <c r="G42" s="42"/>
      <c r="H42" s="42"/>
      <c r="I42" s="42"/>
      <c r="J42" s="50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3" customFormat="1" x14ac:dyDescent="0.25">
      <c r="A43" s="51"/>
      <c r="B43" s="31"/>
      <c r="C43" s="40"/>
      <c r="D43" s="40"/>
      <c r="E43" s="40"/>
      <c r="F43" s="41"/>
      <c r="G43" s="42"/>
      <c r="H43" s="42"/>
      <c r="I43" s="42"/>
      <c r="J43" s="50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3" customFormat="1" x14ac:dyDescent="0.25">
      <c r="A44" s="51"/>
      <c r="B44" s="33"/>
      <c r="C44" s="41"/>
      <c r="D44" s="41"/>
      <c r="E44" s="41"/>
      <c r="F44" s="41"/>
      <c r="G44" s="44"/>
      <c r="H44" s="44"/>
      <c r="I44" s="44"/>
      <c r="J44" s="50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2"/>
      <c r="B45" s="66" t="s">
        <v>233</v>
      </c>
      <c r="C45" s="53"/>
      <c r="D45" s="53"/>
      <c r="E45" s="53"/>
      <c r="F45" s="53"/>
      <c r="G45" s="53"/>
      <c r="H45" s="53"/>
      <c r="I45" s="53"/>
      <c r="J45" s="54"/>
    </row>
    <row r="46" spans="1:39" s="5" customFormat="1" x14ac:dyDescent="0.25"/>
    <row r="47" spans="1:39" s="18" customFormat="1" x14ac:dyDescent="0.25"/>
    <row r="48" spans="1:39" s="18" customFormat="1" x14ac:dyDescent="0.25">
      <c r="B48" s="18" t="s">
        <v>214</v>
      </c>
      <c r="F48" s="67"/>
      <c r="G48" s="67"/>
    </row>
    <row r="49" spans="2:39" s="28" customFormat="1" x14ac:dyDescent="0.25">
      <c r="B49" s="189">
        <v>54562.129695973956</v>
      </c>
      <c r="C49" s="192"/>
      <c r="D49" s="188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2:39" s="28" customFormat="1" x14ac:dyDescent="0.25">
      <c r="B50" s="189">
        <v>54637.577526069726</v>
      </c>
      <c r="C50" s="192"/>
      <c r="D50" s="188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2:39" s="28" customFormat="1" x14ac:dyDescent="0.25">
      <c r="B51" s="189">
        <v>64970.934195873277</v>
      </c>
      <c r="C51" s="192"/>
      <c r="D51" s="188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28" customFormat="1" x14ac:dyDescent="0.25">
      <c r="B52" s="189">
        <v>55965.969500579209</v>
      </c>
      <c r="C52" s="192"/>
      <c r="D52" s="188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28" customFormat="1" x14ac:dyDescent="0.25">
      <c r="B53" s="189">
        <v>67977.037132016383</v>
      </c>
      <c r="C53" s="192"/>
      <c r="D53" s="188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28" customFormat="1" x14ac:dyDescent="0.25">
      <c r="B54" s="189">
        <v>69946.044437723191</v>
      </c>
      <c r="C54" s="192"/>
      <c r="D54" s="188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28" customFormat="1" x14ac:dyDescent="0.25">
      <c r="B55" s="189">
        <v>67501.480259909615</v>
      </c>
      <c r="C55" s="192"/>
      <c r="D55" s="188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28" customFormat="1" x14ac:dyDescent="0.25">
      <c r="B56" s="189">
        <v>64761.972953821998</v>
      </c>
      <c r="C56" s="192"/>
      <c r="D56" s="188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28" customFormat="1" x14ac:dyDescent="0.25">
      <c r="B57" s="189">
        <v>67888.486185940244</v>
      </c>
      <c r="C57" s="192"/>
      <c r="D57" s="188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28" customFormat="1" x14ac:dyDescent="0.25">
      <c r="B58" s="189">
        <v>56132.070833393074</v>
      </c>
      <c r="C58" s="192"/>
      <c r="D58" s="188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28" customFormat="1" x14ac:dyDescent="0.25">
      <c r="B59" s="189">
        <v>54056.519489464656</v>
      </c>
      <c r="C59" s="192"/>
      <c r="D59" s="188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28" customFormat="1" x14ac:dyDescent="0.25">
      <c r="B60" s="189">
        <v>53942.381672045864</v>
      </c>
      <c r="C60" s="193">
        <v>61.028550323567593</v>
      </c>
      <c r="D60" s="188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28" customFormat="1" x14ac:dyDescent="0.25">
      <c r="B61" s="189">
        <v>54966.389743940454</v>
      </c>
      <c r="C61" s="193">
        <v>61.062238660898139</v>
      </c>
      <c r="D61" s="188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28" customFormat="1" x14ac:dyDescent="0.25">
      <c r="B62" s="189">
        <v>68633.842421164649</v>
      </c>
      <c r="C62" s="193">
        <v>62.228594068822716</v>
      </c>
      <c r="D62" s="188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28" customFormat="1" x14ac:dyDescent="0.25">
      <c r="B63" s="189">
        <v>65890.741255127621</v>
      </c>
      <c r="C63" s="193">
        <v>62.305244657093915</v>
      </c>
      <c r="D63" s="188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28" customFormat="1" x14ac:dyDescent="0.25">
      <c r="B64" s="189">
        <v>51550.184891910867</v>
      </c>
      <c r="C64" s="193">
        <v>61.93726260637154</v>
      </c>
      <c r="D64" s="188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28" customFormat="1" x14ac:dyDescent="0.25">
      <c r="B65" s="189">
        <v>62479.169103664644</v>
      </c>
      <c r="C65" s="193">
        <v>61.479106937342245</v>
      </c>
      <c r="D65" s="188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28" customFormat="1" x14ac:dyDescent="0.25">
      <c r="B66" s="189">
        <v>56822.950369043094</v>
      </c>
      <c r="C66" s="193">
        <v>60.385515764952231</v>
      </c>
      <c r="D66" s="188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28" customFormat="1" x14ac:dyDescent="0.25">
      <c r="B67" s="189">
        <v>59066.733184041805</v>
      </c>
      <c r="C67" s="193">
        <v>59.682620175296577</v>
      </c>
      <c r="D67" s="188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28" customFormat="1" x14ac:dyDescent="0.25">
      <c r="B68" s="189">
        <v>59692.119754605163</v>
      </c>
      <c r="C68" s="193">
        <v>59.260132408695171</v>
      </c>
      <c r="D68" s="188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28" customFormat="1" x14ac:dyDescent="0.25">
      <c r="B69" s="189">
        <v>56956.798583012722</v>
      </c>
      <c r="C69" s="193">
        <v>58.349158441784553</v>
      </c>
      <c r="D69" s="188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28" customFormat="1" x14ac:dyDescent="0.25">
      <c r="B70" s="189">
        <v>61423.730996723287</v>
      </c>
      <c r="C70" s="193">
        <v>58.790130122062074</v>
      </c>
      <c r="D70" s="188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28" customFormat="1" x14ac:dyDescent="0.25">
      <c r="B71" s="189">
        <v>62317.977655262614</v>
      </c>
      <c r="C71" s="193">
        <v>59.478584969211894</v>
      </c>
      <c r="D71" s="188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28" customFormat="1" x14ac:dyDescent="0.25">
      <c r="B72" s="189">
        <v>54312.158945281553</v>
      </c>
      <c r="C72" s="193">
        <v>59.509399741981532</v>
      </c>
      <c r="D72" s="188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28" customFormat="1" x14ac:dyDescent="0.25">
      <c r="B73" s="189">
        <v>54155.773941308413</v>
      </c>
      <c r="C73" s="193">
        <v>59.441848425095529</v>
      </c>
      <c r="D73" s="188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28" customFormat="1" x14ac:dyDescent="0.25">
      <c r="B74" s="189">
        <v>61927.014487263768</v>
      </c>
      <c r="C74" s="193">
        <v>58.882946097270448</v>
      </c>
      <c r="D74" s="188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28" customFormat="1" x14ac:dyDescent="0.25">
      <c r="B75" s="189">
        <v>60464.476415098921</v>
      </c>
      <c r="C75" s="193">
        <v>58.430757360601397</v>
      </c>
      <c r="D75" s="188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28" customFormat="1" x14ac:dyDescent="0.25">
      <c r="B76" s="189">
        <v>64856.016985063317</v>
      </c>
      <c r="C76" s="193">
        <v>59.539576701697435</v>
      </c>
      <c r="D76" s="188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28" customFormat="1" x14ac:dyDescent="0.25">
      <c r="B77" s="189">
        <v>59696.674202906484</v>
      </c>
      <c r="C77" s="193">
        <v>59.307702126634254</v>
      </c>
      <c r="D77" s="188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28" customFormat="1" x14ac:dyDescent="0.25">
      <c r="B78" s="189">
        <v>56721.233364677857</v>
      </c>
      <c r="C78" s="193">
        <v>59.299225709603832</v>
      </c>
      <c r="D78" s="188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28" customFormat="1" x14ac:dyDescent="0.25">
      <c r="B79" s="189">
        <v>66586.06864964492</v>
      </c>
      <c r="C79" s="193">
        <v>59.925836998404094</v>
      </c>
      <c r="D79" s="188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28" customFormat="1" x14ac:dyDescent="0.25">
      <c r="B80" s="189">
        <v>55810.004920167485</v>
      </c>
      <c r="C80" s="193">
        <v>59.602327428867611</v>
      </c>
      <c r="D80" s="188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28" customFormat="1" x14ac:dyDescent="0.25">
      <c r="B81" s="189">
        <v>63080.18</v>
      </c>
      <c r="C81" s="193">
        <v>60.112609213616558</v>
      </c>
      <c r="D81" s="188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28" customFormat="1" x14ac:dyDescent="0.25">
      <c r="B82" s="189">
        <v>69699.67</v>
      </c>
      <c r="C82" s="193">
        <v>60.80227079722296</v>
      </c>
      <c r="D82" s="188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28" customFormat="1" x14ac:dyDescent="0.25">
      <c r="B83" s="189">
        <v>60972.070222749302</v>
      </c>
      <c r="C83" s="193">
        <v>60.69011184451351</v>
      </c>
      <c r="D83" s="188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28" customFormat="1" x14ac:dyDescent="0.25">
      <c r="B84" s="189">
        <v>51333.810331035056</v>
      </c>
      <c r="C84" s="193">
        <v>60.441916126659635</v>
      </c>
      <c r="D84" s="188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28" customFormat="1" x14ac:dyDescent="0.25">
      <c r="B85" s="189">
        <v>52613.06</v>
      </c>
      <c r="C85" s="193">
        <v>60.31335663155059</v>
      </c>
      <c r="D85" s="188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28" customFormat="1" x14ac:dyDescent="0.25">
      <c r="B86" s="189">
        <v>57799.152963049652</v>
      </c>
      <c r="C86" s="193">
        <v>59.96936817119942</v>
      </c>
      <c r="D86" s="188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28" customFormat="1" x14ac:dyDescent="0.25">
      <c r="B87" s="189">
        <v>66725.38</v>
      </c>
      <c r="C87" s="193">
        <v>60.491110136607844</v>
      </c>
      <c r="D87" s="188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28" customFormat="1" x14ac:dyDescent="0.25">
      <c r="B88" s="189">
        <v>69718.399999999994</v>
      </c>
      <c r="C88" s="193">
        <v>60.896308721185896</v>
      </c>
      <c r="D88" s="188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28" customFormat="1" x14ac:dyDescent="0.25">
      <c r="B89" s="189">
        <v>79108.92</v>
      </c>
      <c r="C89" s="193">
        <v>62.513995870943695</v>
      </c>
      <c r="D89" s="188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28" customFormat="1" x14ac:dyDescent="0.25">
      <c r="B90" s="189">
        <v>72889.42</v>
      </c>
      <c r="C90" s="193">
        <v>63.861344757220543</v>
      </c>
      <c r="D90" s="188">
        <v>41791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28" customFormat="1" x14ac:dyDescent="0.25">
      <c r="B91" s="189"/>
      <c r="C91" s="193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28" customFormat="1" x14ac:dyDescent="0.25">
      <c r="B92" s="189"/>
      <c r="C92" s="193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28" customFormat="1" x14ac:dyDescent="0.25">
      <c r="B93" s="189"/>
      <c r="C93" s="193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28" customFormat="1" x14ac:dyDescent="0.25">
      <c r="B94" s="189"/>
      <c r="C94" s="193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28" customFormat="1" x14ac:dyDescent="0.25">
      <c r="B95" s="189"/>
      <c r="C95" s="193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28" customFormat="1" x14ac:dyDescent="0.25">
      <c r="B96" s="189"/>
      <c r="C96" s="193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28" customFormat="1" x14ac:dyDescent="0.25">
      <c r="B97" s="189"/>
      <c r="C97" s="193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28" customFormat="1" x14ac:dyDescent="0.25">
      <c r="B98" s="189"/>
      <c r="C98" s="193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28" customFormat="1" x14ac:dyDescent="0.25">
      <c r="B99" s="189"/>
      <c r="C99" s="193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28" customFormat="1" x14ac:dyDescent="0.25">
      <c r="B100" s="189"/>
      <c r="C100" s="193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28" customFormat="1" x14ac:dyDescent="0.25">
      <c r="B101" s="189"/>
      <c r="C101" s="193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28" customFormat="1" x14ac:dyDescent="0.25">
      <c r="B102" s="189"/>
      <c r="C102" s="193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28" customFormat="1" x14ac:dyDescent="0.25">
      <c r="B103" s="189"/>
      <c r="C103" s="193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28" customFormat="1" x14ac:dyDescent="0.25">
      <c r="B104" s="189"/>
      <c r="C104" s="193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28" customFormat="1" x14ac:dyDescent="0.25">
      <c r="B105" s="189"/>
      <c r="C105" s="193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28" customFormat="1" x14ac:dyDescent="0.25">
      <c r="B106" s="189"/>
      <c r="C106" s="193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28" customFormat="1" x14ac:dyDescent="0.25">
      <c r="B107" s="189"/>
      <c r="C107" s="193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28" customFormat="1" x14ac:dyDescent="0.25">
      <c r="B108" s="189"/>
      <c r="C108" s="193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28" customFormat="1" x14ac:dyDescent="0.25">
      <c r="B109" s="189"/>
      <c r="C109" s="193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28" customFormat="1" x14ac:dyDescent="0.25">
      <c r="B110" s="189"/>
      <c r="C110" s="193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28" customFormat="1" x14ac:dyDescent="0.25">
      <c r="B111" s="189"/>
      <c r="C111" s="193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28" customFormat="1" x14ac:dyDescent="0.25">
      <c r="B112" s="189"/>
      <c r="C112" s="193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28" customFormat="1" x14ac:dyDescent="0.25">
      <c r="B113" s="189"/>
      <c r="C113" s="193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28" customFormat="1" x14ac:dyDescent="0.25">
      <c r="B114" s="189"/>
      <c r="C114" s="193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28" customFormat="1" x14ac:dyDescent="0.25">
      <c r="B115" s="189"/>
      <c r="C115" s="193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28" customFormat="1" x14ac:dyDescent="0.25">
      <c r="B116" s="189"/>
      <c r="C116" s="193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28" customFormat="1" x14ac:dyDescent="0.25">
      <c r="B117" s="189"/>
      <c r="C117" s="193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28" customFormat="1" x14ac:dyDescent="0.25">
      <c r="C118" s="193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28" customFormat="1" x14ac:dyDescent="0.25">
      <c r="C119" s="193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28" customFormat="1" x14ac:dyDescent="0.25">
      <c r="C120" s="193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28" customFormat="1" x14ac:dyDescent="0.25">
      <c r="C121" s="193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28" customFormat="1" x14ac:dyDescent="0.25">
      <c r="C122" s="193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28" customFormat="1" x14ac:dyDescent="0.25">
      <c r="C123" s="193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28" customFormat="1" x14ac:dyDescent="0.25">
      <c r="C124" s="193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28" customFormat="1" x14ac:dyDescent="0.25">
      <c r="C125" s="193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28" customFormat="1" x14ac:dyDescent="0.25">
      <c r="C126" s="193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28" customFormat="1" x14ac:dyDescent="0.25">
      <c r="C127" s="193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28" customFormat="1" x14ac:dyDescent="0.25">
      <c r="C128" s="193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3:39" s="28" customFormat="1" x14ac:dyDescent="0.25">
      <c r="C129" s="193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3:39" s="28" customFormat="1" x14ac:dyDescent="0.25">
      <c r="C130" s="193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</row>
    <row r="131" spans="3:39" s="28" customFormat="1" x14ac:dyDescent="0.25">
      <c r="C131" s="193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</row>
    <row r="132" spans="3:39" s="111" customFormat="1" x14ac:dyDescent="0.25">
      <c r="C132" s="164"/>
      <c r="K132" s="109"/>
      <c r="L132" s="109"/>
      <c r="M132" s="109"/>
      <c r="N132" s="109"/>
      <c r="O132" s="109"/>
      <c r="P132" s="109"/>
      <c r="Q132" s="109"/>
      <c r="R132" s="109"/>
      <c r="S132" s="109"/>
      <c r="T132" s="109"/>
      <c r="U132" s="109"/>
      <c r="V132" s="109"/>
      <c r="W132" s="109"/>
      <c r="X132" s="109"/>
      <c r="Y132" s="109"/>
      <c r="Z132" s="109"/>
      <c r="AA132" s="109"/>
      <c r="AB132" s="109"/>
      <c r="AC132" s="109"/>
      <c r="AD132" s="109"/>
      <c r="AE132" s="109"/>
      <c r="AF132" s="109"/>
      <c r="AG132" s="109"/>
      <c r="AH132" s="109"/>
      <c r="AI132" s="109"/>
      <c r="AJ132" s="109"/>
      <c r="AK132" s="109"/>
      <c r="AL132" s="109"/>
      <c r="AM132" s="109"/>
    </row>
    <row r="133" spans="3:39" s="111" customFormat="1" x14ac:dyDescent="0.25">
      <c r="C133" s="164"/>
      <c r="K133" s="109"/>
      <c r="L133" s="109"/>
      <c r="M133" s="109"/>
      <c r="N133" s="109"/>
      <c r="O133" s="109"/>
      <c r="P133" s="109"/>
      <c r="Q133" s="109"/>
      <c r="R133" s="109"/>
      <c r="S133" s="109"/>
      <c r="T133" s="109"/>
      <c r="U133" s="109"/>
      <c r="V133" s="109"/>
      <c r="W133" s="109"/>
      <c r="X133" s="109"/>
      <c r="Y133" s="109"/>
      <c r="Z133" s="109"/>
      <c r="AA133" s="109"/>
      <c r="AB133" s="109"/>
      <c r="AC133" s="109"/>
      <c r="AD133" s="109"/>
      <c r="AE133" s="109"/>
      <c r="AF133" s="109"/>
      <c r="AG133" s="109"/>
      <c r="AH133" s="109"/>
      <c r="AI133" s="109"/>
      <c r="AJ133" s="109"/>
      <c r="AK133" s="109"/>
      <c r="AL133" s="109"/>
      <c r="AM133" s="109"/>
    </row>
    <row r="134" spans="3:39" s="111" customFormat="1" x14ac:dyDescent="0.25">
      <c r="C134" s="164"/>
      <c r="K134" s="109"/>
      <c r="L134" s="109"/>
      <c r="M134" s="109"/>
      <c r="N134" s="109"/>
      <c r="O134" s="109"/>
      <c r="P134" s="109"/>
      <c r="Q134" s="109"/>
      <c r="R134" s="109"/>
      <c r="S134" s="109"/>
      <c r="T134" s="109"/>
      <c r="U134" s="109"/>
      <c r="V134" s="109"/>
      <c r="W134" s="109"/>
      <c r="X134" s="109"/>
      <c r="Y134" s="109"/>
      <c r="Z134" s="109"/>
      <c r="AA134" s="109"/>
      <c r="AB134" s="109"/>
      <c r="AC134" s="109"/>
      <c r="AD134" s="109"/>
      <c r="AE134" s="109"/>
      <c r="AF134" s="109"/>
      <c r="AG134" s="109"/>
      <c r="AH134" s="109"/>
      <c r="AI134" s="109"/>
      <c r="AJ134" s="109"/>
      <c r="AK134" s="109"/>
      <c r="AL134" s="109"/>
      <c r="AM134" s="109"/>
    </row>
    <row r="135" spans="3:39" s="111" customFormat="1" x14ac:dyDescent="0.25">
      <c r="C135" s="164"/>
      <c r="K135" s="109"/>
      <c r="L135" s="109"/>
      <c r="M135" s="109"/>
      <c r="N135" s="109"/>
      <c r="O135" s="109"/>
      <c r="P135" s="109"/>
      <c r="Q135" s="109"/>
      <c r="R135" s="109"/>
      <c r="S135" s="109"/>
      <c r="T135" s="109"/>
      <c r="U135" s="109"/>
      <c r="V135" s="109"/>
      <c r="W135" s="109"/>
      <c r="X135" s="109"/>
      <c r="Y135" s="109"/>
      <c r="Z135" s="109"/>
      <c r="AA135" s="109"/>
      <c r="AB135" s="109"/>
      <c r="AC135" s="109"/>
      <c r="AD135" s="109"/>
      <c r="AE135" s="109"/>
      <c r="AF135" s="109"/>
      <c r="AG135" s="109"/>
      <c r="AH135" s="109"/>
      <c r="AI135" s="109"/>
      <c r="AJ135" s="109"/>
      <c r="AK135" s="109"/>
      <c r="AL135" s="109"/>
      <c r="AM135" s="109"/>
    </row>
    <row r="136" spans="3:39" s="111" customFormat="1" x14ac:dyDescent="0.25">
      <c r="C136" s="164"/>
      <c r="K136" s="109"/>
      <c r="L136" s="109"/>
      <c r="M136" s="109"/>
      <c r="N136" s="109"/>
      <c r="O136" s="109"/>
      <c r="P136" s="109"/>
      <c r="Q136" s="109"/>
      <c r="R136" s="109"/>
      <c r="S136" s="109"/>
      <c r="T136" s="109"/>
      <c r="U136" s="109"/>
      <c r="V136" s="109"/>
      <c r="W136" s="109"/>
      <c r="X136" s="109"/>
      <c r="Y136" s="109"/>
      <c r="Z136" s="109"/>
      <c r="AA136" s="109"/>
      <c r="AB136" s="109"/>
      <c r="AC136" s="109"/>
      <c r="AD136" s="109"/>
      <c r="AE136" s="109"/>
      <c r="AF136" s="109"/>
      <c r="AG136" s="109"/>
      <c r="AH136" s="109"/>
      <c r="AI136" s="109"/>
      <c r="AJ136" s="109"/>
      <c r="AK136" s="109"/>
      <c r="AL136" s="109"/>
      <c r="AM136" s="109"/>
    </row>
    <row r="137" spans="3:39" s="111" customFormat="1" x14ac:dyDescent="0.25">
      <c r="C137" s="164"/>
      <c r="K137" s="109"/>
      <c r="L137" s="109"/>
      <c r="M137" s="109"/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  <c r="X137" s="109"/>
      <c r="Y137" s="109"/>
      <c r="Z137" s="109"/>
      <c r="AA137" s="109"/>
      <c r="AB137" s="109"/>
      <c r="AC137" s="109"/>
      <c r="AD137" s="109"/>
      <c r="AE137" s="109"/>
      <c r="AF137" s="109"/>
      <c r="AG137" s="109"/>
      <c r="AH137" s="109"/>
      <c r="AI137" s="109"/>
      <c r="AJ137" s="109"/>
      <c r="AK137" s="109"/>
      <c r="AL137" s="109"/>
      <c r="AM137" s="109"/>
    </row>
    <row r="138" spans="3:39" s="111" customFormat="1" x14ac:dyDescent="0.25">
      <c r="C138" s="164"/>
      <c r="K138" s="109"/>
      <c r="L138" s="109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  <c r="X138" s="109"/>
      <c r="Y138" s="109"/>
      <c r="Z138" s="109"/>
      <c r="AA138" s="109"/>
      <c r="AB138" s="109"/>
      <c r="AC138" s="109"/>
      <c r="AD138" s="109"/>
      <c r="AE138" s="109"/>
      <c r="AF138" s="109"/>
      <c r="AG138" s="109"/>
      <c r="AH138" s="109"/>
      <c r="AI138" s="109"/>
      <c r="AJ138" s="109"/>
      <c r="AK138" s="109"/>
      <c r="AL138" s="109"/>
      <c r="AM138" s="109"/>
    </row>
    <row r="139" spans="3:39" s="111" customFormat="1" x14ac:dyDescent="0.25">
      <c r="C139" s="164"/>
      <c r="K139" s="109"/>
      <c r="L139" s="109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  <c r="X139" s="109"/>
      <c r="Y139" s="109"/>
      <c r="Z139" s="109"/>
      <c r="AA139" s="109"/>
      <c r="AB139" s="109"/>
      <c r="AC139" s="109"/>
      <c r="AD139" s="109"/>
      <c r="AE139" s="109"/>
      <c r="AF139" s="109"/>
      <c r="AG139" s="109"/>
      <c r="AH139" s="109"/>
      <c r="AI139" s="109"/>
      <c r="AJ139" s="109"/>
      <c r="AK139" s="109"/>
      <c r="AL139" s="109"/>
      <c r="AM139" s="109"/>
    </row>
    <row r="140" spans="3:39" s="111" customFormat="1" x14ac:dyDescent="0.25">
      <c r="C140" s="164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  <c r="Y140" s="109"/>
      <c r="Z140" s="109"/>
      <c r="AA140" s="109"/>
      <c r="AB140" s="109"/>
      <c r="AC140" s="109"/>
      <c r="AD140" s="109"/>
      <c r="AE140" s="109"/>
      <c r="AF140" s="109"/>
      <c r="AG140" s="109"/>
      <c r="AH140" s="109"/>
      <c r="AI140" s="109"/>
      <c r="AJ140" s="109"/>
      <c r="AK140" s="109"/>
      <c r="AL140" s="109"/>
      <c r="AM140" s="109"/>
    </row>
    <row r="141" spans="3:39" s="111" customFormat="1" x14ac:dyDescent="0.25">
      <c r="C141" s="164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  <c r="Y141" s="109"/>
      <c r="Z141" s="109"/>
      <c r="AA141" s="109"/>
      <c r="AB141" s="109"/>
      <c r="AC141" s="109"/>
      <c r="AD141" s="109"/>
      <c r="AE141" s="109"/>
      <c r="AF141" s="109"/>
      <c r="AG141" s="109"/>
      <c r="AH141" s="109"/>
      <c r="AI141" s="109"/>
      <c r="AJ141" s="109"/>
      <c r="AK141" s="109"/>
      <c r="AL141" s="109"/>
      <c r="AM141" s="109"/>
    </row>
    <row r="142" spans="3:39" s="111" customFormat="1" x14ac:dyDescent="0.25">
      <c r="C142" s="164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  <c r="Y142" s="109"/>
      <c r="Z142" s="109"/>
      <c r="AA142" s="109"/>
      <c r="AB142" s="109"/>
      <c r="AC142" s="109"/>
      <c r="AD142" s="109"/>
      <c r="AE142" s="109"/>
      <c r="AF142" s="109"/>
      <c r="AG142" s="109"/>
      <c r="AH142" s="109"/>
      <c r="AI142" s="109"/>
      <c r="AJ142" s="109"/>
      <c r="AK142" s="109"/>
      <c r="AL142" s="109"/>
      <c r="AM142" s="109"/>
    </row>
    <row r="143" spans="3:39" s="111" customFormat="1" x14ac:dyDescent="0.25">
      <c r="C143" s="164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  <c r="Y143" s="109"/>
      <c r="Z143" s="109"/>
      <c r="AA143" s="109"/>
      <c r="AB143" s="109"/>
      <c r="AC143" s="109"/>
      <c r="AD143" s="109"/>
      <c r="AE143" s="109"/>
      <c r="AF143" s="109"/>
      <c r="AG143" s="109"/>
      <c r="AH143" s="109"/>
      <c r="AI143" s="109"/>
      <c r="AJ143" s="109"/>
      <c r="AK143" s="109"/>
      <c r="AL143" s="109"/>
      <c r="AM143" s="109"/>
    </row>
    <row r="144" spans="3:39" s="111" customFormat="1" x14ac:dyDescent="0.25">
      <c r="C144" s="164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  <c r="Y144" s="109"/>
      <c r="Z144" s="109"/>
      <c r="AA144" s="109"/>
      <c r="AB144" s="109"/>
      <c r="AC144" s="109"/>
      <c r="AD144" s="109"/>
      <c r="AE144" s="109"/>
      <c r="AF144" s="109"/>
      <c r="AG144" s="109"/>
      <c r="AH144" s="109"/>
      <c r="AI144" s="109"/>
      <c r="AJ144" s="109"/>
      <c r="AK144" s="109"/>
      <c r="AL144" s="109"/>
      <c r="AM144" s="109"/>
    </row>
    <row r="145" spans="3:39" s="111" customFormat="1" x14ac:dyDescent="0.25">
      <c r="C145" s="164"/>
      <c r="K145" s="109"/>
      <c r="L145" s="109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  <c r="X145" s="109"/>
      <c r="Y145" s="109"/>
      <c r="Z145" s="109"/>
      <c r="AA145" s="109"/>
      <c r="AB145" s="109"/>
      <c r="AC145" s="109"/>
      <c r="AD145" s="109"/>
      <c r="AE145" s="109"/>
      <c r="AF145" s="109"/>
      <c r="AG145" s="109"/>
      <c r="AH145" s="109"/>
      <c r="AI145" s="109"/>
      <c r="AJ145" s="109"/>
      <c r="AK145" s="109"/>
      <c r="AL145" s="109"/>
      <c r="AM145" s="109"/>
    </row>
    <row r="146" spans="3:39" s="111" customFormat="1" x14ac:dyDescent="0.25">
      <c r="C146" s="164"/>
      <c r="K146" s="109"/>
      <c r="L146" s="109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  <c r="X146" s="109"/>
      <c r="Y146" s="109"/>
      <c r="Z146" s="109"/>
      <c r="AA146" s="109"/>
      <c r="AB146" s="109"/>
      <c r="AC146" s="109"/>
      <c r="AD146" s="109"/>
      <c r="AE146" s="109"/>
      <c r="AF146" s="109"/>
      <c r="AG146" s="109"/>
      <c r="AH146" s="109"/>
      <c r="AI146" s="109"/>
      <c r="AJ146" s="109"/>
      <c r="AK146" s="109"/>
      <c r="AL146" s="109"/>
      <c r="AM146" s="109"/>
    </row>
    <row r="147" spans="3:39" s="111" customFormat="1" x14ac:dyDescent="0.25">
      <c r="C147" s="164"/>
      <c r="K147" s="109"/>
      <c r="L147" s="109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  <c r="X147" s="109"/>
      <c r="Y147" s="109"/>
      <c r="Z147" s="109"/>
      <c r="AA147" s="109"/>
      <c r="AB147" s="109"/>
      <c r="AC147" s="109"/>
      <c r="AD147" s="109"/>
      <c r="AE147" s="109"/>
      <c r="AF147" s="109"/>
      <c r="AG147" s="109"/>
      <c r="AH147" s="109"/>
      <c r="AI147" s="109"/>
      <c r="AJ147" s="109"/>
      <c r="AK147" s="109"/>
      <c r="AL147" s="109"/>
      <c r="AM147" s="109"/>
    </row>
    <row r="148" spans="3:39" s="111" customFormat="1" x14ac:dyDescent="0.25">
      <c r="K148" s="109"/>
      <c r="L148" s="109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  <c r="X148" s="109"/>
      <c r="Y148" s="109"/>
      <c r="Z148" s="109"/>
      <c r="AA148" s="109"/>
      <c r="AB148" s="109"/>
      <c r="AC148" s="109"/>
      <c r="AD148" s="109"/>
      <c r="AE148" s="109"/>
      <c r="AF148" s="109"/>
      <c r="AG148" s="109"/>
      <c r="AH148" s="109"/>
      <c r="AI148" s="109"/>
      <c r="AJ148" s="109"/>
      <c r="AK148" s="109"/>
      <c r="AL148" s="109"/>
      <c r="AM148" s="109"/>
    </row>
    <row r="149" spans="3:39" s="111" customFormat="1" x14ac:dyDescent="0.25">
      <c r="K149" s="109"/>
      <c r="L149" s="109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  <c r="X149" s="109"/>
      <c r="Y149" s="109"/>
      <c r="Z149" s="109"/>
      <c r="AA149" s="109"/>
      <c r="AB149" s="109"/>
      <c r="AC149" s="109"/>
      <c r="AD149" s="109"/>
      <c r="AE149" s="109"/>
      <c r="AF149" s="109"/>
      <c r="AG149" s="109"/>
      <c r="AH149" s="109"/>
      <c r="AI149" s="109"/>
      <c r="AJ149" s="109"/>
      <c r="AK149" s="109"/>
      <c r="AL149" s="109"/>
      <c r="AM149" s="109"/>
    </row>
    <row r="150" spans="3:39" s="111" customFormat="1" x14ac:dyDescent="0.25">
      <c r="K150" s="109"/>
      <c r="L150" s="109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  <c r="X150" s="109"/>
      <c r="Y150" s="109"/>
      <c r="Z150" s="109"/>
      <c r="AA150" s="109"/>
      <c r="AB150" s="109"/>
      <c r="AC150" s="109"/>
      <c r="AD150" s="109"/>
      <c r="AE150" s="109"/>
      <c r="AF150" s="109"/>
      <c r="AG150" s="109"/>
      <c r="AH150" s="109"/>
      <c r="AI150" s="109"/>
      <c r="AJ150" s="109"/>
      <c r="AK150" s="109"/>
      <c r="AL150" s="109"/>
      <c r="AM150" s="109"/>
    </row>
    <row r="151" spans="3:39" s="111" customFormat="1" x14ac:dyDescent="0.25">
      <c r="K151" s="109"/>
      <c r="L151" s="109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  <c r="X151" s="109"/>
      <c r="Y151" s="109"/>
      <c r="Z151" s="109"/>
      <c r="AA151" s="109"/>
      <c r="AB151" s="109"/>
      <c r="AC151" s="109"/>
      <c r="AD151" s="109"/>
      <c r="AE151" s="109"/>
      <c r="AF151" s="109"/>
      <c r="AG151" s="109"/>
      <c r="AH151" s="109"/>
      <c r="AI151" s="109"/>
      <c r="AJ151" s="109"/>
      <c r="AK151" s="109"/>
      <c r="AL151" s="109"/>
      <c r="AM151" s="109"/>
    </row>
    <row r="152" spans="3:39" s="111" customFormat="1" x14ac:dyDescent="0.25">
      <c r="K152" s="109"/>
      <c r="L152" s="109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109"/>
      <c r="Z152" s="109"/>
      <c r="AA152" s="109"/>
      <c r="AB152" s="109"/>
      <c r="AC152" s="109"/>
      <c r="AD152" s="109"/>
      <c r="AE152" s="109"/>
      <c r="AF152" s="109"/>
      <c r="AG152" s="109"/>
      <c r="AH152" s="109"/>
      <c r="AI152" s="109"/>
      <c r="AJ152" s="109"/>
      <c r="AK152" s="109"/>
      <c r="AL152" s="109"/>
      <c r="AM152" s="109"/>
    </row>
    <row r="153" spans="3:39" s="111" customFormat="1" x14ac:dyDescent="0.25">
      <c r="K153" s="109"/>
      <c r="L153" s="109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109"/>
      <c r="Z153" s="109"/>
      <c r="AA153" s="109"/>
      <c r="AB153" s="109"/>
      <c r="AC153" s="109"/>
      <c r="AD153" s="109"/>
      <c r="AE153" s="109"/>
      <c r="AF153" s="109"/>
      <c r="AG153" s="109"/>
      <c r="AH153" s="109"/>
      <c r="AI153" s="109"/>
      <c r="AJ153" s="109"/>
      <c r="AK153" s="109"/>
      <c r="AL153" s="109"/>
      <c r="AM153" s="109"/>
    </row>
    <row r="154" spans="3:39" s="111" customFormat="1" x14ac:dyDescent="0.25">
      <c r="K154" s="109"/>
      <c r="L154" s="109"/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109"/>
      <c r="Z154" s="109"/>
      <c r="AA154" s="109"/>
      <c r="AB154" s="109"/>
      <c r="AC154" s="109"/>
      <c r="AD154" s="109"/>
      <c r="AE154" s="109"/>
      <c r="AF154" s="109"/>
      <c r="AG154" s="109"/>
      <c r="AH154" s="109"/>
      <c r="AI154" s="109"/>
      <c r="AJ154" s="109"/>
      <c r="AK154" s="109"/>
      <c r="AL154" s="109"/>
      <c r="AM154" s="109"/>
    </row>
    <row r="155" spans="3:39" s="111" customFormat="1" x14ac:dyDescent="0.25">
      <c r="K155" s="109"/>
      <c r="L155" s="109"/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  <c r="Z155" s="109"/>
      <c r="AA155" s="109"/>
      <c r="AB155" s="109"/>
      <c r="AC155" s="109"/>
      <c r="AD155" s="109"/>
      <c r="AE155" s="109"/>
      <c r="AF155" s="109"/>
      <c r="AG155" s="109"/>
      <c r="AH155" s="109"/>
      <c r="AI155" s="109"/>
      <c r="AJ155" s="109"/>
      <c r="AK155" s="109"/>
      <c r="AL155" s="109"/>
      <c r="AM155" s="109"/>
    </row>
    <row r="156" spans="3:39" s="111" customFormat="1" x14ac:dyDescent="0.25"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  <c r="Z156" s="109"/>
      <c r="AA156" s="109"/>
      <c r="AB156" s="109"/>
      <c r="AC156" s="109"/>
      <c r="AD156" s="109"/>
      <c r="AE156" s="109"/>
      <c r="AF156" s="109"/>
      <c r="AG156" s="109"/>
      <c r="AH156" s="109"/>
      <c r="AI156" s="109"/>
      <c r="AJ156" s="109"/>
      <c r="AK156" s="109"/>
      <c r="AL156" s="109"/>
      <c r="AM156" s="109"/>
    </row>
    <row r="157" spans="3:39" s="111" customFormat="1" x14ac:dyDescent="0.25">
      <c r="K157" s="109"/>
      <c r="L157" s="109"/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  <c r="Z157" s="109"/>
      <c r="AA157" s="109"/>
      <c r="AB157" s="109"/>
      <c r="AC157" s="109"/>
      <c r="AD157" s="109"/>
      <c r="AE157" s="109"/>
      <c r="AF157" s="109"/>
      <c r="AG157" s="109"/>
      <c r="AH157" s="109"/>
      <c r="AI157" s="109"/>
      <c r="AJ157" s="109"/>
      <c r="AK157" s="109"/>
      <c r="AL157" s="109"/>
      <c r="AM157" s="109"/>
    </row>
    <row r="158" spans="3:39" s="111" customFormat="1" x14ac:dyDescent="0.25">
      <c r="K158" s="109"/>
      <c r="L158" s="109"/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  <c r="Z158" s="109"/>
      <c r="AA158" s="109"/>
      <c r="AB158" s="109"/>
      <c r="AC158" s="109"/>
      <c r="AD158" s="109"/>
      <c r="AE158" s="109"/>
      <c r="AF158" s="109"/>
      <c r="AG158" s="109"/>
      <c r="AH158" s="109"/>
      <c r="AI158" s="109"/>
      <c r="AJ158" s="109"/>
      <c r="AK158" s="109"/>
      <c r="AL158" s="109"/>
      <c r="AM158" s="109"/>
    </row>
    <row r="159" spans="3:39" s="111" customFormat="1" x14ac:dyDescent="0.25">
      <c r="K159" s="109"/>
      <c r="L159" s="109"/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  <c r="Z159" s="109"/>
      <c r="AA159" s="109"/>
      <c r="AB159" s="109"/>
      <c r="AC159" s="109"/>
      <c r="AD159" s="109"/>
      <c r="AE159" s="109"/>
      <c r="AF159" s="109"/>
      <c r="AG159" s="109"/>
      <c r="AH159" s="109"/>
      <c r="AI159" s="109"/>
      <c r="AJ159" s="109"/>
      <c r="AK159" s="109"/>
      <c r="AL159" s="109"/>
      <c r="AM159" s="109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SheetLayoutView="70" workbookViewId="0">
      <pane ySplit="11" topLeftCell="A12" activePane="bottomLeft" state="frozen"/>
      <selection activeCell="A25" sqref="A25"/>
      <selection pane="bottomLeft" activeCell="K12" sqref="K12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7"/>
  </cols>
  <sheetData>
    <row r="1" spans="1:19" s="27" customFormat="1" x14ac:dyDescent="0.25">
      <c r="A1" s="45"/>
      <c r="B1" s="46"/>
      <c r="C1" s="46"/>
      <c r="D1" s="46"/>
      <c r="E1" s="46"/>
      <c r="F1" s="46"/>
      <c r="G1" s="46"/>
      <c r="H1" s="46"/>
      <c r="I1" s="46"/>
      <c r="J1" s="47"/>
      <c r="K1" s="18"/>
      <c r="L1" s="18"/>
      <c r="M1" s="18"/>
      <c r="N1" s="18"/>
      <c r="O1" s="18"/>
      <c r="P1" s="18"/>
      <c r="Q1" s="18"/>
      <c r="R1" s="18"/>
      <c r="S1" s="18"/>
    </row>
    <row r="2" spans="1:19" s="27" customFormat="1" x14ac:dyDescent="0.25">
      <c r="A2" s="48"/>
      <c r="B2" s="29"/>
      <c r="C2" s="29"/>
      <c r="D2" s="29"/>
      <c r="E2" s="29"/>
      <c r="F2" s="29"/>
      <c r="G2" s="29"/>
      <c r="H2" s="29"/>
      <c r="I2" s="29"/>
      <c r="J2" s="49"/>
      <c r="K2" s="18"/>
      <c r="L2" s="18"/>
      <c r="M2" s="18"/>
      <c r="N2" s="18"/>
      <c r="O2" s="18"/>
      <c r="P2" s="18"/>
      <c r="Q2" s="18"/>
      <c r="R2" s="18"/>
      <c r="S2" s="18"/>
    </row>
    <row r="3" spans="1:19" s="27" customFormat="1" x14ac:dyDescent="0.25">
      <c r="A3" s="48"/>
      <c r="B3" s="29"/>
      <c r="C3" s="29"/>
      <c r="D3" s="29"/>
      <c r="E3" s="29"/>
      <c r="F3" s="29"/>
      <c r="G3" s="29"/>
      <c r="H3" s="29"/>
      <c r="I3" s="29"/>
      <c r="J3" s="49"/>
      <c r="K3" s="18"/>
      <c r="L3" s="18"/>
      <c r="M3" s="18"/>
      <c r="N3" s="18"/>
      <c r="O3" s="18"/>
      <c r="P3" s="18"/>
      <c r="Q3" s="18"/>
      <c r="R3" s="18"/>
      <c r="S3" s="18"/>
    </row>
    <row r="4" spans="1:19" s="27" customFormat="1" x14ac:dyDescent="0.25">
      <c r="A4" s="48"/>
      <c r="B4" s="29"/>
      <c r="C4" s="29"/>
      <c r="D4" s="29"/>
      <c r="E4" s="29"/>
      <c r="F4" s="29"/>
      <c r="G4" s="29"/>
      <c r="H4" s="29"/>
      <c r="I4" s="29"/>
      <c r="J4" s="50"/>
      <c r="K4" s="18"/>
      <c r="L4" s="18"/>
      <c r="M4" s="18"/>
      <c r="N4" s="18"/>
      <c r="O4" s="18"/>
      <c r="P4" s="18"/>
      <c r="Q4" s="18"/>
      <c r="R4" s="18"/>
      <c r="S4" s="18"/>
    </row>
    <row r="5" spans="1:19" s="27" customFormat="1" x14ac:dyDescent="0.25">
      <c r="A5" s="48"/>
      <c r="B5" s="29"/>
      <c r="C5" s="29"/>
      <c r="D5" s="29"/>
      <c r="E5" s="29"/>
      <c r="F5" s="29"/>
      <c r="G5" s="29"/>
      <c r="H5" s="29"/>
      <c r="I5" s="29"/>
      <c r="J5" s="50"/>
      <c r="K5" s="18"/>
      <c r="L5" s="18"/>
      <c r="M5" s="18"/>
      <c r="N5" s="18"/>
      <c r="O5" s="18"/>
      <c r="P5" s="18"/>
      <c r="Q5" s="18"/>
      <c r="R5" s="18"/>
      <c r="S5" s="18"/>
    </row>
    <row r="6" spans="1:19" s="27" customFormat="1" x14ac:dyDescent="0.25">
      <c r="A6" s="48"/>
      <c r="B6" s="29"/>
      <c r="C6" s="29"/>
      <c r="D6" s="29"/>
      <c r="E6" s="29"/>
      <c r="F6" s="29"/>
      <c r="G6" s="29"/>
      <c r="H6" s="29"/>
      <c r="I6" s="29"/>
      <c r="J6" s="50"/>
      <c r="K6" s="18"/>
      <c r="L6" s="18"/>
      <c r="M6" s="18"/>
      <c r="N6" s="18"/>
      <c r="O6" s="18"/>
      <c r="P6" s="18"/>
      <c r="Q6" s="18"/>
      <c r="R6" s="18"/>
      <c r="S6" s="18"/>
    </row>
    <row r="7" spans="1:19" s="27" customFormat="1" x14ac:dyDescent="0.25">
      <c r="A7" s="48"/>
      <c r="B7" s="29"/>
      <c r="C7" s="227" t="s">
        <v>217</v>
      </c>
      <c r="D7" s="227"/>
      <c r="E7" s="227"/>
      <c r="F7" s="227"/>
      <c r="G7" s="227"/>
      <c r="H7" s="227"/>
      <c r="I7" s="227"/>
      <c r="J7" s="50"/>
      <c r="K7" s="18"/>
      <c r="L7" s="18"/>
      <c r="M7" s="18"/>
      <c r="N7" s="18"/>
      <c r="O7" s="18"/>
      <c r="P7" s="18"/>
      <c r="Q7" s="18"/>
      <c r="R7" s="18"/>
      <c r="S7" s="18"/>
    </row>
    <row r="8" spans="1:19" s="27" customFormat="1" x14ac:dyDescent="0.25">
      <c r="A8" s="48"/>
      <c r="B8" s="29"/>
      <c r="C8" s="224" t="s">
        <v>212</v>
      </c>
      <c r="D8" s="224"/>
      <c r="E8" s="224"/>
      <c r="F8" s="224"/>
      <c r="G8" s="224"/>
      <c r="H8" s="224"/>
      <c r="I8" s="224"/>
      <c r="J8" s="50"/>
      <c r="K8" s="18"/>
      <c r="L8" s="18"/>
      <c r="M8" s="18"/>
      <c r="N8" s="18"/>
      <c r="O8" s="18"/>
      <c r="P8" s="18"/>
      <c r="Q8" s="18"/>
      <c r="R8" s="18"/>
      <c r="S8" s="18"/>
    </row>
    <row r="9" spans="1:19" s="27" customFormat="1" x14ac:dyDescent="0.25">
      <c r="A9" s="48"/>
      <c r="B9" s="29"/>
      <c r="C9" s="30"/>
      <c r="D9" s="30"/>
      <c r="E9" s="30"/>
      <c r="F9" s="30"/>
      <c r="G9" s="29"/>
      <c r="H9" s="29"/>
      <c r="I9" s="86"/>
      <c r="J9" s="50"/>
      <c r="K9" s="18"/>
      <c r="L9" s="18"/>
      <c r="M9" s="18"/>
      <c r="N9" s="18"/>
      <c r="O9" s="18"/>
      <c r="P9" s="18"/>
      <c r="Q9" s="18"/>
      <c r="R9" s="18"/>
      <c r="S9" s="18"/>
    </row>
    <row r="10" spans="1:19" s="27" customFormat="1" ht="15.75" customHeight="1" x14ac:dyDescent="0.25">
      <c r="A10" s="48"/>
      <c r="B10" s="31"/>
      <c r="C10" s="225" t="s">
        <v>1</v>
      </c>
      <c r="D10" s="225"/>
      <c r="E10" s="225"/>
      <c r="F10" s="225"/>
      <c r="G10" s="226" t="s">
        <v>204</v>
      </c>
      <c r="H10" s="226" t="s">
        <v>206</v>
      </c>
      <c r="I10" s="226" t="s">
        <v>188</v>
      </c>
      <c r="J10" s="50"/>
      <c r="K10" s="18"/>
      <c r="L10" s="18"/>
      <c r="M10" s="18"/>
      <c r="N10" s="18"/>
      <c r="O10" s="18"/>
      <c r="P10" s="18"/>
      <c r="Q10" s="18"/>
      <c r="R10" s="18"/>
      <c r="S10" s="18"/>
    </row>
    <row r="11" spans="1:19" s="27" customFormat="1" x14ac:dyDescent="0.25">
      <c r="A11" s="48"/>
      <c r="B11" s="31"/>
      <c r="C11" s="183">
        <v>2011</v>
      </c>
      <c r="D11" s="183">
        <v>2012</v>
      </c>
      <c r="E11" s="183">
        <v>2013</v>
      </c>
      <c r="F11" s="183">
        <v>2014</v>
      </c>
      <c r="G11" s="226"/>
      <c r="H11" s="226"/>
      <c r="I11" s="226"/>
      <c r="J11" s="50"/>
      <c r="K11" s="18"/>
      <c r="L11" s="18"/>
      <c r="M11" s="139"/>
      <c r="N11" s="18"/>
      <c r="O11" s="18"/>
      <c r="P11" s="18"/>
      <c r="Q11" s="18"/>
      <c r="R11" s="18"/>
      <c r="S11" s="18"/>
    </row>
    <row r="12" spans="1:19" s="27" customFormat="1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50"/>
      <c r="K12" s="18"/>
      <c r="L12" s="18"/>
      <c r="M12" s="18"/>
      <c r="N12" s="18"/>
      <c r="O12" s="18"/>
      <c r="P12" s="18"/>
      <c r="Q12" s="18"/>
      <c r="R12" s="18"/>
      <c r="S12" s="18"/>
    </row>
    <row r="13" spans="1:19" s="27" customFormat="1" x14ac:dyDescent="0.25">
      <c r="A13" s="48"/>
      <c r="B13" s="59" t="s">
        <v>4</v>
      </c>
      <c r="C13" s="62">
        <v>50.752606234733157</v>
      </c>
      <c r="D13" s="62">
        <v>33.246358329417099</v>
      </c>
      <c r="E13" s="62">
        <v>24.584226339294055</v>
      </c>
      <c r="F13" s="64">
        <v>15.978</v>
      </c>
      <c r="G13" s="62">
        <v>-35.007106672860168</v>
      </c>
      <c r="H13" s="62">
        <v>64.992893327139839</v>
      </c>
      <c r="I13" s="62">
        <v>-26.054378360166442</v>
      </c>
      <c r="J13" s="50"/>
      <c r="K13" s="18"/>
      <c r="L13" s="27">
        <v>1</v>
      </c>
      <c r="M13" s="110"/>
      <c r="N13" s="110"/>
      <c r="O13" s="110"/>
      <c r="P13" s="110"/>
      <c r="Q13" s="110"/>
      <c r="R13" s="110"/>
      <c r="S13" s="109"/>
    </row>
    <row r="14" spans="1:19" s="27" customFormat="1" x14ac:dyDescent="0.25">
      <c r="A14" s="48"/>
      <c r="B14" s="59" t="s">
        <v>5</v>
      </c>
      <c r="C14" s="62">
        <v>55.27318771526032</v>
      </c>
      <c r="D14" s="62">
        <v>32.84575880393038</v>
      </c>
      <c r="E14" s="62">
        <v>22.619926062084918</v>
      </c>
      <c r="F14" s="64">
        <v>22.523975229573935</v>
      </c>
      <c r="G14" s="62">
        <v>-0.42418720665853282</v>
      </c>
      <c r="H14" s="62">
        <v>99.57581279334147</v>
      </c>
      <c r="I14" s="62">
        <v>-31.132886297094231</v>
      </c>
      <c r="J14" s="50"/>
      <c r="K14" s="18"/>
      <c r="L14" s="27">
        <v>1</v>
      </c>
      <c r="M14" s="110"/>
      <c r="N14" s="110"/>
      <c r="O14" s="110"/>
      <c r="P14" s="110"/>
      <c r="Q14" s="110"/>
      <c r="R14" s="110"/>
      <c r="S14" s="109"/>
    </row>
    <row r="15" spans="1:19" s="27" customFormat="1" x14ac:dyDescent="0.25">
      <c r="A15" s="48"/>
      <c r="B15" s="59" t="s">
        <v>6</v>
      </c>
      <c r="C15" s="62">
        <v>59.013671800043085</v>
      </c>
      <c r="D15" s="62">
        <v>35.635657880207042</v>
      </c>
      <c r="E15" s="62">
        <v>23.396405845171167</v>
      </c>
      <c r="F15" s="64">
        <v>30.715499999999999</v>
      </c>
      <c r="G15" s="62">
        <v>31.282985101489146</v>
      </c>
      <c r="H15" s="62">
        <v>131.28298510148915</v>
      </c>
      <c r="I15" s="62">
        <v>-34.345520086031215</v>
      </c>
      <c r="J15" s="50"/>
      <c r="K15" s="18"/>
      <c r="L15" s="27">
        <v>1</v>
      </c>
      <c r="M15" s="110"/>
      <c r="N15" s="110"/>
      <c r="O15" s="110"/>
      <c r="P15" s="110"/>
      <c r="Q15" s="110"/>
      <c r="R15" s="110"/>
      <c r="S15" s="109"/>
    </row>
    <row r="16" spans="1:19" s="27" customFormat="1" x14ac:dyDescent="0.25">
      <c r="A16" s="48"/>
      <c r="B16" s="59" t="s">
        <v>7</v>
      </c>
      <c r="C16" s="62">
        <v>46.983446645067438</v>
      </c>
      <c r="D16" s="62">
        <v>28.855193273404407</v>
      </c>
      <c r="E16" s="62">
        <v>24.326806638068746</v>
      </c>
      <c r="F16" s="64">
        <v>30.905999999999999</v>
      </c>
      <c r="G16" s="62">
        <v>27.04503496827877</v>
      </c>
      <c r="H16" s="62">
        <v>127.04503496827877</v>
      </c>
      <c r="I16" s="62">
        <v>-15.693489183832421</v>
      </c>
      <c r="J16" s="50"/>
      <c r="K16" s="18"/>
      <c r="L16" s="27">
        <v>1</v>
      </c>
      <c r="M16" s="110"/>
      <c r="N16" s="110"/>
      <c r="O16" s="110"/>
      <c r="P16" s="110"/>
      <c r="Q16" s="110"/>
      <c r="R16" s="110"/>
      <c r="S16" s="109"/>
    </row>
    <row r="17" spans="1:39" x14ac:dyDescent="0.25">
      <c r="A17" s="48"/>
      <c r="B17" s="59" t="s">
        <v>8</v>
      </c>
      <c r="C17" s="62">
        <v>48.413591218388902</v>
      </c>
      <c r="D17" s="62">
        <v>34.162091286876944</v>
      </c>
      <c r="E17" s="62">
        <v>30.700573678634882</v>
      </c>
      <c r="F17" s="64">
        <v>33.093249999999998</v>
      </c>
      <c r="G17" s="62">
        <v>7.7935883101436065</v>
      </c>
      <c r="H17" s="62">
        <v>107.7935883101436</v>
      </c>
      <c r="I17" s="62">
        <v>-10.132627944741113</v>
      </c>
      <c r="J17" s="50"/>
      <c r="L17" s="27">
        <v>1</v>
      </c>
      <c r="M17" s="110"/>
      <c r="N17" s="110"/>
      <c r="O17" s="110"/>
      <c r="P17" s="110"/>
      <c r="Q17" s="110"/>
      <c r="R17" s="109"/>
      <c r="S17" s="109"/>
    </row>
    <row r="18" spans="1:39" x14ac:dyDescent="0.25">
      <c r="A18" s="48"/>
      <c r="B18" s="59" t="s">
        <v>9</v>
      </c>
      <c r="C18" s="62">
        <v>48.892723231811921</v>
      </c>
      <c r="D18" s="62">
        <v>34.66236376715166</v>
      </c>
      <c r="E18" s="62">
        <v>28.302669829717765</v>
      </c>
      <c r="F18" s="24">
        <v>24.459499999999998</v>
      </c>
      <c r="G18" s="23">
        <v>-13.578824375368448</v>
      </c>
      <c r="H18" s="23">
        <v>86.421175624631559</v>
      </c>
      <c r="I18" s="23">
        <v>-18.347548309618634</v>
      </c>
      <c r="J18" s="50"/>
      <c r="K18" s="138">
        <v>195.462693</v>
      </c>
      <c r="L18" s="27">
        <v>1</v>
      </c>
      <c r="M18" s="110"/>
      <c r="N18" s="110"/>
      <c r="O18" s="110"/>
      <c r="P18" s="110"/>
      <c r="Q18" s="110"/>
      <c r="R18" s="109"/>
      <c r="S18" s="109"/>
    </row>
    <row r="19" spans="1:39" x14ac:dyDescent="0.25">
      <c r="A19" s="48"/>
      <c r="B19" s="59" t="s">
        <v>10</v>
      </c>
      <c r="C19" s="62">
        <v>52.506913210588785</v>
      </c>
      <c r="D19" s="62">
        <v>22.832323684782097</v>
      </c>
      <c r="E19" s="62">
        <v>30.801604780050582</v>
      </c>
      <c r="F19" s="64"/>
      <c r="G19" s="62" t="s">
        <v>112</v>
      </c>
      <c r="H19" s="62" t="s">
        <v>112</v>
      </c>
      <c r="I19" s="62" t="s">
        <v>112</v>
      </c>
      <c r="J19" s="50"/>
      <c r="K19" s="138">
        <v>208.95389600000001</v>
      </c>
      <c r="L19" s="27" t="s">
        <v>112</v>
      </c>
      <c r="M19" s="110"/>
      <c r="N19" s="110"/>
      <c r="O19" s="110"/>
      <c r="P19" s="110"/>
      <c r="Q19" s="110"/>
      <c r="R19" s="109"/>
      <c r="S19" s="109"/>
    </row>
    <row r="20" spans="1:39" x14ac:dyDescent="0.25">
      <c r="A20" s="48"/>
      <c r="B20" s="59" t="s">
        <v>11</v>
      </c>
      <c r="C20" s="62">
        <v>54.542751498894106</v>
      </c>
      <c r="D20" s="62">
        <v>28.194716646233697</v>
      </c>
      <c r="E20" s="62">
        <v>28.028835023873938</v>
      </c>
      <c r="F20" s="64"/>
      <c r="G20" s="62" t="s">
        <v>112</v>
      </c>
      <c r="H20" s="62" t="s">
        <v>112</v>
      </c>
      <c r="I20" s="62" t="s">
        <v>112</v>
      </c>
      <c r="J20" s="50"/>
      <c r="K20" s="18">
        <v>6.9021882349692163</v>
      </c>
      <c r="L20" s="27" t="s">
        <v>112</v>
      </c>
      <c r="M20" s="110"/>
      <c r="N20" s="110"/>
      <c r="O20" s="110"/>
      <c r="P20" s="110"/>
      <c r="Q20" s="110"/>
      <c r="R20" s="109"/>
      <c r="S20" s="109"/>
    </row>
    <row r="21" spans="1:39" x14ac:dyDescent="0.25">
      <c r="A21" s="48"/>
      <c r="B21" s="59" t="s">
        <v>12</v>
      </c>
      <c r="C21" s="62">
        <v>47.457057921006815</v>
      </c>
      <c r="D21" s="62">
        <v>27.208433914329547</v>
      </c>
      <c r="E21" s="62">
        <v>28.890499999999999</v>
      </c>
      <c r="F21" s="64"/>
      <c r="G21" s="62" t="s">
        <v>112</v>
      </c>
      <c r="H21" s="62" t="s">
        <v>112</v>
      </c>
      <c r="I21" s="62" t="s">
        <v>112</v>
      </c>
      <c r="J21" s="50"/>
      <c r="L21" s="27" t="s">
        <v>112</v>
      </c>
      <c r="M21" s="110"/>
      <c r="N21" s="110"/>
      <c r="O21" s="110"/>
      <c r="P21" s="110"/>
      <c r="Q21" s="110"/>
      <c r="R21" s="109"/>
      <c r="S21" s="109"/>
    </row>
    <row r="22" spans="1:39" x14ac:dyDescent="0.25">
      <c r="A22" s="48"/>
      <c r="B22" s="59" t="s">
        <v>13</v>
      </c>
      <c r="C22" s="62">
        <v>46.664173885207511</v>
      </c>
      <c r="D22" s="62">
        <v>30.08715830929005</v>
      </c>
      <c r="E22" s="62">
        <v>27.891999999999999</v>
      </c>
      <c r="F22" s="64"/>
      <c r="G22" s="62" t="s">
        <v>112</v>
      </c>
      <c r="H22" s="62" t="s">
        <v>112</v>
      </c>
      <c r="I22" s="62" t="s">
        <v>112</v>
      </c>
      <c r="J22" s="50"/>
      <c r="L22" s="27" t="s">
        <v>112</v>
      </c>
      <c r="M22" s="110"/>
      <c r="N22" s="110"/>
      <c r="O22" s="110"/>
      <c r="P22" s="110"/>
      <c r="Q22" s="110"/>
      <c r="R22" s="109"/>
      <c r="S22" s="109"/>
    </row>
    <row r="23" spans="1:39" x14ac:dyDescent="0.25">
      <c r="A23" s="48"/>
      <c r="B23" s="59" t="s">
        <v>14</v>
      </c>
      <c r="C23" s="62">
        <v>42.525277186673378</v>
      </c>
      <c r="D23" s="62">
        <v>27.36387329185365</v>
      </c>
      <c r="E23" s="62">
        <v>25.627044658545746</v>
      </c>
      <c r="F23" s="64"/>
      <c r="G23" s="62" t="s">
        <v>112</v>
      </c>
      <c r="H23" s="62" t="s">
        <v>112</v>
      </c>
      <c r="I23" s="62" t="s">
        <v>112</v>
      </c>
      <c r="J23" s="50"/>
      <c r="L23" s="27" t="s">
        <v>112</v>
      </c>
      <c r="M23" s="110"/>
      <c r="N23" s="110"/>
      <c r="O23" s="110"/>
      <c r="P23" s="110"/>
      <c r="Q23" s="110"/>
      <c r="R23" s="109"/>
      <c r="S23" s="109"/>
    </row>
    <row r="24" spans="1:39" x14ac:dyDescent="0.25">
      <c r="A24" s="48"/>
      <c r="B24" s="59" t="s">
        <v>15</v>
      </c>
      <c r="C24" s="62">
        <v>36.104663739700484</v>
      </c>
      <c r="D24" s="62">
        <v>22.16149652069063</v>
      </c>
      <c r="E24" s="62">
        <v>22.2637974686882</v>
      </c>
      <c r="F24" s="64"/>
      <c r="G24" s="62" t="s">
        <v>112</v>
      </c>
      <c r="H24" s="62" t="s">
        <v>112</v>
      </c>
      <c r="I24" s="62" t="s">
        <v>112</v>
      </c>
      <c r="J24" s="50"/>
      <c r="L24" s="27" t="s">
        <v>112</v>
      </c>
      <c r="M24" s="110"/>
      <c r="N24" s="110"/>
      <c r="O24" s="110"/>
      <c r="P24" s="110"/>
      <c r="Q24" s="110"/>
      <c r="R24" s="109"/>
      <c r="S24" s="109"/>
    </row>
    <row r="25" spans="1:39" x14ac:dyDescent="0.25">
      <c r="A25" s="48"/>
      <c r="B25" s="63" t="s">
        <v>19</v>
      </c>
      <c r="C25" s="61">
        <v>589.13006428737594</v>
      </c>
      <c r="D25" s="61">
        <v>357.25542570816714</v>
      </c>
      <c r="E25" s="61">
        <v>317.43439032413005</v>
      </c>
      <c r="F25" s="56">
        <v>157.6762252295739</v>
      </c>
      <c r="G25" s="55"/>
      <c r="H25" s="37"/>
      <c r="I25" s="37"/>
      <c r="J25" s="50"/>
      <c r="M25" s="109"/>
      <c r="N25" s="109"/>
      <c r="O25" s="109"/>
      <c r="P25" s="109"/>
      <c r="Q25" s="109"/>
      <c r="R25" s="109"/>
      <c r="S25" s="109"/>
    </row>
    <row r="26" spans="1:39" ht="18.75" customHeight="1" x14ac:dyDescent="0.25">
      <c r="A26" s="48"/>
      <c r="B26" s="63" t="s">
        <v>16</v>
      </c>
      <c r="C26" s="64"/>
      <c r="D26" s="64">
        <v>-39.358819492549443</v>
      </c>
      <c r="E26" s="64">
        <v>-11.146376658969448</v>
      </c>
      <c r="F26" s="36"/>
      <c r="G26" s="37"/>
      <c r="H26" s="37"/>
      <c r="I26" s="37"/>
      <c r="J26" s="50"/>
      <c r="M26" s="109"/>
      <c r="N26" s="109"/>
      <c r="O26" s="109"/>
      <c r="P26" s="109"/>
      <c r="Q26" s="109"/>
      <c r="R26" s="109"/>
      <c r="S26" s="109"/>
    </row>
    <row r="27" spans="1:39" ht="12" customHeight="1" x14ac:dyDescent="0.25">
      <c r="A27" s="48"/>
      <c r="B27" s="59"/>
      <c r="C27" s="65"/>
      <c r="D27" s="65"/>
      <c r="E27" s="65"/>
      <c r="F27" s="39"/>
      <c r="G27" s="35"/>
      <c r="H27" s="35"/>
      <c r="I27" s="35"/>
      <c r="J27" s="50"/>
      <c r="M27" s="109"/>
      <c r="N27" s="109"/>
      <c r="O27" s="109"/>
      <c r="P27" s="109"/>
      <c r="Q27" s="109"/>
      <c r="R27" s="109"/>
      <c r="S27" s="109"/>
    </row>
    <row r="28" spans="1:39" ht="18.75" customHeight="1" x14ac:dyDescent="0.25">
      <c r="A28" s="48"/>
      <c r="B28" s="63" t="s">
        <v>17</v>
      </c>
      <c r="C28" s="61">
        <v>309.32922684530485</v>
      </c>
      <c r="D28" s="61">
        <v>199.40742334098752</v>
      </c>
      <c r="E28" s="61">
        <v>153.93060839297155</v>
      </c>
      <c r="F28" s="57">
        <v>157.6762252295739</v>
      </c>
      <c r="G28" s="58">
        <v>2.4333151643499695</v>
      </c>
      <c r="H28" s="24">
        <v>102.43331516434996</v>
      </c>
      <c r="I28" s="24">
        <v>-22.805978928001302</v>
      </c>
      <c r="J28" s="50"/>
    </row>
    <row r="29" spans="1:39" ht="18.75" customHeight="1" x14ac:dyDescent="0.25">
      <c r="A29" s="48"/>
      <c r="B29" s="63" t="s">
        <v>16</v>
      </c>
      <c r="C29" s="64"/>
      <c r="D29" s="64">
        <v>-35.535537532406877</v>
      </c>
      <c r="E29" s="64">
        <v>-22.805978928001302</v>
      </c>
      <c r="F29" s="24">
        <v>2.4333151643499695</v>
      </c>
      <c r="G29" s="37"/>
      <c r="H29" s="37"/>
      <c r="I29" s="37"/>
      <c r="J29" s="50"/>
    </row>
    <row r="30" spans="1:39" ht="12" customHeight="1" x14ac:dyDescent="0.25">
      <c r="A30" s="48"/>
      <c r="B30" s="31"/>
      <c r="C30" s="38"/>
      <c r="D30" s="38"/>
      <c r="E30" s="38"/>
      <c r="F30" s="39"/>
      <c r="G30" s="35"/>
      <c r="H30" s="35"/>
      <c r="I30" s="35"/>
      <c r="J30" s="50"/>
    </row>
    <row r="31" spans="1:39" ht="14.25" customHeight="1" x14ac:dyDescent="0.25">
      <c r="A31" s="48"/>
      <c r="B31" s="33"/>
      <c r="C31" s="34"/>
      <c r="D31" s="34"/>
      <c r="E31" s="34"/>
      <c r="F31" s="34"/>
      <c r="G31" s="35"/>
      <c r="H31" s="35"/>
      <c r="I31" s="35"/>
      <c r="J31" s="50"/>
    </row>
    <row r="32" spans="1:39" s="43" customFormat="1" x14ac:dyDescent="0.25">
      <c r="A32" s="51"/>
      <c r="B32" s="31"/>
      <c r="C32" s="40"/>
      <c r="D32" s="40"/>
      <c r="E32" s="40"/>
      <c r="F32" s="41"/>
      <c r="G32" s="42"/>
      <c r="H32" s="42"/>
      <c r="I32" s="42"/>
      <c r="J32" s="50"/>
      <c r="K32" s="18"/>
      <c r="L32" s="18" t="s">
        <v>112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3" customFormat="1" x14ac:dyDescent="0.25">
      <c r="A33" s="51"/>
      <c r="B33" s="31"/>
      <c r="C33" s="40"/>
      <c r="D33" s="40"/>
      <c r="E33" s="40"/>
      <c r="F33" s="41"/>
      <c r="G33" s="42"/>
      <c r="H33" s="42"/>
      <c r="I33" s="42"/>
      <c r="J33" s="50"/>
      <c r="K33" s="18"/>
      <c r="L33" s="18" t="s">
        <v>112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3" customFormat="1" x14ac:dyDescent="0.25">
      <c r="A34" s="51"/>
      <c r="B34" s="31"/>
      <c r="C34" s="40"/>
      <c r="D34" s="40"/>
      <c r="E34" s="40"/>
      <c r="F34" s="41"/>
      <c r="G34" s="42"/>
      <c r="H34" s="42"/>
      <c r="I34" s="42"/>
      <c r="J34" s="50"/>
      <c r="K34" s="18"/>
      <c r="L34" s="18" t="s">
        <v>112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3" customFormat="1" x14ac:dyDescent="0.25">
      <c r="A35" s="51"/>
      <c r="B35" s="31"/>
      <c r="C35" s="40"/>
      <c r="D35" s="40"/>
      <c r="E35" s="40"/>
      <c r="F35" s="41"/>
      <c r="G35" s="42"/>
      <c r="H35" s="42"/>
      <c r="I35" s="42"/>
      <c r="J35" s="50"/>
      <c r="K35" s="18"/>
      <c r="L35" s="18" t="s">
        <v>112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3" customFormat="1" x14ac:dyDescent="0.25">
      <c r="A36" s="51"/>
      <c r="B36" s="31"/>
      <c r="C36" s="40"/>
      <c r="D36" s="40"/>
      <c r="E36" s="40"/>
      <c r="F36" s="41"/>
      <c r="G36" s="42"/>
      <c r="H36" s="42"/>
      <c r="I36" s="42"/>
      <c r="J36" s="50"/>
      <c r="K36" s="18"/>
      <c r="L36" s="18" t="s">
        <v>112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3" customFormat="1" x14ac:dyDescent="0.25">
      <c r="A37" s="51"/>
      <c r="B37" s="31"/>
      <c r="C37" s="40"/>
      <c r="D37" s="40"/>
      <c r="E37" s="40"/>
      <c r="F37" s="41"/>
      <c r="G37" s="42"/>
      <c r="H37" s="42"/>
      <c r="I37" s="42"/>
      <c r="J37" s="50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3" customFormat="1" x14ac:dyDescent="0.25">
      <c r="A38" s="51"/>
      <c r="B38" s="31"/>
      <c r="C38" s="40"/>
      <c r="D38" s="40"/>
      <c r="E38" s="40"/>
      <c r="F38" s="41"/>
      <c r="G38" s="42"/>
      <c r="H38" s="42"/>
      <c r="I38" s="42"/>
      <c r="J38" s="50"/>
      <c r="K38" s="18"/>
      <c r="L38" s="18" t="s">
        <v>112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3" customFormat="1" x14ac:dyDescent="0.25">
      <c r="A39" s="51"/>
      <c r="B39" s="31"/>
      <c r="C39" s="40"/>
      <c r="D39" s="40"/>
      <c r="E39" s="40"/>
      <c r="F39" s="41"/>
      <c r="G39" s="42"/>
      <c r="H39" s="42"/>
      <c r="I39" s="42"/>
      <c r="J39" s="50"/>
      <c r="K39" s="18"/>
      <c r="L39" s="18" t="s">
        <v>112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3" customFormat="1" x14ac:dyDescent="0.25">
      <c r="A40" s="51"/>
      <c r="B40" s="31"/>
      <c r="C40" s="40"/>
      <c r="D40" s="40"/>
      <c r="E40" s="40"/>
      <c r="F40" s="41"/>
      <c r="G40" s="42"/>
      <c r="H40" s="42"/>
      <c r="I40" s="42"/>
      <c r="J40" s="50"/>
      <c r="K40" s="18"/>
      <c r="L40" s="18" t="s">
        <v>112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3" customFormat="1" x14ac:dyDescent="0.25">
      <c r="A41" s="51"/>
      <c r="B41" s="31"/>
      <c r="C41" s="40"/>
      <c r="D41" s="40"/>
      <c r="E41" s="40"/>
      <c r="F41" s="41"/>
      <c r="G41" s="42"/>
      <c r="H41" s="42"/>
      <c r="I41" s="42"/>
      <c r="J41" s="50"/>
      <c r="K41" s="18"/>
      <c r="L41" s="18" t="s">
        <v>112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3" customFormat="1" x14ac:dyDescent="0.25">
      <c r="A42" s="51"/>
      <c r="B42" s="31"/>
      <c r="C42" s="40"/>
      <c r="D42" s="40"/>
      <c r="E42" s="40"/>
      <c r="F42" s="41"/>
      <c r="G42" s="42"/>
      <c r="H42" s="42"/>
      <c r="I42" s="42"/>
      <c r="J42" s="50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3" customFormat="1" x14ac:dyDescent="0.25">
      <c r="A43" s="51"/>
      <c r="B43" s="31"/>
      <c r="C43" s="40"/>
      <c r="D43" s="40"/>
      <c r="E43" s="40"/>
      <c r="F43" s="41"/>
      <c r="G43" s="42"/>
      <c r="H43" s="42"/>
      <c r="I43" s="42"/>
      <c r="J43" s="50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3" customFormat="1" x14ac:dyDescent="0.25">
      <c r="A44" s="51"/>
      <c r="B44" s="178" t="s">
        <v>233</v>
      </c>
      <c r="C44" s="41"/>
      <c r="D44" s="41"/>
      <c r="E44" s="41"/>
      <c r="F44" s="41"/>
      <c r="G44" s="44"/>
      <c r="H44" s="44"/>
      <c r="I44" s="44"/>
      <c r="J44" s="50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2"/>
      <c r="B45" s="66"/>
      <c r="C45" s="53"/>
      <c r="D45" s="53"/>
      <c r="E45" s="53"/>
      <c r="F45" s="53"/>
      <c r="G45" s="53"/>
      <c r="H45" s="53"/>
      <c r="I45" s="53"/>
      <c r="J45" s="54"/>
    </row>
    <row r="46" spans="1:39" s="5" customFormat="1" x14ac:dyDescent="0.25"/>
    <row r="47" spans="1:39" s="5" customFormat="1" x14ac:dyDescent="0.25"/>
    <row r="48" spans="1:39" s="18" customFormat="1" x14ac:dyDescent="0.25">
      <c r="B48" s="18" t="s">
        <v>214</v>
      </c>
      <c r="F48" s="67"/>
      <c r="G48" s="67"/>
    </row>
    <row r="49" spans="2:39" s="28" customFormat="1" x14ac:dyDescent="0.25">
      <c r="B49" s="189">
        <v>50752.606234733161</v>
      </c>
      <c r="C49" s="192"/>
      <c r="D49" s="188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2:39" s="28" customFormat="1" x14ac:dyDescent="0.25">
      <c r="B50" s="189">
        <v>55273.187715260319</v>
      </c>
      <c r="C50" s="192"/>
      <c r="D50" s="188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2:39" s="28" customFormat="1" x14ac:dyDescent="0.25">
      <c r="B51" s="189">
        <v>59013.671800043085</v>
      </c>
      <c r="C51" s="192"/>
      <c r="D51" s="188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28" customFormat="1" x14ac:dyDescent="0.25">
      <c r="B52" s="189">
        <v>46983.446645067437</v>
      </c>
      <c r="C52" s="192"/>
      <c r="D52" s="188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28" customFormat="1" x14ac:dyDescent="0.25">
      <c r="B53" s="189">
        <v>48413.591218388901</v>
      </c>
      <c r="C53" s="192"/>
      <c r="D53" s="188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28" customFormat="1" x14ac:dyDescent="0.25">
      <c r="B54" s="189">
        <v>48892.72323181192</v>
      </c>
      <c r="C54" s="192"/>
      <c r="D54" s="188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28" customFormat="1" x14ac:dyDescent="0.25">
      <c r="B55" s="189">
        <v>52506.913210588784</v>
      </c>
      <c r="C55" s="192"/>
      <c r="D55" s="188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28" customFormat="1" x14ac:dyDescent="0.25">
      <c r="B56" s="189">
        <v>54542.751498894104</v>
      </c>
      <c r="C56" s="192"/>
      <c r="D56" s="188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28" customFormat="1" x14ac:dyDescent="0.25">
      <c r="B57" s="189">
        <v>47457.057921006817</v>
      </c>
      <c r="C57" s="192"/>
      <c r="D57" s="188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28" customFormat="1" x14ac:dyDescent="0.25">
      <c r="B58" s="189">
        <v>46664.173885207514</v>
      </c>
      <c r="C58" s="192"/>
      <c r="D58" s="188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28" customFormat="1" x14ac:dyDescent="0.25">
      <c r="B59" s="189">
        <v>42525.277186673375</v>
      </c>
      <c r="C59" s="192"/>
      <c r="D59" s="188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28" customFormat="1" x14ac:dyDescent="0.25">
      <c r="B60" s="189">
        <v>36104.663739700482</v>
      </c>
      <c r="C60" s="193">
        <v>49.094172023947991</v>
      </c>
      <c r="D60" s="188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28" customFormat="1" x14ac:dyDescent="0.25">
      <c r="B61" s="189">
        <v>33246.358329417097</v>
      </c>
      <c r="C61" s="193">
        <v>47.635318031838317</v>
      </c>
      <c r="D61" s="188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28" customFormat="1" x14ac:dyDescent="0.25">
      <c r="B62" s="189">
        <v>32845.758803930381</v>
      </c>
      <c r="C62" s="193">
        <v>45.766365622560819</v>
      </c>
      <c r="D62" s="188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28" customFormat="1" x14ac:dyDescent="0.25">
      <c r="B63" s="189">
        <v>35635.657880207043</v>
      </c>
      <c r="C63" s="193">
        <v>43.818197795907821</v>
      </c>
      <c r="D63" s="188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28" customFormat="1" x14ac:dyDescent="0.25">
      <c r="B64" s="189">
        <v>28855.193273404406</v>
      </c>
      <c r="C64" s="193">
        <v>42.3075100149359</v>
      </c>
      <c r="D64" s="188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28" customFormat="1" x14ac:dyDescent="0.25">
      <c r="B65" s="189">
        <v>34162.091286876945</v>
      </c>
      <c r="C65" s="193">
        <v>41.119885020643231</v>
      </c>
      <c r="D65" s="188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28" customFormat="1" x14ac:dyDescent="0.25">
      <c r="B66" s="189">
        <v>34662.363767151663</v>
      </c>
      <c r="C66" s="193">
        <v>39.934021731921547</v>
      </c>
      <c r="D66" s="188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28" customFormat="1" x14ac:dyDescent="0.25">
      <c r="B67" s="189">
        <v>22832.323684782095</v>
      </c>
      <c r="C67" s="193">
        <v>37.461139271437659</v>
      </c>
      <c r="D67" s="188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28" customFormat="1" x14ac:dyDescent="0.25">
      <c r="B68" s="189">
        <v>28194.716646233697</v>
      </c>
      <c r="C68" s="193">
        <v>35.265469700382624</v>
      </c>
      <c r="D68" s="188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28" customFormat="1" x14ac:dyDescent="0.25">
      <c r="B69" s="189">
        <v>27208.433914329547</v>
      </c>
      <c r="C69" s="193">
        <v>33.578084366492853</v>
      </c>
      <c r="D69" s="188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28" customFormat="1" x14ac:dyDescent="0.25">
      <c r="B70" s="189">
        <v>30087.158309290051</v>
      </c>
      <c r="C70" s="193">
        <v>32.196666401833063</v>
      </c>
      <c r="D70" s="188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28" customFormat="1" x14ac:dyDescent="0.25">
      <c r="B71" s="189">
        <v>27363.873291853652</v>
      </c>
      <c r="C71" s="193">
        <v>30.93321607726476</v>
      </c>
      <c r="D71" s="188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28" customFormat="1" x14ac:dyDescent="0.25">
      <c r="B72" s="189">
        <v>22161.496520690631</v>
      </c>
      <c r="C72" s="193">
        <v>29.7712854756806</v>
      </c>
      <c r="D72" s="188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28" customFormat="1" x14ac:dyDescent="0.25">
      <c r="B73" s="189">
        <v>24584.226339294055</v>
      </c>
      <c r="C73" s="193">
        <v>29.049441143170345</v>
      </c>
      <c r="D73" s="188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28" customFormat="1" x14ac:dyDescent="0.25">
      <c r="B74" s="189">
        <v>22619.926062084916</v>
      </c>
      <c r="C74" s="193">
        <v>28.197288414683221</v>
      </c>
      <c r="D74" s="188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28" customFormat="1" x14ac:dyDescent="0.25">
      <c r="B75" s="189">
        <v>23396.405845171168</v>
      </c>
      <c r="C75" s="193">
        <v>27.177350745096902</v>
      </c>
      <c r="D75" s="188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28" customFormat="1" x14ac:dyDescent="0.25">
      <c r="B76" s="189">
        <v>24326.806638068745</v>
      </c>
      <c r="C76" s="193">
        <v>26.799985192152263</v>
      </c>
      <c r="D76" s="188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28" customFormat="1" x14ac:dyDescent="0.25">
      <c r="B77" s="189">
        <v>30700.573678634883</v>
      </c>
      <c r="C77" s="193">
        <v>26.511525391465426</v>
      </c>
      <c r="D77" s="188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28" customFormat="1" x14ac:dyDescent="0.25">
      <c r="B78" s="189">
        <v>28212.573230128444</v>
      </c>
      <c r="C78" s="193">
        <v>25.974042846713488</v>
      </c>
      <c r="D78" s="188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28" customFormat="1" x14ac:dyDescent="0.25">
      <c r="B79" s="189">
        <v>30801.60478005058</v>
      </c>
      <c r="C79" s="193">
        <v>26.638149604652533</v>
      </c>
      <c r="D79" s="188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28" customFormat="1" x14ac:dyDescent="0.25">
      <c r="B80" s="189">
        <v>28028.835023873937</v>
      </c>
      <c r="C80" s="193">
        <v>26.624326136122555</v>
      </c>
      <c r="D80" s="188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28" customFormat="1" x14ac:dyDescent="0.25">
      <c r="B81" s="189">
        <v>28890.5</v>
      </c>
      <c r="C81" s="193">
        <v>26.764498309928424</v>
      </c>
      <c r="D81" s="188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28" customFormat="1" x14ac:dyDescent="0.25">
      <c r="B82" s="189">
        <v>27892</v>
      </c>
      <c r="C82" s="193">
        <v>26.581568450820921</v>
      </c>
      <c r="D82" s="188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28" customFormat="1" x14ac:dyDescent="0.25">
      <c r="B83" s="189">
        <v>25627.044658545747</v>
      </c>
      <c r="C83" s="193">
        <v>26.436832731378594</v>
      </c>
      <c r="D83" s="188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28" customFormat="1" x14ac:dyDescent="0.25">
      <c r="B84" s="189">
        <v>22263.797468688201</v>
      </c>
      <c r="C84" s="193">
        <v>26.445357810378393</v>
      </c>
      <c r="D84" s="188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28" customFormat="1" x14ac:dyDescent="0.25">
      <c r="B85" s="189">
        <v>15978</v>
      </c>
      <c r="C85" s="193">
        <v>25.728172282103884</v>
      </c>
      <c r="D85" s="188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28" customFormat="1" x14ac:dyDescent="0.25">
      <c r="B86" s="189">
        <v>22523.975229573934</v>
      </c>
      <c r="C86" s="193">
        <v>25.720176379394641</v>
      </c>
      <c r="D86" s="188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28" customFormat="1" x14ac:dyDescent="0.25">
      <c r="B87" s="189">
        <v>30715.5</v>
      </c>
      <c r="C87" s="193">
        <v>26.33010089229704</v>
      </c>
      <c r="D87" s="188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28" customFormat="1" x14ac:dyDescent="0.25">
      <c r="B88" s="189">
        <v>30906</v>
      </c>
      <c r="C88" s="193">
        <v>26.878367005791311</v>
      </c>
      <c r="D88" s="188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28" customFormat="1" x14ac:dyDescent="0.25">
      <c r="B89" s="189">
        <v>33093.25</v>
      </c>
      <c r="C89" s="193">
        <v>27.077756699238407</v>
      </c>
      <c r="D89" s="188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28" customFormat="1" x14ac:dyDescent="0.25">
      <c r="B90" s="189">
        <v>24459.5</v>
      </c>
      <c r="C90" s="193">
        <v>26.765000596727699</v>
      </c>
      <c r="D90" s="188">
        <v>41791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28" customFormat="1" x14ac:dyDescent="0.25">
      <c r="B91" s="189"/>
      <c r="C91" s="193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28" customFormat="1" x14ac:dyDescent="0.25">
      <c r="B92" s="189"/>
      <c r="C92" s="193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28" customFormat="1" x14ac:dyDescent="0.25">
      <c r="B93" s="189"/>
      <c r="C93" s="193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28" customFormat="1" x14ac:dyDescent="0.25">
      <c r="B94" s="189"/>
      <c r="C94" s="193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28" customFormat="1" x14ac:dyDescent="0.25">
      <c r="B95" s="189"/>
      <c r="C95" s="193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28" customFormat="1" x14ac:dyDescent="0.25">
      <c r="B96" s="189"/>
      <c r="C96" s="193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28" customFormat="1" x14ac:dyDescent="0.25">
      <c r="B97" s="189"/>
      <c r="C97" s="193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28" customFormat="1" x14ac:dyDescent="0.25">
      <c r="B98" s="189"/>
      <c r="C98" s="193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28" customFormat="1" x14ac:dyDescent="0.25">
      <c r="B99" s="189"/>
      <c r="C99" s="193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28" customFormat="1" x14ac:dyDescent="0.25">
      <c r="B100" s="189"/>
      <c r="C100" s="193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28" customFormat="1" x14ac:dyDescent="0.25">
      <c r="B101" s="189"/>
      <c r="C101" s="193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28" customFormat="1" x14ac:dyDescent="0.25">
      <c r="B102" s="189"/>
      <c r="C102" s="193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28" customFormat="1" x14ac:dyDescent="0.25">
      <c r="B103" s="189"/>
      <c r="C103" s="193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28" customFormat="1" x14ac:dyDescent="0.25">
      <c r="B104" s="189"/>
      <c r="C104" s="193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28" customFormat="1" x14ac:dyDescent="0.25">
      <c r="B105" s="189"/>
      <c r="C105" s="193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28" customFormat="1" x14ac:dyDescent="0.25">
      <c r="B106" s="189"/>
      <c r="C106" s="193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28" customFormat="1" x14ac:dyDescent="0.25">
      <c r="B107" s="189"/>
      <c r="C107" s="193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28" customFormat="1" x14ac:dyDescent="0.25">
      <c r="B108" s="189"/>
      <c r="C108" s="193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28" customFormat="1" x14ac:dyDescent="0.25">
      <c r="B109" s="189"/>
      <c r="C109" s="193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28" customFormat="1" x14ac:dyDescent="0.25">
      <c r="B110" s="189"/>
      <c r="C110" s="193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28" customFormat="1" x14ac:dyDescent="0.25">
      <c r="B111" s="189"/>
      <c r="C111" s="193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28" customFormat="1" x14ac:dyDescent="0.25">
      <c r="B112" s="189"/>
      <c r="C112" s="193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28" customFormat="1" x14ac:dyDescent="0.25">
      <c r="B113" s="189"/>
      <c r="C113" s="193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28" customFormat="1" x14ac:dyDescent="0.25">
      <c r="B114" s="189"/>
      <c r="C114" s="193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28" customFormat="1" x14ac:dyDescent="0.25">
      <c r="B115" s="189"/>
      <c r="C115" s="193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28" customFormat="1" x14ac:dyDescent="0.25">
      <c r="B116" s="189"/>
      <c r="C116" s="193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28" customFormat="1" x14ac:dyDescent="0.25">
      <c r="B117" s="189"/>
      <c r="C117" s="193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28" customFormat="1" x14ac:dyDescent="0.25">
      <c r="C118" s="193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28" customFormat="1" x14ac:dyDescent="0.25">
      <c r="C119" s="193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28" customFormat="1" x14ac:dyDescent="0.25">
      <c r="C120" s="193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28" customFormat="1" x14ac:dyDescent="0.25">
      <c r="C121" s="193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28" customFormat="1" x14ac:dyDescent="0.25">
      <c r="C122" s="193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28" customFormat="1" x14ac:dyDescent="0.25">
      <c r="C123" s="193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28" customFormat="1" x14ac:dyDescent="0.25">
      <c r="C124" s="193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28" customFormat="1" x14ac:dyDescent="0.25">
      <c r="C125" s="193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28" customFormat="1" x14ac:dyDescent="0.25">
      <c r="C126" s="193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28" customFormat="1" x14ac:dyDescent="0.25">
      <c r="C127" s="193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28" customFormat="1" x14ac:dyDescent="0.25">
      <c r="C128" s="193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3:39" s="28" customFormat="1" x14ac:dyDescent="0.25">
      <c r="C129" s="193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3:39" s="28" customFormat="1" x14ac:dyDescent="0.25">
      <c r="C130" s="193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</row>
    <row r="131" spans="3:39" s="28" customFormat="1" x14ac:dyDescent="0.25">
      <c r="C131" s="193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</row>
    <row r="132" spans="3:39" s="28" customFormat="1" x14ac:dyDescent="0.25">
      <c r="C132" s="193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</row>
    <row r="133" spans="3:39" s="28" customFormat="1" x14ac:dyDescent="0.25">
      <c r="C133" s="193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</row>
    <row r="134" spans="3:39" s="28" customFormat="1" x14ac:dyDescent="0.25">
      <c r="C134" s="193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</row>
    <row r="135" spans="3:39" s="28" customFormat="1" x14ac:dyDescent="0.25">
      <c r="C135" s="193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</row>
    <row r="136" spans="3:39" s="28" customFormat="1" x14ac:dyDescent="0.25">
      <c r="C136" s="193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</row>
    <row r="137" spans="3:39" s="28" customFormat="1" x14ac:dyDescent="0.25">
      <c r="C137" s="193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</row>
    <row r="138" spans="3:39" s="28" customFormat="1" x14ac:dyDescent="0.25">
      <c r="C138" s="193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</row>
    <row r="139" spans="3:39" s="28" customFormat="1" x14ac:dyDescent="0.25">
      <c r="C139" s="193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</row>
    <row r="140" spans="3:39" s="111" customFormat="1" x14ac:dyDescent="0.25">
      <c r="C140" s="164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  <c r="Y140" s="109"/>
      <c r="Z140" s="109"/>
      <c r="AA140" s="109"/>
      <c r="AB140" s="109"/>
      <c r="AC140" s="109"/>
      <c r="AD140" s="109"/>
      <c r="AE140" s="109"/>
      <c r="AF140" s="109"/>
      <c r="AG140" s="109"/>
      <c r="AH140" s="109"/>
      <c r="AI140" s="109"/>
      <c r="AJ140" s="109"/>
      <c r="AK140" s="109"/>
      <c r="AL140" s="109"/>
      <c r="AM140" s="109"/>
    </row>
    <row r="141" spans="3:39" s="111" customFormat="1" x14ac:dyDescent="0.25">
      <c r="C141" s="164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  <c r="Y141" s="109"/>
      <c r="Z141" s="109"/>
      <c r="AA141" s="109"/>
      <c r="AB141" s="109"/>
      <c r="AC141" s="109"/>
      <c r="AD141" s="109"/>
      <c r="AE141" s="109"/>
      <c r="AF141" s="109"/>
      <c r="AG141" s="109"/>
      <c r="AH141" s="109"/>
      <c r="AI141" s="109"/>
      <c r="AJ141" s="109"/>
      <c r="AK141" s="109"/>
      <c r="AL141" s="109"/>
      <c r="AM141" s="109"/>
    </row>
    <row r="142" spans="3:39" s="111" customFormat="1" x14ac:dyDescent="0.25">
      <c r="C142" s="164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  <c r="Y142" s="109"/>
      <c r="Z142" s="109"/>
      <c r="AA142" s="109"/>
      <c r="AB142" s="109"/>
      <c r="AC142" s="109"/>
      <c r="AD142" s="109"/>
      <c r="AE142" s="109"/>
      <c r="AF142" s="109"/>
      <c r="AG142" s="109"/>
      <c r="AH142" s="109"/>
      <c r="AI142" s="109"/>
      <c r="AJ142" s="109"/>
      <c r="AK142" s="109"/>
      <c r="AL142" s="109"/>
      <c r="AM142" s="109"/>
    </row>
    <row r="143" spans="3:39" s="111" customFormat="1" x14ac:dyDescent="0.25">
      <c r="C143" s="164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  <c r="Y143" s="109"/>
      <c r="Z143" s="109"/>
      <c r="AA143" s="109"/>
      <c r="AB143" s="109"/>
      <c r="AC143" s="109"/>
      <c r="AD143" s="109"/>
      <c r="AE143" s="109"/>
      <c r="AF143" s="109"/>
      <c r="AG143" s="109"/>
      <c r="AH143" s="109"/>
      <c r="AI143" s="109"/>
      <c r="AJ143" s="109"/>
      <c r="AK143" s="109"/>
      <c r="AL143" s="109"/>
      <c r="AM143" s="109"/>
    </row>
    <row r="144" spans="3:39" s="111" customFormat="1" x14ac:dyDescent="0.25">
      <c r="C144" s="164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  <c r="Y144" s="109"/>
      <c r="Z144" s="109"/>
      <c r="AA144" s="109"/>
      <c r="AB144" s="109"/>
      <c r="AC144" s="109"/>
      <c r="AD144" s="109"/>
      <c r="AE144" s="109"/>
      <c r="AF144" s="109"/>
      <c r="AG144" s="109"/>
      <c r="AH144" s="109"/>
      <c r="AI144" s="109"/>
      <c r="AJ144" s="109"/>
      <c r="AK144" s="109"/>
      <c r="AL144" s="109"/>
      <c r="AM144" s="109"/>
    </row>
    <row r="145" spans="3:39" s="111" customFormat="1" x14ac:dyDescent="0.25">
      <c r="C145" s="164"/>
      <c r="K145" s="109"/>
      <c r="L145" s="109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  <c r="X145" s="109"/>
      <c r="Y145" s="109"/>
      <c r="Z145" s="109"/>
      <c r="AA145" s="109"/>
      <c r="AB145" s="109"/>
      <c r="AC145" s="109"/>
      <c r="AD145" s="109"/>
      <c r="AE145" s="109"/>
      <c r="AF145" s="109"/>
      <c r="AG145" s="109"/>
      <c r="AH145" s="109"/>
      <c r="AI145" s="109"/>
      <c r="AJ145" s="109"/>
      <c r="AK145" s="109"/>
      <c r="AL145" s="109"/>
      <c r="AM145" s="109"/>
    </row>
    <row r="146" spans="3:39" s="111" customFormat="1" x14ac:dyDescent="0.25">
      <c r="C146" s="164"/>
      <c r="K146" s="109"/>
      <c r="L146" s="109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  <c r="X146" s="109"/>
      <c r="Y146" s="109"/>
      <c r="Z146" s="109"/>
      <c r="AA146" s="109"/>
      <c r="AB146" s="109"/>
      <c r="AC146" s="109"/>
      <c r="AD146" s="109"/>
      <c r="AE146" s="109"/>
      <c r="AF146" s="109"/>
      <c r="AG146" s="109"/>
      <c r="AH146" s="109"/>
      <c r="AI146" s="109"/>
      <c r="AJ146" s="109"/>
      <c r="AK146" s="109"/>
      <c r="AL146" s="109"/>
      <c r="AM146" s="109"/>
    </row>
    <row r="147" spans="3:39" s="111" customFormat="1" x14ac:dyDescent="0.25">
      <c r="C147" s="164"/>
      <c r="K147" s="109"/>
      <c r="L147" s="109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  <c r="X147" s="109"/>
      <c r="Y147" s="109"/>
      <c r="Z147" s="109"/>
      <c r="AA147" s="109"/>
      <c r="AB147" s="109"/>
      <c r="AC147" s="109"/>
      <c r="AD147" s="109"/>
      <c r="AE147" s="109"/>
      <c r="AF147" s="109"/>
      <c r="AG147" s="109"/>
      <c r="AH147" s="109"/>
      <c r="AI147" s="109"/>
      <c r="AJ147" s="109"/>
      <c r="AK147" s="109"/>
      <c r="AL147" s="109"/>
      <c r="AM147" s="109"/>
    </row>
    <row r="148" spans="3:39" s="111" customFormat="1" x14ac:dyDescent="0.25">
      <c r="K148" s="109"/>
      <c r="L148" s="109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  <c r="X148" s="109"/>
      <c r="Y148" s="109"/>
      <c r="Z148" s="109"/>
      <c r="AA148" s="109"/>
      <c r="AB148" s="109"/>
      <c r="AC148" s="109"/>
      <c r="AD148" s="109"/>
      <c r="AE148" s="109"/>
      <c r="AF148" s="109"/>
      <c r="AG148" s="109"/>
      <c r="AH148" s="109"/>
      <c r="AI148" s="109"/>
      <c r="AJ148" s="109"/>
      <c r="AK148" s="109"/>
      <c r="AL148" s="109"/>
      <c r="AM148" s="109"/>
    </row>
    <row r="149" spans="3:39" s="111" customFormat="1" x14ac:dyDescent="0.25">
      <c r="K149" s="109"/>
      <c r="L149" s="109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  <c r="X149" s="109"/>
      <c r="Y149" s="109"/>
      <c r="Z149" s="109"/>
      <c r="AA149" s="109"/>
      <c r="AB149" s="109"/>
      <c r="AC149" s="109"/>
      <c r="AD149" s="109"/>
      <c r="AE149" s="109"/>
      <c r="AF149" s="109"/>
      <c r="AG149" s="109"/>
      <c r="AH149" s="109"/>
      <c r="AI149" s="109"/>
      <c r="AJ149" s="109"/>
      <c r="AK149" s="109"/>
      <c r="AL149" s="109"/>
      <c r="AM149" s="109"/>
    </row>
    <row r="150" spans="3:39" s="111" customFormat="1" x14ac:dyDescent="0.25">
      <c r="K150" s="109"/>
      <c r="L150" s="109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  <c r="X150" s="109"/>
      <c r="Y150" s="109"/>
      <c r="Z150" s="109"/>
      <c r="AA150" s="109"/>
      <c r="AB150" s="109"/>
      <c r="AC150" s="109"/>
      <c r="AD150" s="109"/>
      <c r="AE150" s="109"/>
      <c r="AF150" s="109"/>
      <c r="AG150" s="109"/>
      <c r="AH150" s="109"/>
      <c r="AI150" s="109"/>
      <c r="AJ150" s="109"/>
      <c r="AK150" s="109"/>
      <c r="AL150" s="109"/>
      <c r="AM150" s="109"/>
    </row>
    <row r="151" spans="3:39" s="111" customFormat="1" x14ac:dyDescent="0.25">
      <c r="K151" s="109"/>
      <c r="L151" s="109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  <c r="X151" s="109"/>
      <c r="Y151" s="109"/>
      <c r="Z151" s="109"/>
      <c r="AA151" s="109"/>
      <c r="AB151" s="109"/>
      <c r="AC151" s="109"/>
      <c r="AD151" s="109"/>
      <c r="AE151" s="109"/>
      <c r="AF151" s="109"/>
      <c r="AG151" s="109"/>
      <c r="AH151" s="109"/>
      <c r="AI151" s="109"/>
      <c r="AJ151" s="109"/>
      <c r="AK151" s="109"/>
      <c r="AL151" s="109"/>
      <c r="AM151" s="109"/>
    </row>
    <row r="152" spans="3:39" s="111" customFormat="1" x14ac:dyDescent="0.25">
      <c r="K152" s="109"/>
      <c r="L152" s="109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109"/>
      <c r="Z152" s="109"/>
      <c r="AA152" s="109"/>
      <c r="AB152" s="109"/>
      <c r="AC152" s="109"/>
      <c r="AD152" s="109"/>
      <c r="AE152" s="109"/>
      <c r="AF152" s="109"/>
      <c r="AG152" s="109"/>
      <c r="AH152" s="109"/>
      <c r="AI152" s="109"/>
      <c r="AJ152" s="109"/>
      <c r="AK152" s="109"/>
      <c r="AL152" s="109"/>
      <c r="AM152" s="109"/>
    </row>
    <row r="153" spans="3:39" s="111" customFormat="1" x14ac:dyDescent="0.25">
      <c r="K153" s="109"/>
      <c r="L153" s="109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109"/>
      <c r="Z153" s="109"/>
      <c r="AA153" s="109"/>
      <c r="AB153" s="109"/>
      <c r="AC153" s="109"/>
      <c r="AD153" s="109"/>
      <c r="AE153" s="109"/>
      <c r="AF153" s="109"/>
      <c r="AG153" s="109"/>
      <c r="AH153" s="109"/>
      <c r="AI153" s="109"/>
      <c r="AJ153" s="109"/>
      <c r="AK153" s="109"/>
      <c r="AL153" s="109"/>
      <c r="AM153" s="109"/>
    </row>
    <row r="154" spans="3:39" s="111" customFormat="1" x14ac:dyDescent="0.25">
      <c r="K154" s="109"/>
      <c r="L154" s="109"/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109"/>
      <c r="Z154" s="109"/>
      <c r="AA154" s="109"/>
      <c r="AB154" s="109"/>
      <c r="AC154" s="109"/>
      <c r="AD154" s="109"/>
      <c r="AE154" s="109"/>
      <c r="AF154" s="109"/>
      <c r="AG154" s="109"/>
      <c r="AH154" s="109"/>
      <c r="AI154" s="109"/>
      <c r="AJ154" s="109"/>
      <c r="AK154" s="109"/>
      <c r="AL154" s="109"/>
      <c r="AM154" s="109"/>
    </row>
    <row r="155" spans="3:39" s="111" customFormat="1" x14ac:dyDescent="0.25">
      <c r="K155" s="109"/>
      <c r="L155" s="109"/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  <c r="Z155" s="109"/>
      <c r="AA155" s="109"/>
      <c r="AB155" s="109"/>
      <c r="AC155" s="109"/>
      <c r="AD155" s="109"/>
      <c r="AE155" s="109"/>
      <c r="AF155" s="109"/>
      <c r="AG155" s="109"/>
      <c r="AH155" s="109"/>
      <c r="AI155" s="109"/>
      <c r="AJ155" s="109"/>
      <c r="AK155" s="109"/>
      <c r="AL155" s="109"/>
      <c r="AM155" s="109"/>
    </row>
    <row r="156" spans="3:39" s="111" customFormat="1" x14ac:dyDescent="0.25"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  <c r="Z156" s="109"/>
      <c r="AA156" s="109"/>
      <c r="AB156" s="109"/>
      <c r="AC156" s="109"/>
      <c r="AD156" s="109"/>
      <c r="AE156" s="109"/>
      <c r="AF156" s="109"/>
      <c r="AG156" s="109"/>
      <c r="AH156" s="109"/>
      <c r="AI156" s="109"/>
      <c r="AJ156" s="109"/>
      <c r="AK156" s="109"/>
      <c r="AL156" s="109"/>
      <c r="AM156" s="109"/>
    </row>
    <row r="157" spans="3:39" s="111" customFormat="1" x14ac:dyDescent="0.25">
      <c r="K157" s="109"/>
      <c r="L157" s="109"/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  <c r="Z157" s="109"/>
      <c r="AA157" s="109"/>
      <c r="AB157" s="109"/>
      <c r="AC157" s="109"/>
      <c r="AD157" s="109"/>
      <c r="AE157" s="109"/>
      <c r="AF157" s="109"/>
      <c r="AG157" s="109"/>
      <c r="AH157" s="109"/>
      <c r="AI157" s="109"/>
      <c r="AJ157" s="109"/>
      <c r="AK157" s="109"/>
      <c r="AL157" s="109"/>
      <c r="AM157" s="109"/>
    </row>
    <row r="158" spans="3:39" s="111" customFormat="1" x14ac:dyDescent="0.25">
      <c r="K158" s="109"/>
      <c r="L158" s="109"/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  <c r="Z158" s="109"/>
      <c r="AA158" s="109"/>
      <c r="AB158" s="109"/>
      <c r="AC158" s="109"/>
      <c r="AD158" s="109"/>
      <c r="AE158" s="109"/>
      <c r="AF158" s="109"/>
      <c r="AG158" s="109"/>
      <c r="AH158" s="109"/>
      <c r="AI158" s="109"/>
      <c r="AJ158" s="109"/>
      <c r="AK158" s="109"/>
      <c r="AL158" s="109"/>
      <c r="AM158" s="109"/>
    </row>
    <row r="159" spans="3:39" s="111" customFormat="1" x14ac:dyDescent="0.25">
      <c r="K159" s="109"/>
      <c r="L159" s="109"/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  <c r="Z159" s="109"/>
      <c r="AA159" s="109"/>
      <c r="AB159" s="109"/>
      <c r="AC159" s="109"/>
      <c r="AD159" s="109"/>
      <c r="AE159" s="109"/>
      <c r="AF159" s="109"/>
      <c r="AG159" s="109"/>
      <c r="AH159" s="109"/>
      <c r="AI159" s="109"/>
      <c r="AJ159" s="109"/>
      <c r="AK159" s="109"/>
      <c r="AL159" s="109"/>
      <c r="AM159" s="109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62"/>
  <sheetViews>
    <sheetView zoomScaleSheetLayoutView="70" workbookViewId="0">
      <pane ySplit="11" topLeftCell="A12" activePane="bottomLeft" state="frozen"/>
      <selection activeCell="A25" sqref="A25"/>
      <selection pane="bottomLeft" activeCell="M14" sqref="M14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5703125" style="28" hidden="1" customWidth="1"/>
    <col min="15" max="19" width="11.42578125" style="109"/>
    <col min="20" max="20" width="14.42578125" style="109" bestFit="1" customWidth="1"/>
    <col min="21" max="29" width="11.42578125" style="109"/>
    <col min="30" max="40" width="11.42578125" style="140"/>
    <col min="41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65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66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86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20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65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4</v>
      </c>
      <c r="C13" s="62">
        <v>313.72899999999998</v>
      </c>
      <c r="D13" s="62">
        <v>409.303</v>
      </c>
      <c r="E13" s="62">
        <v>596.52</v>
      </c>
      <c r="F13" s="62">
        <v>243.41399999999999</v>
      </c>
      <c r="G13" s="62">
        <v>592.51199999999994</v>
      </c>
      <c r="H13" s="64">
        <v>540.95100000000002</v>
      </c>
      <c r="I13" s="62">
        <v>-8.7021022359040749</v>
      </c>
      <c r="J13" s="62">
        <v>91.297897764095922</v>
      </c>
      <c r="K13" s="62">
        <v>143.41738766052896</v>
      </c>
      <c r="L13" s="50"/>
      <c r="N13" s="27"/>
      <c r="O13" s="110"/>
      <c r="P13" s="110"/>
      <c r="Q13" s="110"/>
      <c r="R13" s="110"/>
      <c r="S13" s="110"/>
      <c r="T13" s="181"/>
    </row>
    <row r="14" spans="1:20" x14ac:dyDescent="0.25">
      <c r="A14" s="48"/>
      <c r="B14" s="59" t="s">
        <v>5</v>
      </c>
      <c r="C14" s="62">
        <v>270.125</v>
      </c>
      <c r="D14" s="62">
        <v>322.79199999999997</v>
      </c>
      <c r="E14" s="62">
        <v>457.12599999999998</v>
      </c>
      <c r="F14" s="62">
        <v>326.83800000000002</v>
      </c>
      <c r="G14" s="62">
        <v>551.59199999999998</v>
      </c>
      <c r="H14" s="64">
        <v>654.78399999999999</v>
      </c>
      <c r="I14" s="62">
        <v>18.708030573322311</v>
      </c>
      <c r="J14" s="62">
        <v>118.7080305733223</v>
      </c>
      <c r="K14" s="62">
        <v>68.766177739430518</v>
      </c>
      <c r="L14" s="50"/>
      <c r="N14" s="27"/>
      <c r="O14" s="110"/>
      <c r="P14" s="110"/>
      <c r="Q14" s="110"/>
      <c r="R14" s="110"/>
      <c r="S14" s="110"/>
      <c r="T14" s="181"/>
    </row>
    <row r="15" spans="1:20" x14ac:dyDescent="0.25">
      <c r="A15" s="48"/>
      <c r="B15" s="59" t="s">
        <v>6</v>
      </c>
      <c r="C15" s="62">
        <v>410.31200000000001</v>
      </c>
      <c r="D15" s="62">
        <v>286.27300000000002</v>
      </c>
      <c r="E15" s="62">
        <v>656.44399999999996</v>
      </c>
      <c r="F15" s="62">
        <v>188.73</v>
      </c>
      <c r="G15" s="62">
        <v>565.19600000000003</v>
      </c>
      <c r="H15" s="64">
        <v>853.65800000000002</v>
      </c>
      <c r="I15" s="62">
        <v>51.037516189074239</v>
      </c>
      <c r="J15" s="62">
        <v>151.03751618907424</v>
      </c>
      <c r="K15" s="62">
        <v>199.47332167646908</v>
      </c>
      <c r="L15" s="50"/>
      <c r="N15" s="27"/>
      <c r="O15" s="110"/>
      <c r="P15" s="110"/>
      <c r="Q15" s="110"/>
      <c r="R15" s="110"/>
      <c r="S15" s="110"/>
      <c r="T15" s="181"/>
    </row>
    <row r="16" spans="1:20" x14ac:dyDescent="0.25">
      <c r="A16" s="48"/>
      <c r="B16" s="59" t="s">
        <v>7</v>
      </c>
      <c r="C16" s="62">
        <v>342.351</v>
      </c>
      <c r="D16" s="62">
        <v>323.01</v>
      </c>
      <c r="E16" s="62">
        <v>628.82100000000003</v>
      </c>
      <c r="F16" s="62">
        <v>362.596</v>
      </c>
      <c r="G16" s="62">
        <v>451.05500000000001</v>
      </c>
      <c r="H16" s="64">
        <v>1117.7760000000001</v>
      </c>
      <c r="I16" s="62">
        <v>147.81368125838316</v>
      </c>
      <c r="J16" s="62">
        <v>247.81368125838316</v>
      </c>
      <c r="K16" s="62">
        <v>24.396022018996355</v>
      </c>
      <c r="L16" s="50"/>
      <c r="N16" s="27"/>
      <c r="O16" s="110"/>
      <c r="P16" s="110"/>
      <c r="Q16" s="110"/>
      <c r="R16" s="110"/>
      <c r="S16" s="110"/>
      <c r="T16" s="181"/>
    </row>
    <row r="17" spans="1:40" x14ac:dyDescent="0.25">
      <c r="A17" s="48"/>
      <c r="B17" s="59" t="s">
        <v>8</v>
      </c>
      <c r="C17" s="62">
        <v>244.78800000000001</v>
      </c>
      <c r="D17" s="62">
        <v>436.279</v>
      </c>
      <c r="E17" s="62">
        <v>1226.7380000000001</v>
      </c>
      <c r="F17" s="62">
        <v>470.22699999999998</v>
      </c>
      <c r="G17" s="62">
        <v>714.02</v>
      </c>
      <c r="H17" s="64">
        <v>598.64499999999998</v>
      </c>
      <c r="I17" s="62">
        <v>-16.158510966079387</v>
      </c>
      <c r="J17" s="62">
        <v>83.84148903392061</v>
      </c>
      <c r="K17" s="62">
        <v>51.845810640392841</v>
      </c>
      <c r="L17" s="50"/>
      <c r="N17" s="27"/>
      <c r="O17" s="110"/>
      <c r="P17" s="110"/>
      <c r="Q17" s="110"/>
      <c r="R17" s="110"/>
      <c r="S17" s="110"/>
      <c r="T17" s="181"/>
    </row>
    <row r="18" spans="1:40" x14ac:dyDescent="0.25">
      <c r="A18" s="48"/>
      <c r="B18" s="59" t="s">
        <v>9</v>
      </c>
      <c r="C18" s="62">
        <v>188.28299999999999</v>
      </c>
      <c r="D18" s="62">
        <v>343.40199999999999</v>
      </c>
      <c r="E18" s="62">
        <v>733.14499999999998</v>
      </c>
      <c r="F18" s="62">
        <v>525.226</v>
      </c>
      <c r="G18" s="62">
        <v>409.86099999999999</v>
      </c>
      <c r="H18" s="24">
        <v>568.13599999999997</v>
      </c>
      <c r="I18" s="23">
        <v>38.616750556896108</v>
      </c>
      <c r="J18" s="23">
        <v>138.61675055689611</v>
      </c>
      <c r="K18" s="23">
        <v>-21.964830377780231</v>
      </c>
      <c r="L18" s="50"/>
      <c r="N18" s="27"/>
      <c r="O18" s="110"/>
      <c r="P18" s="110"/>
      <c r="Q18" s="110"/>
      <c r="R18" s="110"/>
      <c r="S18" s="110"/>
      <c r="T18" s="181"/>
    </row>
    <row r="19" spans="1:40" x14ac:dyDescent="0.25">
      <c r="A19" s="48"/>
      <c r="B19" s="59" t="s">
        <v>10</v>
      </c>
      <c r="C19" s="62">
        <v>350.85700000000003</v>
      </c>
      <c r="D19" s="62">
        <v>336.63400000000001</v>
      </c>
      <c r="E19" s="62">
        <v>567.73699999999997</v>
      </c>
      <c r="F19" s="62">
        <v>473.40499999999997</v>
      </c>
      <c r="G19" s="62">
        <v>556.80399999999997</v>
      </c>
      <c r="H19" s="64"/>
      <c r="I19" s="62" t="s">
        <v>112</v>
      </c>
      <c r="J19" s="62" t="s">
        <v>112</v>
      </c>
      <c r="K19" s="62" t="s">
        <v>112</v>
      </c>
      <c r="L19" s="50"/>
      <c r="N19" s="27"/>
      <c r="O19" s="110"/>
      <c r="P19" s="110"/>
      <c r="Q19" s="110"/>
      <c r="R19" s="110"/>
      <c r="S19" s="110"/>
    </row>
    <row r="20" spans="1:40" x14ac:dyDescent="0.25">
      <c r="A20" s="48"/>
      <c r="B20" s="59" t="s">
        <v>11</v>
      </c>
      <c r="C20" s="62">
        <v>354.38600000000002</v>
      </c>
      <c r="D20" s="62">
        <v>347.41699999999997</v>
      </c>
      <c r="E20" s="62">
        <v>455.91699999999997</v>
      </c>
      <c r="F20" s="62">
        <v>669.779</v>
      </c>
      <c r="G20" s="62">
        <v>603.36</v>
      </c>
      <c r="H20" s="64"/>
      <c r="I20" s="62" t="s">
        <v>112</v>
      </c>
      <c r="J20" s="62" t="s">
        <v>112</v>
      </c>
      <c r="K20" s="62" t="s">
        <v>112</v>
      </c>
      <c r="L20" s="50"/>
      <c r="N20" s="27"/>
      <c r="O20" s="110"/>
      <c r="P20" s="110"/>
      <c r="Q20" s="110"/>
      <c r="R20" s="110"/>
      <c r="S20" s="110"/>
    </row>
    <row r="21" spans="1:40" x14ac:dyDescent="0.25">
      <c r="A21" s="48"/>
      <c r="B21" s="59" t="s">
        <v>12</v>
      </c>
      <c r="C21" s="62">
        <v>413.80900000000003</v>
      </c>
      <c r="D21" s="62">
        <v>507.11399999999998</v>
      </c>
      <c r="E21" s="62">
        <v>247.33</v>
      </c>
      <c r="F21" s="62">
        <v>445.82799999999997</v>
      </c>
      <c r="G21" s="62">
        <v>786.20399999999995</v>
      </c>
      <c r="H21" s="157"/>
      <c r="I21" s="158" t="s">
        <v>112</v>
      </c>
      <c r="J21" s="158" t="s">
        <v>112</v>
      </c>
      <c r="K21" s="158" t="s">
        <v>112</v>
      </c>
      <c r="L21" s="50"/>
      <c r="N21" s="27"/>
      <c r="O21" s="110"/>
      <c r="P21" s="110"/>
      <c r="Q21" s="110"/>
      <c r="R21" s="110"/>
      <c r="S21" s="110"/>
    </row>
    <row r="22" spans="1:40" x14ac:dyDescent="0.25">
      <c r="A22" s="48"/>
      <c r="B22" s="59" t="s">
        <v>13</v>
      </c>
      <c r="C22" s="62">
        <v>247.89</v>
      </c>
      <c r="D22" s="62">
        <v>369.83100000000002</v>
      </c>
      <c r="E22" s="62">
        <v>235.64400000000001</v>
      </c>
      <c r="F22" s="62">
        <v>360.31099999999998</v>
      </c>
      <c r="G22" s="62">
        <v>256.03800000000001</v>
      </c>
      <c r="H22" s="157"/>
      <c r="I22" s="158" t="s">
        <v>112</v>
      </c>
      <c r="J22" s="158" t="s">
        <v>112</v>
      </c>
      <c r="K22" s="158" t="s">
        <v>112</v>
      </c>
      <c r="L22" s="50"/>
      <c r="N22" s="27"/>
      <c r="O22" s="110"/>
      <c r="P22" s="110"/>
      <c r="Q22" s="110"/>
      <c r="R22" s="110"/>
      <c r="S22" s="110"/>
    </row>
    <row r="23" spans="1:40" x14ac:dyDescent="0.25">
      <c r="A23" s="48"/>
      <c r="B23" s="59" t="s">
        <v>14</v>
      </c>
      <c r="C23" s="62">
        <v>234.89</v>
      </c>
      <c r="D23" s="62">
        <v>613.69200000000001</v>
      </c>
      <c r="E23" s="62">
        <v>303.37900000000002</v>
      </c>
      <c r="F23" s="62">
        <v>359.78300000000002</v>
      </c>
      <c r="G23" s="62">
        <v>463.20600000000002</v>
      </c>
      <c r="H23" s="157"/>
      <c r="I23" s="158" t="s">
        <v>112</v>
      </c>
      <c r="J23" s="158" t="s">
        <v>112</v>
      </c>
      <c r="K23" s="158" t="s">
        <v>112</v>
      </c>
      <c r="L23" s="50"/>
      <c r="N23" s="27"/>
      <c r="O23" s="110"/>
      <c r="P23" s="110"/>
      <c r="Q23" s="110"/>
      <c r="R23" s="110"/>
      <c r="S23" s="110"/>
    </row>
    <row r="24" spans="1:40" x14ac:dyDescent="0.25">
      <c r="A24" s="48"/>
      <c r="B24" s="59" t="s">
        <v>15</v>
      </c>
      <c r="C24" s="62">
        <v>352.971</v>
      </c>
      <c r="D24" s="62">
        <v>1062.6959999999999</v>
      </c>
      <c r="E24" s="62">
        <v>288.73399999999998</v>
      </c>
      <c r="F24" s="62">
        <v>375.30799999999999</v>
      </c>
      <c r="G24" s="62">
        <v>415.25700000000001</v>
      </c>
      <c r="H24" s="157"/>
      <c r="I24" s="158" t="s">
        <v>112</v>
      </c>
      <c r="J24" s="158" t="s">
        <v>112</v>
      </c>
      <c r="K24" s="158" t="s">
        <v>112</v>
      </c>
      <c r="L24" s="50"/>
      <c r="N24" s="27"/>
      <c r="O24" s="110"/>
      <c r="P24" s="110"/>
      <c r="Q24" s="110"/>
      <c r="R24" s="110"/>
      <c r="S24" s="110"/>
    </row>
    <row r="25" spans="1:40" x14ac:dyDescent="0.25">
      <c r="A25" s="48"/>
      <c r="B25" s="63" t="s">
        <v>19</v>
      </c>
      <c r="C25" s="64">
        <v>3724.3910000000001</v>
      </c>
      <c r="D25" s="64">
        <v>5358.4430000000002</v>
      </c>
      <c r="E25" s="64">
        <v>6397.5350000000008</v>
      </c>
      <c r="F25" s="64">
        <v>4801.4449999999997</v>
      </c>
      <c r="G25" s="64">
        <v>6365.1049999999996</v>
      </c>
      <c r="H25" s="82">
        <v>4333.95</v>
      </c>
      <c r="I25" s="55"/>
      <c r="J25" s="37"/>
      <c r="K25" s="37"/>
      <c r="L25" s="50"/>
    </row>
    <row r="26" spans="1:40" ht="18.75" customHeight="1" x14ac:dyDescent="0.25">
      <c r="A26" s="48"/>
      <c r="B26" s="63" t="s">
        <v>16</v>
      </c>
      <c r="C26" s="64"/>
      <c r="D26" s="64">
        <v>43.874340798267419</v>
      </c>
      <c r="E26" s="64">
        <v>19.391677769083305</v>
      </c>
      <c r="F26" s="64">
        <v>-24.94851532660628</v>
      </c>
      <c r="G26" s="64">
        <v>32.566446142775774</v>
      </c>
      <c r="H26" s="36"/>
      <c r="I26" s="37"/>
      <c r="J26" s="37"/>
      <c r="K26" s="37"/>
      <c r="L26" s="50"/>
    </row>
    <row r="27" spans="1:40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40" ht="18.75" customHeight="1" x14ac:dyDescent="0.25">
      <c r="A28" s="48"/>
      <c r="B28" s="63" t="s">
        <v>17</v>
      </c>
      <c r="C28" s="64">
        <v>1769.588</v>
      </c>
      <c r="D28" s="64">
        <v>2121.0590000000002</v>
      </c>
      <c r="E28" s="64">
        <v>4298.7939999999999</v>
      </c>
      <c r="F28" s="64">
        <v>2117.0309999999999</v>
      </c>
      <c r="G28" s="64">
        <v>3284.2359999999994</v>
      </c>
      <c r="H28" s="24">
        <v>4333.95</v>
      </c>
      <c r="I28" s="58">
        <v>31.962197600903242</v>
      </c>
      <c r="J28" s="24">
        <v>131.96219760090324</v>
      </c>
      <c r="K28" s="24">
        <v>55.134053303895847</v>
      </c>
      <c r="L28" s="50"/>
    </row>
    <row r="29" spans="1:40" ht="18.75" customHeight="1" x14ac:dyDescent="0.25">
      <c r="A29" s="48"/>
      <c r="B29" s="63" t="s">
        <v>16</v>
      </c>
      <c r="C29" s="64"/>
      <c r="D29" s="64">
        <v>19.861741829171553</v>
      </c>
      <c r="E29" s="64">
        <v>102.67206145609337</v>
      </c>
      <c r="F29" s="64">
        <v>-50.752908839083702</v>
      </c>
      <c r="G29" s="64">
        <v>55.134053303895847</v>
      </c>
      <c r="H29" s="24">
        <v>31.962197600903242</v>
      </c>
      <c r="I29" s="37"/>
      <c r="J29" s="37"/>
      <c r="K29" s="37"/>
      <c r="L29" s="50"/>
    </row>
    <row r="30" spans="1:40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40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40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/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  <c r="AN32" s="140"/>
    </row>
    <row r="33" spans="1:40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/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09"/>
      <c r="Z33" s="109"/>
      <c r="AA33" s="109"/>
      <c r="AB33" s="109"/>
      <c r="AC33" s="109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  <c r="AN33" s="140"/>
    </row>
    <row r="34" spans="1:40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09"/>
      <c r="AA34" s="109"/>
      <c r="AB34" s="109"/>
      <c r="AC34" s="109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</row>
    <row r="35" spans="1:40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109"/>
      <c r="AA35" s="109"/>
      <c r="AB35" s="109"/>
      <c r="AC35" s="109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</row>
    <row r="36" spans="1:40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  <c r="Z36" s="109"/>
      <c r="AA36" s="109"/>
      <c r="AB36" s="109"/>
      <c r="AC36" s="109"/>
      <c r="AD36" s="140"/>
      <c r="AE36" s="140"/>
      <c r="AF36" s="140"/>
      <c r="AG36" s="140"/>
      <c r="AH36" s="140"/>
      <c r="AI36" s="140"/>
      <c r="AJ36" s="140"/>
      <c r="AK36" s="140"/>
      <c r="AL36" s="140"/>
      <c r="AM36" s="140"/>
      <c r="AN36" s="140"/>
    </row>
    <row r="37" spans="1:40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  <c r="Z37" s="109"/>
      <c r="AA37" s="109"/>
      <c r="AB37" s="109"/>
      <c r="AC37" s="109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  <c r="AN37" s="140"/>
    </row>
    <row r="38" spans="1:40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</row>
    <row r="39" spans="1:40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  <c r="Z39" s="109"/>
      <c r="AA39" s="109"/>
      <c r="AB39" s="109"/>
      <c r="AC39" s="109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</row>
    <row r="40" spans="1:40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  <c r="AN40" s="140"/>
    </row>
    <row r="41" spans="1:40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</row>
    <row r="42" spans="1:40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</row>
    <row r="43" spans="1:40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  <c r="AN43" s="140"/>
    </row>
    <row r="44" spans="1:40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  <c r="AN44" s="140"/>
    </row>
    <row r="45" spans="1:40" x14ac:dyDescent="0.25">
      <c r="A45" s="52"/>
      <c r="B45" s="66" t="s">
        <v>64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</row>
    <row r="46" spans="1:40" s="109" customFormat="1" x14ac:dyDescent="0.25">
      <c r="N46" s="18"/>
    </row>
    <row r="47" spans="1:40" s="109" customFormat="1" x14ac:dyDescent="0.25">
      <c r="N47" s="18"/>
    </row>
    <row r="48" spans="1:40" s="18" customFormat="1" x14ac:dyDescent="0.25">
      <c r="B48" s="18" t="s">
        <v>86</v>
      </c>
    </row>
    <row r="49" spans="2:7" s="18" customFormat="1" x14ac:dyDescent="0.25">
      <c r="B49" s="67">
        <v>333345</v>
      </c>
      <c r="D49" s="141">
        <v>38353</v>
      </c>
    </row>
    <row r="50" spans="2:7" s="18" customFormat="1" x14ac:dyDescent="0.25">
      <c r="B50" s="67">
        <v>291808</v>
      </c>
      <c r="D50" s="141">
        <v>38384</v>
      </c>
    </row>
    <row r="51" spans="2:7" s="18" customFormat="1" x14ac:dyDescent="0.25">
      <c r="B51" s="67">
        <v>328718</v>
      </c>
      <c r="D51" s="141">
        <v>38412</v>
      </c>
    </row>
    <row r="52" spans="2:7" s="18" customFormat="1" x14ac:dyDescent="0.25">
      <c r="B52" s="67">
        <v>234104</v>
      </c>
      <c r="D52" s="141">
        <v>38443</v>
      </c>
    </row>
    <row r="53" spans="2:7" s="18" customFormat="1" x14ac:dyDescent="0.25">
      <c r="B53" s="67">
        <v>379570</v>
      </c>
      <c r="D53" s="141">
        <v>38473</v>
      </c>
    </row>
    <row r="54" spans="2:7" s="18" customFormat="1" x14ac:dyDescent="0.25">
      <c r="B54" s="67">
        <v>347630</v>
      </c>
      <c r="D54" s="141">
        <v>38504</v>
      </c>
    </row>
    <row r="55" spans="2:7" s="18" customFormat="1" x14ac:dyDescent="0.25">
      <c r="B55" s="67">
        <v>347385</v>
      </c>
      <c r="D55" s="141">
        <v>38534</v>
      </c>
    </row>
    <row r="56" spans="2:7" s="18" customFormat="1" x14ac:dyDescent="0.25">
      <c r="B56" s="67">
        <v>244276</v>
      </c>
      <c r="D56" s="141">
        <v>38565</v>
      </c>
    </row>
    <row r="57" spans="2:7" s="18" customFormat="1" x14ac:dyDescent="0.25">
      <c r="B57" s="67">
        <v>327030</v>
      </c>
      <c r="D57" s="141">
        <v>38596</v>
      </c>
    </row>
    <row r="58" spans="2:7" s="18" customFormat="1" x14ac:dyDescent="0.25">
      <c r="B58" s="67">
        <v>277637</v>
      </c>
      <c r="D58" s="141">
        <v>38626</v>
      </c>
    </row>
    <row r="59" spans="2:7" s="18" customFormat="1" x14ac:dyDescent="0.25">
      <c r="B59" s="67">
        <v>380294</v>
      </c>
      <c r="D59" s="141">
        <v>38657</v>
      </c>
    </row>
    <row r="60" spans="2:7" s="18" customFormat="1" x14ac:dyDescent="0.25">
      <c r="B60" s="67">
        <v>257460</v>
      </c>
      <c r="D60" s="141">
        <v>38687</v>
      </c>
      <c r="E60" s="137">
        <v>312.43808333333334</v>
      </c>
      <c r="F60" s="67"/>
      <c r="G60" s="192"/>
    </row>
    <row r="61" spans="2:7" s="18" customFormat="1" x14ac:dyDescent="0.25">
      <c r="B61" s="67">
        <v>516291</v>
      </c>
      <c r="D61" s="141">
        <v>38718</v>
      </c>
      <c r="E61" s="137">
        <v>327.68358333333333</v>
      </c>
      <c r="F61" s="67"/>
      <c r="G61" s="192"/>
    </row>
    <row r="62" spans="2:7" s="18" customFormat="1" x14ac:dyDescent="0.25">
      <c r="B62" s="67">
        <v>439284</v>
      </c>
      <c r="D62" s="141">
        <v>38749</v>
      </c>
      <c r="E62" s="137">
        <v>339.97325000000001</v>
      </c>
      <c r="F62" s="67"/>
      <c r="G62" s="192"/>
    </row>
    <row r="63" spans="2:7" s="18" customFormat="1" x14ac:dyDescent="0.25">
      <c r="B63" s="67">
        <v>476371</v>
      </c>
      <c r="D63" s="141">
        <v>38777</v>
      </c>
      <c r="E63" s="137">
        <v>352.27766666666668</v>
      </c>
      <c r="F63" s="67"/>
      <c r="G63" s="192"/>
    </row>
    <row r="64" spans="2:7" s="18" customFormat="1" x14ac:dyDescent="0.25">
      <c r="B64" s="67">
        <v>347439</v>
      </c>
      <c r="D64" s="141">
        <v>38808</v>
      </c>
      <c r="E64" s="137">
        <v>361.72224999999997</v>
      </c>
      <c r="F64" s="67"/>
      <c r="G64" s="192"/>
    </row>
    <row r="65" spans="2:7" s="18" customFormat="1" x14ac:dyDescent="0.25">
      <c r="B65" s="67">
        <v>567045</v>
      </c>
      <c r="D65" s="141">
        <v>38838</v>
      </c>
      <c r="E65" s="137">
        <v>377.34516666666667</v>
      </c>
      <c r="F65" s="67"/>
      <c r="G65" s="192"/>
    </row>
    <row r="66" spans="2:7" s="18" customFormat="1" x14ac:dyDescent="0.25">
      <c r="B66" s="67">
        <v>378074</v>
      </c>
      <c r="D66" s="141">
        <v>38869</v>
      </c>
      <c r="E66" s="137">
        <v>379.88216666666671</v>
      </c>
      <c r="F66" s="67"/>
      <c r="G66" s="192"/>
    </row>
    <row r="67" spans="2:7" s="18" customFormat="1" x14ac:dyDescent="0.25">
      <c r="B67" s="67">
        <v>376789</v>
      </c>
      <c r="D67" s="141">
        <v>38899</v>
      </c>
      <c r="E67" s="137">
        <v>382.33249999999998</v>
      </c>
      <c r="F67" s="67"/>
      <c r="G67" s="192"/>
    </row>
    <row r="68" spans="2:7" s="18" customFormat="1" x14ac:dyDescent="0.25">
      <c r="B68" s="67">
        <v>507049</v>
      </c>
      <c r="D68" s="141">
        <v>38930</v>
      </c>
      <c r="E68" s="137">
        <v>404.23025000000001</v>
      </c>
      <c r="F68" s="67"/>
      <c r="G68" s="192"/>
    </row>
    <row r="69" spans="2:7" s="18" customFormat="1" x14ac:dyDescent="0.25">
      <c r="B69" s="67">
        <v>414079</v>
      </c>
      <c r="D69" s="141">
        <v>38961</v>
      </c>
      <c r="E69" s="137">
        <v>411.48433333333332</v>
      </c>
      <c r="F69" s="67"/>
      <c r="G69" s="192"/>
    </row>
    <row r="70" spans="2:7" s="18" customFormat="1" x14ac:dyDescent="0.25">
      <c r="B70" s="67">
        <v>513692</v>
      </c>
      <c r="D70" s="141">
        <v>38991</v>
      </c>
      <c r="E70" s="137">
        <v>431.15558333333331</v>
      </c>
      <c r="F70" s="67"/>
      <c r="G70" s="192"/>
    </row>
    <row r="71" spans="2:7" s="18" customFormat="1" x14ac:dyDescent="0.25">
      <c r="B71" s="67">
        <v>368015</v>
      </c>
      <c r="D71" s="141">
        <v>39022</v>
      </c>
      <c r="E71" s="137">
        <v>430.13233333333329</v>
      </c>
      <c r="F71" s="67"/>
      <c r="G71" s="192"/>
    </row>
    <row r="72" spans="2:7" s="18" customFormat="1" x14ac:dyDescent="0.25">
      <c r="B72" s="67">
        <v>430522</v>
      </c>
      <c r="D72" s="141">
        <v>39052</v>
      </c>
      <c r="E72" s="137">
        <v>444.55416666666667</v>
      </c>
      <c r="F72" s="67"/>
      <c r="G72" s="192"/>
    </row>
    <row r="73" spans="2:7" s="18" customFormat="1" x14ac:dyDescent="0.25">
      <c r="B73" s="67">
        <v>500191</v>
      </c>
      <c r="D73" s="141">
        <v>39083</v>
      </c>
      <c r="E73" s="137">
        <v>443.21249999999998</v>
      </c>
      <c r="F73" s="67"/>
      <c r="G73" s="192"/>
    </row>
    <row r="74" spans="2:7" s="18" customFormat="1" x14ac:dyDescent="0.25">
      <c r="B74" s="67">
        <v>502766</v>
      </c>
      <c r="D74" s="141">
        <v>39114</v>
      </c>
      <c r="E74" s="137">
        <v>448.5026666666667</v>
      </c>
      <c r="F74" s="67"/>
      <c r="G74" s="192"/>
    </row>
    <row r="75" spans="2:7" s="18" customFormat="1" x14ac:dyDescent="0.25">
      <c r="B75" s="67">
        <v>465094</v>
      </c>
      <c r="D75" s="141">
        <v>39142</v>
      </c>
      <c r="E75" s="137">
        <v>447.56291666666669</v>
      </c>
      <c r="F75" s="67"/>
      <c r="G75" s="192"/>
    </row>
    <row r="76" spans="2:7" s="18" customFormat="1" x14ac:dyDescent="0.25">
      <c r="B76" s="67">
        <v>383151</v>
      </c>
      <c r="D76" s="141">
        <v>39173</v>
      </c>
      <c r="E76" s="137">
        <v>450.53891666666669</v>
      </c>
      <c r="F76" s="67"/>
      <c r="G76" s="192"/>
    </row>
    <row r="77" spans="2:7" s="18" customFormat="1" x14ac:dyDescent="0.25">
      <c r="B77" s="67">
        <v>532422</v>
      </c>
      <c r="D77" s="141">
        <v>39203</v>
      </c>
      <c r="E77" s="137">
        <v>447.65366666666671</v>
      </c>
      <c r="F77" s="67"/>
      <c r="G77" s="192"/>
    </row>
    <row r="78" spans="2:7" s="18" customFormat="1" x14ac:dyDescent="0.25">
      <c r="B78" s="67">
        <v>382341</v>
      </c>
      <c r="D78" s="141">
        <v>39234</v>
      </c>
      <c r="E78" s="137">
        <v>448.00925000000001</v>
      </c>
      <c r="F78" s="67"/>
      <c r="G78" s="192"/>
    </row>
    <row r="79" spans="2:7" s="18" customFormat="1" x14ac:dyDescent="0.25">
      <c r="B79" s="67">
        <v>768365</v>
      </c>
      <c r="D79" s="141">
        <v>39264</v>
      </c>
      <c r="E79" s="137">
        <v>480.64058333333332</v>
      </c>
      <c r="F79" s="67"/>
      <c r="G79" s="192"/>
    </row>
    <row r="80" spans="2:7" s="18" customFormat="1" x14ac:dyDescent="0.25">
      <c r="B80" s="67">
        <v>628264</v>
      </c>
      <c r="D80" s="141">
        <v>39295</v>
      </c>
      <c r="E80" s="137">
        <v>490.74183333333332</v>
      </c>
      <c r="F80" s="67"/>
      <c r="G80" s="192"/>
    </row>
    <row r="81" spans="2:7" s="18" customFormat="1" x14ac:dyDescent="0.25">
      <c r="B81" s="67">
        <v>728295</v>
      </c>
      <c r="D81" s="141">
        <v>39326</v>
      </c>
      <c r="E81" s="137">
        <v>516.92650000000003</v>
      </c>
      <c r="F81" s="67"/>
      <c r="G81" s="192"/>
    </row>
    <row r="82" spans="2:7" s="18" customFormat="1" x14ac:dyDescent="0.25">
      <c r="B82" s="67">
        <v>522942</v>
      </c>
      <c r="D82" s="141">
        <v>39356</v>
      </c>
      <c r="E82" s="137">
        <v>517.69733333333329</v>
      </c>
      <c r="F82" s="67"/>
      <c r="G82" s="192"/>
    </row>
    <row r="83" spans="2:7" s="18" customFormat="1" x14ac:dyDescent="0.25">
      <c r="B83" s="67">
        <v>384651</v>
      </c>
      <c r="D83" s="141">
        <v>39387</v>
      </c>
      <c r="E83" s="137">
        <v>519.08366666666666</v>
      </c>
      <c r="F83" s="67"/>
      <c r="G83" s="192"/>
    </row>
    <row r="84" spans="2:7" s="18" customFormat="1" x14ac:dyDescent="0.25">
      <c r="B84" s="67">
        <v>478553</v>
      </c>
      <c r="D84" s="141">
        <v>39417</v>
      </c>
      <c r="E84" s="137">
        <v>523.08624999999995</v>
      </c>
      <c r="F84" s="67"/>
      <c r="G84" s="192"/>
    </row>
    <row r="85" spans="2:7" s="18" customFormat="1" x14ac:dyDescent="0.25">
      <c r="B85" s="67">
        <v>452952</v>
      </c>
      <c r="D85" s="141">
        <v>39448</v>
      </c>
      <c r="E85" s="137">
        <v>519.14966666666669</v>
      </c>
      <c r="F85" s="67"/>
      <c r="G85" s="192"/>
    </row>
    <row r="86" spans="2:7" s="18" customFormat="1" x14ac:dyDescent="0.25">
      <c r="B86" s="67">
        <v>419824</v>
      </c>
      <c r="D86" s="141">
        <v>39479</v>
      </c>
      <c r="E86" s="137">
        <v>512.23783333333336</v>
      </c>
      <c r="F86" s="67"/>
      <c r="G86" s="192"/>
    </row>
    <row r="87" spans="2:7" s="18" customFormat="1" x14ac:dyDescent="0.25">
      <c r="B87" s="67">
        <v>466171</v>
      </c>
      <c r="D87" s="141">
        <v>39508</v>
      </c>
      <c r="E87" s="137">
        <v>512.32758333333334</v>
      </c>
      <c r="F87" s="67"/>
      <c r="G87" s="192"/>
    </row>
    <row r="88" spans="2:7" s="18" customFormat="1" x14ac:dyDescent="0.25">
      <c r="B88" s="67">
        <v>595231</v>
      </c>
      <c r="D88" s="141">
        <v>39539</v>
      </c>
      <c r="E88" s="137">
        <v>530.00091666666663</v>
      </c>
      <c r="F88" s="67"/>
      <c r="G88" s="192"/>
    </row>
    <row r="89" spans="2:7" s="18" customFormat="1" x14ac:dyDescent="0.25">
      <c r="B89" s="67">
        <v>513822</v>
      </c>
      <c r="D89" s="141">
        <v>39569</v>
      </c>
      <c r="E89" s="137">
        <v>528.45091666666667</v>
      </c>
      <c r="F89" s="67"/>
      <c r="G89" s="192"/>
    </row>
    <row r="90" spans="2:7" s="18" customFormat="1" x14ac:dyDescent="0.25">
      <c r="B90" s="67">
        <v>360509</v>
      </c>
      <c r="D90" s="141">
        <v>39600</v>
      </c>
      <c r="E90" s="137">
        <v>526.63158333333342</v>
      </c>
      <c r="F90" s="67"/>
      <c r="G90" s="192"/>
    </row>
    <row r="91" spans="2:7" s="18" customFormat="1" x14ac:dyDescent="0.25">
      <c r="B91" s="67">
        <v>537965</v>
      </c>
      <c r="D91" s="141">
        <v>39630</v>
      </c>
      <c r="E91" s="137">
        <v>507.43158333333332</v>
      </c>
      <c r="F91" s="67"/>
      <c r="G91" s="192"/>
    </row>
    <row r="92" spans="2:7" s="18" customFormat="1" x14ac:dyDescent="0.25">
      <c r="B92" s="67">
        <v>417765</v>
      </c>
      <c r="D92" s="141">
        <v>39661</v>
      </c>
      <c r="E92" s="137">
        <v>489.89</v>
      </c>
      <c r="F92" s="67"/>
      <c r="G92" s="192"/>
    </row>
    <row r="93" spans="2:7" s="18" customFormat="1" x14ac:dyDescent="0.25">
      <c r="B93" s="67">
        <v>578976</v>
      </c>
      <c r="D93" s="141">
        <v>39692</v>
      </c>
      <c r="E93" s="137">
        <v>477.44675000000001</v>
      </c>
      <c r="F93" s="67"/>
      <c r="G93" s="192"/>
    </row>
    <row r="94" spans="2:7" s="18" customFormat="1" x14ac:dyDescent="0.25">
      <c r="B94" s="67">
        <v>465101</v>
      </c>
      <c r="D94" s="141">
        <v>39722</v>
      </c>
      <c r="E94" s="137">
        <v>472.62666666666667</v>
      </c>
      <c r="F94" s="67"/>
      <c r="G94" s="192"/>
    </row>
    <row r="95" spans="2:7" s="18" customFormat="1" x14ac:dyDescent="0.25">
      <c r="B95" s="67">
        <v>485909</v>
      </c>
      <c r="D95" s="141">
        <v>39753</v>
      </c>
      <c r="E95" s="137">
        <v>481.0648333333333</v>
      </c>
      <c r="F95" s="67"/>
      <c r="G95" s="192"/>
    </row>
    <row r="96" spans="2:7" s="18" customFormat="1" x14ac:dyDescent="0.25">
      <c r="B96" s="67">
        <v>307896</v>
      </c>
      <c r="D96" s="141">
        <v>39783</v>
      </c>
      <c r="E96" s="137">
        <v>466.84341666666671</v>
      </c>
      <c r="F96" s="67"/>
      <c r="G96" s="192"/>
    </row>
    <row r="97" spans="2:7" s="18" customFormat="1" x14ac:dyDescent="0.25">
      <c r="B97" s="67">
        <v>313729</v>
      </c>
      <c r="D97" s="141">
        <v>39814</v>
      </c>
      <c r="E97" s="137">
        <v>455.24149999999997</v>
      </c>
      <c r="F97" s="67"/>
      <c r="G97" s="192"/>
    </row>
    <row r="98" spans="2:7" s="18" customFormat="1" x14ac:dyDescent="0.25">
      <c r="B98" s="67">
        <v>270125</v>
      </c>
      <c r="D98" s="141">
        <v>39845</v>
      </c>
      <c r="E98" s="137">
        <v>442.7665833333333</v>
      </c>
      <c r="F98" s="67"/>
      <c r="G98" s="192"/>
    </row>
    <row r="99" spans="2:7" s="18" customFormat="1" x14ac:dyDescent="0.25">
      <c r="B99" s="67">
        <v>410312</v>
      </c>
      <c r="D99" s="141">
        <v>39873</v>
      </c>
      <c r="E99" s="137">
        <v>438.11166666666668</v>
      </c>
      <c r="F99" s="67"/>
      <c r="G99" s="192"/>
    </row>
    <row r="100" spans="2:7" s="18" customFormat="1" x14ac:dyDescent="0.25">
      <c r="B100" s="67">
        <v>342351</v>
      </c>
      <c r="D100" s="141">
        <v>39904</v>
      </c>
      <c r="E100" s="137">
        <v>417.0383333333333</v>
      </c>
      <c r="F100" s="67"/>
      <c r="G100" s="192"/>
    </row>
    <row r="101" spans="2:7" s="18" customFormat="1" x14ac:dyDescent="0.25">
      <c r="B101" s="67">
        <v>244788</v>
      </c>
      <c r="D101" s="141">
        <v>39934</v>
      </c>
      <c r="E101" s="137">
        <v>394.61883333333333</v>
      </c>
      <c r="F101" s="67"/>
      <c r="G101" s="192"/>
    </row>
    <row r="102" spans="2:7" s="18" customFormat="1" x14ac:dyDescent="0.25">
      <c r="B102" s="67">
        <v>188283</v>
      </c>
      <c r="D102" s="141">
        <v>39965</v>
      </c>
      <c r="E102" s="137">
        <v>380.26666666666671</v>
      </c>
      <c r="F102" s="67"/>
      <c r="G102" s="192"/>
    </row>
    <row r="103" spans="2:7" s="18" customFormat="1" x14ac:dyDescent="0.25">
      <c r="B103" s="67">
        <v>350857</v>
      </c>
      <c r="D103" s="141">
        <v>39995</v>
      </c>
      <c r="E103" s="137">
        <v>364.67433333333332</v>
      </c>
      <c r="F103" s="67"/>
      <c r="G103" s="192"/>
    </row>
    <row r="104" spans="2:7" s="18" customFormat="1" x14ac:dyDescent="0.25">
      <c r="B104" s="67">
        <v>354386</v>
      </c>
      <c r="D104" s="141">
        <v>40026</v>
      </c>
      <c r="E104" s="137">
        <v>359.39274999999998</v>
      </c>
      <c r="F104" s="67"/>
      <c r="G104" s="192"/>
    </row>
    <row r="105" spans="2:7" s="18" customFormat="1" x14ac:dyDescent="0.25">
      <c r="B105" s="67">
        <v>413809</v>
      </c>
      <c r="D105" s="141">
        <v>40057</v>
      </c>
      <c r="E105" s="137">
        <v>345.62883333333332</v>
      </c>
      <c r="F105" s="67"/>
      <c r="G105" s="192"/>
    </row>
    <row r="106" spans="2:7" s="18" customFormat="1" x14ac:dyDescent="0.25">
      <c r="B106" s="67">
        <v>247890</v>
      </c>
      <c r="D106" s="141">
        <v>40087</v>
      </c>
      <c r="E106" s="137">
        <v>327.52791666666667</v>
      </c>
      <c r="F106" s="67"/>
      <c r="G106" s="192"/>
    </row>
    <row r="107" spans="2:7" s="18" customFormat="1" x14ac:dyDescent="0.25">
      <c r="B107" s="67">
        <v>234890</v>
      </c>
      <c r="D107" s="141">
        <v>40118</v>
      </c>
      <c r="E107" s="137">
        <v>306.60966666666667</v>
      </c>
      <c r="F107" s="67"/>
      <c r="G107" s="192"/>
    </row>
    <row r="108" spans="2:7" s="18" customFormat="1" x14ac:dyDescent="0.25">
      <c r="B108" s="67">
        <v>352971</v>
      </c>
      <c r="D108" s="141">
        <v>40148</v>
      </c>
      <c r="E108" s="137">
        <v>310.36591666666669</v>
      </c>
      <c r="F108" s="67"/>
      <c r="G108" s="192"/>
    </row>
    <row r="109" spans="2:7" s="18" customFormat="1" x14ac:dyDescent="0.25">
      <c r="B109" s="67">
        <v>409303</v>
      </c>
      <c r="D109" s="141">
        <v>40179</v>
      </c>
      <c r="E109" s="137">
        <v>318.33041666666668</v>
      </c>
      <c r="F109" s="67"/>
      <c r="G109" s="192"/>
    </row>
    <row r="110" spans="2:7" s="18" customFormat="1" x14ac:dyDescent="0.25">
      <c r="B110" s="67">
        <v>322792</v>
      </c>
      <c r="D110" s="141">
        <v>40210</v>
      </c>
      <c r="E110" s="137">
        <v>322.71933333333334</v>
      </c>
      <c r="F110" s="67"/>
      <c r="G110" s="192"/>
    </row>
    <row r="111" spans="2:7" s="18" customFormat="1" x14ac:dyDescent="0.25">
      <c r="B111" s="67">
        <v>286273</v>
      </c>
      <c r="D111" s="141">
        <v>40238</v>
      </c>
      <c r="E111" s="137">
        <v>312.38274999999999</v>
      </c>
      <c r="F111" s="67"/>
      <c r="G111" s="192"/>
    </row>
    <row r="112" spans="2:7" s="18" customFormat="1" x14ac:dyDescent="0.25">
      <c r="B112" s="67">
        <v>323010</v>
      </c>
      <c r="D112" s="141">
        <v>40269</v>
      </c>
      <c r="E112" s="137">
        <v>310.77100000000002</v>
      </c>
      <c r="F112" s="67"/>
      <c r="G112" s="192"/>
    </row>
    <row r="113" spans="2:7" s="18" customFormat="1" x14ac:dyDescent="0.25">
      <c r="B113" s="67">
        <v>436279</v>
      </c>
      <c r="D113" s="141">
        <v>40299</v>
      </c>
      <c r="E113" s="137">
        <v>326.72858333333329</v>
      </c>
      <c r="F113" s="67"/>
      <c r="G113" s="192"/>
    </row>
    <row r="114" spans="2:7" s="18" customFormat="1" x14ac:dyDescent="0.25">
      <c r="B114" s="67">
        <v>343402</v>
      </c>
      <c r="D114" s="141">
        <v>40330</v>
      </c>
      <c r="E114" s="137">
        <v>339.65516666666667</v>
      </c>
      <c r="F114" s="67"/>
      <c r="G114" s="192"/>
    </row>
    <row r="115" spans="2:7" s="18" customFormat="1" x14ac:dyDescent="0.25">
      <c r="B115" s="67">
        <v>336634</v>
      </c>
      <c r="D115" s="141">
        <v>40360</v>
      </c>
      <c r="E115" s="137">
        <v>338.46991666666668</v>
      </c>
      <c r="F115" s="67"/>
      <c r="G115" s="192"/>
    </row>
    <row r="116" spans="2:7" s="18" customFormat="1" x14ac:dyDescent="0.25">
      <c r="B116" s="67">
        <v>347417</v>
      </c>
      <c r="D116" s="141">
        <v>40391</v>
      </c>
      <c r="E116" s="137">
        <v>337.88916666666671</v>
      </c>
      <c r="F116" s="67"/>
      <c r="G116" s="192"/>
    </row>
    <row r="117" spans="2:7" s="18" customFormat="1" x14ac:dyDescent="0.25">
      <c r="B117" s="67">
        <v>507114</v>
      </c>
      <c r="D117" s="141">
        <v>40422</v>
      </c>
      <c r="E117" s="137">
        <v>345.66458333333333</v>
      </c>
      <c r="F117" s="67"/>
      <c r="G117" s="192"/>
    </row>
    <row r="118" spans="2:7" s="18" customFormat="1" x14ac:dyDescent="0.25">
      <c r="B118" s="67">
        <v>369831</v>
      </c>
      <c r="D118" s="141">
        <v>40452</v>
      </c>
      <c r="E118" s="137">
        <v>355.82633333333331</v>
      </c>
      <c r="F118" s="67"/>
      <c r="G118" s="192"/>
    </row>
    <row r="119" spans="2:7" s="18" customFormat="1" x14ac:dyDescent="0.25">
      <c r="B119" s="67">
        <v>613692</v>
      </c>
      <c r="D119" s="141">
        <v>40483</v>
      </c>
      <c r="E119" s="137">
        <v>387.39316666666667</v>
      </c>
      <c r="F119" s="67"/>
      <c r="G119" s="192"/>
    </row>
    <row r="120" spans="2:7" s="18" customFormat="1" x14ac:dyDescent="0.25">
      <c r="B120" s="67">
        <v>1062696</v>
      </c>
      <c r="D120" s="141">
        <v>40513</v>
      </c>
      <c r="E120" s="137">
        <v>446.53691666666668</v>
      </c>
      <c r="F120" s="67"/>
      <c r="G120" s="192"/>
    </row>
    <row r="121" spans="2:7" s="18" customFormat="1" x14ac:dyDescent="0.25">
      <c r="B121" s="67">
        <v>596520</v>
      </c>
      <c r="D121" s="141">
        <v>40544</v>
      </c>
      <c r="E121" s="137">
        <v>462.13833333333332</v>
      </c>
      <c r="F121" s="67"/>
      <c r="G121" s="192"/>
    </row>
    <row r="122" spans="2:7" s="18" customFormat="1" x14ac:dyDescent="0.25">
      <c r="B122" s="67">
        <v>457126</v>
      </c>
      <c r="D122" s="141">
        <v>40575</v>
      </c>
      <c r="E122" s="137">
        <v>473.33283333333333</v>
      </c>
      <c r="F122" s="67"/>
      <c r="G122" s="192"/>
    </row>
    <row r="123" spans="2:7" s="18" customFormat="1" x14ac:dyDescent="0.25">
      <c r="B123" s="67">
        <v>656444</v>
      </c>
      <c r="D123" s="141">
        <v>40603</v>
      </c>
      <c r="E123" s="137">
        <v>504.1804166666667</v>
      </c>
      <c r="F123" s="67"/>
      <c r="G123" s="192"/>
    </row>
    <row r="124" spans="2:7" s="18" customFormat="1" x14ac:dyDescent="0.25">
      <c r="B124" s="67">
        <v>628821</v>
      </c>
      <c r="D124" s="141">
        <v>40634</v>
      </c>
      <c r="E124" s="137">
        <v>529.66466666666668</v>
      </c>
      <c r="F124" s="67"/>
      <c r="G124" s="192"/>
    </row>
    <row r="125" spans="2:7" s="18" customFormat="1" x14ac:dyDescent="0.25">
      <c r="B125" s="67">
        <v>1226738</v>
      </c>
      <c r="D125" s="141">
        <v>40664</v>
      </c>
      <c r="E125" s="137">
        <v>595.53625</v>
      </c>
      <c r="F125" s="67"/>
      <c r="G125" s="192"/>
    </row>
    <row r="126" spans="2:7" s="18" customFormat="1" x14ac:dyDescent="0.25">
      <c r="B126" s="67">
        <v>733145</v>
      </c>
      <c r="D126" s="141">
        <v>40695</v>
      </c>
      <c r="E126" s="137">
        <v>628.0148333333334</v>
      </c>
      <c r="F126" s="67"/>
      <c r="G126" s="192"/>
    </row>
    <row r="127" spans="2:7" s="18" customFormat="1" x14ac:dyDescent="0.25">
      <c r="B127" s="67">
        <v>567737</v>
      </c>
      <c r="D127" s="141">
        <v>40725</v>
      </c>
      <c r="E127" s="137">
        <v>647.27341666666666</v>
      </c>
      <c r="F127" s="67"/>
      <c r="G127" s="192"/>
    </row>
    <row r="128" spans="2:7" s="18" customFormat="1" x14ac:dyDescent="0.25">
      <c r="B128" s="67">
        <v>455917</v>
      </c>
      <c r="D128" s="141">
        <v>40756</v>
      </c>
      <c r="E128" s="137">
        <v>656.3150833333334</v>
      </c>
      <c r="F128" s="67"/>
      <c r="G128" s="192"/>
    </row>
    <row r="129" spans="2:7" s="18" customFormat="1" x14ac:dyDescent="0.25">
      <c r="B129" s="67">
        <v>247330</v>
      </c>
      <c r="D129" s="141">
        <v>40787</v>
      </c>
      <c r="E129" s="137">
        <v>634.66641666666658</v>
      </c>
      <c r="F129" s="67"/>
      <c r="G129" s="192"/>
    </row>
    <row r="130" spans="2:7" s="18" customFormat="1" x14ac:dyDescent="0.25">
      <c r="B130" s="18">
        <v>235644</v>
      </c>
      <c r="D130" s="141">
        <v>40817</v>
      </c>
      <c r="E130" s="137">
        <v>623.48416666666662</v>
      </c>
      <c r="F130" s="67"/>
      <c r="G130" s="192"/>
    </row>
    <row r="131" spans="2:7" s="18" customFormat="1" x14ac:dyDescent="0.25">
      <c r="B131" s="18">
        <v>303379</v>
      </c>
      <c r="D131" s="141">
        <v>40848</v>
      </c>
      <c r="E131" s="137">
        <v>597.62474999999995</v>
      </c>
      <c r="F131" s="67"/>
      <c r="G131" s="192"/>
    </row>
    <row r="132" spans="2:7" s="18" customFormat="1" x14ac:dyDescent="0.25">
      <c r="B132" s="18">
        <v>288734</v>
      </c>
      <c r="D132" s="141">
        <v>40878</v>
      </c>
      <c r="E132" s="137">
        <v>533.12791666666658</v>
      </c>
      <c r="F132" s="67"/>
      <c r="G132" s="192"/>
    </row>
    <row r="133" spans="2:7" s="18" customFormat="1" x14ac:dyDescent="0.25">
      <c r="B133" s="67">
        <v>243414</v>
      </c>
      <c r="D133" s="141">
        <v>40909</v>
      </c>
      <c r="E133" s="137">
        <v>503.70241666666669</v>
      </c>
      <c r="F133" s="67"/>
      <c r="G133" s="192"/>
    </row>
    <row r="134" spans="2:7" s="18" customFormat="1" x14ac:dyDescent="0.25">
      <c r="B134" s="67">
        <v>326838</v>
      </c>
      <c r="D134" s="141">
        <v>40940</v>
      </c>
      <c r="E134" s="137">
        <v>492.84508333333332</v>
      </c>
      <c r="F134" s="67"/>
      <c r="G134" s="192"/>
    </row>
    <row r="135" spans="2:7" s="18" customFormat="1" x14ac:dyDescent="0.25">
      <c r="B135" s="67">
        <v>188730</v>
      </c>
      <c r="D135" s="141">
        <v>40969</v>
      </c>
      <c r="E135" s="137">
        <v>453.86891666666668</v>
      </c>
      <c r="F135" s="67"/>
      <c r="G135" s="192"/>
    </row>
    <row r="136" spans="2:7" s="18" customFormat="1" x14ac:dyDescent="0.25">
      <c r="B136" s="67">
        <v>362596</v>
      </c>
      <c r="D136" s="141">
        <v>41000</v>
      </c>
      <c r="E136" s="137">
        <v>431.68349999999998</v>
      </c>
      <c r="F136" s="67"/>
      <c r="G136" s="192"/>
    </row>
    <row r="137" spans="2:7" s="18" customFormat="1" x14ac:dyDescent="0.25">
      <c r="B137" s="67">
        <v>470227</v>
      </c>
      <c r="D137" s="141">
        <v>41030</v>
      </c>
      <c r="E137" s="137">
        <v>368.64091666666667</v>
      </c>
      <c r="F137" s="67"/>
      <c r="G137" s="192"/>
    </row>
    <row r="138" spans="2:7" s="18" customFormat="1" x14ac:dyDescent="0.25">
      <c r="B138" s="67">
        <v>525226</v>
      </c>
      <c r="D138" s="141">
        <v>41061</v>
      </c>
      <c r="E138" s="137">
        <v>351.31433333333331</v>
      </c>
      <c r="F138" s="67"/>
      <c r="G138" s="192"/>
    </row>
    <row r="139" spans="2:7" s="18" customFormat="1" x14ac:dyDescent="0.25">
      <c r="B139" s="67">
        <v>473405</v>
      </c>
      <c r="D139" s="141">
        <v>41091</v>
      </c>
      <c r="E139" s="137">
        <v>343.45333333333332</v>
      </c>
      <c r="F139" s="67"/>
      <c r="G139" s="192"/>
    </row>
    <row r="140" spans="2:7" s="18" customFormat="1" x14ac:dyDescent="0.25">
      <c r="B140" s="67">
        <v>669779</v>
      </c>
      <c r="D140" s="141">
        <v>41122</v>
      </c>
      <c r="E140" s="137">
        <v>361.27516666666668</v>
      </c>
      <c r="F140" s="67"/>
      <c r="G140" s="192"/>
    </row>
    <row r="141" spans="2:7" s="18" customFormat="1" x14ac:dyDescent="0.25">
      <c r="B141" s="67">
        <v>445828</v>
      </c>
      <c r="D141" s="141">
        <v>41153</v>
      </c>
      <c r="E141" s="137">
        <v>377.81666666666666</v>
      </c>
      <c r="F141" s="67"/>
      <c r="G141" s="192"/>
    </row>
    <row r="142" spans="2:7" s="18" customFormat="1" x14ac:dyDescent="0.25">
      <c r="B142" s="67">
        <v>360311</v>
      </c>
      <c r="D142" s="141">
        <v>41183</v>
      </c>
      <c r="E142" s="137">
        <v>388.20558333333332</v>
      </c>
      <c r="F142" s="67"/>
      <c r="G142" s="192"/>
    </row>
    <row r="143" spans="2:7" s="18" customFormat="1" x14ac:dyDescent="0.25">
      <c r="B143" s="67">
        <v>359783</v>
      </c>
      <c r="D143" s="141">
        <v>41214</v>
      </c>
      <c r="E143" s="137">
        <v>392.90591666666671</v>
      </c>
      <c r="F143" s="67"/>
      <c r="G143" s="192"/>
    </row>
    <row r="144" spans="2:7" s="18" customFormat="1" x14ac:dyDescent="0.25">
      <c r="B144" s="67">
        <v>375308</v>
      </c>
      <c r="D144" s="141">
        <v>41244</v>
      </c>
      <c r="E144" s="137">
        <v>400.1204166666667</v>
      </c>
      <c r="F144" s="67"/>
      <c r="G144" s="192"/>
    </row>
    <row r="145" spans="2:40" s="28" customFormat="1" x14ac:dyDescent="0.25">
      <c r="B145" s="189">
        <v>592512</v>
      </c>
      <c r="D145" s="141">
        <v>41275</v>
      </c>
      <c r="E145" s="137">
        <v>429.2119166666667</v>
      </c>
      <c r="F145" s="67"/>
      <c r="G145" s="192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28" customFormat="1" x14ac:dyDescent="0.25">
      <c r="B146" s="189">
        <v>551592</v>
      </c>
      <c r="D146" s="141">
        <v>41306</v>
      </c>
      <c r="E146" s="137">
        <v>447.94141666666667</v>
      </c>
      <c r="F146" s="67"/>
      <c r="G146" s="192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28" customFormat="1" x14ac:dyDescent="0.25">
      <c r="B147" s="189">
        <v>565196</v>
      </c>
      <c r="D147" s="141">
        <v>41334</v>
      </c>
      <c r="E147" s="137">
        <v>479.31358333333333</v>
      </c>
      <c r="F147" s="67"/>
      <c r="G147" s="192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28" customFormat="1" x14ac:dyDescent="0.25">
      <c r="B148" s="189">
        <v>451055</v>
      </c>
      <c r="D148" s="141">
        <v>41365</v>
      </c>
      <c r="E148" s="137">
        <v>486.6851666666667</v>
      </c>
      <c r="F148" s="67"/>
      <c r="G148" s="192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28" customFormat="1" x14ac:dyDescent="0.25">
      <c r="B149" s="189">
        <v>714020</v>
      </c>
      <c r="D149" s="141">
        <v>41395</v>
      </c>
      <c r="E149" s="137">
        <v>507.00125000000003</v>
      </c>
      <c r="F149" s="67"/>
      <c r="G149" s="192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28" customFormat="1" x14ac:dyDescent="0.25">
      <c r="B150" s="189">
        <v>409861</v>
      </c>
      <c r="D150" s="141">
        <v>41426</v>
      </c>
      <c r="E150" s="137">
        <v>497.38749999999999</v>
      </c>
      <c r="F150" s="67"/>
      <c r="G150" s="192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28" customFormat="1" x14ac:dyDescent="0.25">
      <c r="B151" s="189">
        <v>556804</v>
      </c>
      <c r="D151" s="141">
        <v>41456</v>
      </c>
      <c r="E151" s="137">
        <v>504.33741666666668</v>
      </c>
      <c r="F151" s="67"/>
      <c r="G151" s="192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28" customFormat="1" x14ac:dyDescent="0.25">
      <c r="B152" s="189">
        <v>603360</v>
      </c>
      <c r="D152" s="141">
        <v>41487</v>
      </c>
      <c r="E152" s="137">
        <v>498.80250000000001</v>
      </c>
      <c r="F152" s="67"/>
      <c r="G152" s="192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28" customFormat="1" x14ac:dyDescent="0.25">
      <c r="B153" s="189">
        <v>786204</v>
      </c>
      <c r="D153" s="141">
        <v>41518</v>
      </c>
      <c r="E153" s="137">
        <v>527.16716666666662</v>
      </c>
      <c r="F153" s="67"/>
      <c r="G153" s="192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28" customFormat="1" x14ac:dyDescent="0.25">
      <c r="B154" s="189">
        <v>256038</v>
      </c>
      <c r="D154" s="141">
        <v>41548</v>
      </c>
      <c r="E154" s="137">
        <v>518.47775000000001</v>
      </c>
      <c r="F154" s="67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28" customFormat="1" x14ac:dyDescent="0.25">
      <c r="B155" s="189">
        <v>463206</v>
      </c>
      <c r="D155" s="141">
        <v>41579</v>
      </c>
      <c r="E155" s="137">
        <v>527.0963333333334</v>
      </c>
      <c r="F155" s="67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28" customFormat="1" x14ac:dyDescent="0.25">
      <c r="B156" s="189">
        <v>415257</v>
      </c>
      <c r="D156" s="141">
        <v>41609</v>
      </c>
      <c r="E156" s="137">
        <v>530.42541666666659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28" customFormat="1" x14ac:dyDescent="0.25">
      <c r="B157" s="189">
        <v>540951</v>
      </c>
      <c r="D157" s="141">
        <v>41640</v>
      </c>
      <c r="E157" s="137">
        <v>526.12866666666662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28" customFormat="1" x14ac:dyDescent="0.25">
      <c r="B158" s="189">
        <v>654784</v>
      </c>
      <c r="D158" s="141">
        <v>41671</v>
      </c>
      <c r="E158" s="137">
        <v>534.72799999999995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28" customFormat="1" x14ac:dyDescent="0.25">
      <c r="B159" s="189">
        <v>853658</v>
      </c>
      <c r="D159" s="141">
        <v>41699</v>
      </c>
      <c r="E159" s="137">
        <v>558.76649999999995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28" customFormat="1" x14ac:dyDescent="0.25">
      <c r="B160" s="189">
        <v>1117776</v>
      </c>
      <c r="D160" s="141">
        <v>41730</v>
      </c>
      <c r="E160" s="137">
        <v>614.32658333333336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2:40" s="28" customFormat="1" x14ac:dyDescent="0.25">
      <c r="B161" s="28">
        <v>598645</v>
      </c>
      <c r="D161" s="141">
        <v>41760</v>
      </c>
      <c r="E161" s="137">
        <v>604.71199999999999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2:40" s="28" customFormat="1" x14ac:dyDescent="0.25">
      <c r="B162" s="28">
        <v>568136</v>
      </c>
      <c r="D162" s="141">
        <v>41791</v>
      </c>
      <c r="E162" s="137">
        <v>617.90158333333341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62"/>
  <sheetViews>
    <sheetView zoomScaleSheetLayoutView="55" workbookViewId="0">
      <pane ySplit="11" topLeftCell="A12" activePane="bottomLeft" state="frozen"/>
      <selection activeCell="A25" sqref="A25"/>
      <selection pane="bottomLeft" activeCell="P8" sqref="P8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5703125" style="28" hidden="1" customWidth="1"/>
    <col min="15" max="15" width="11.42578125" style="111"/>
    <col min="16" max="19" width="11.42578125" style="109"/>
    <col min="20" max="20" width="12.7109375" style="109" bestFit="1" customWidth="1"/>
    <col min="21" max="24" width="11.42578125" style="109"/>
    <col min="25" max="28" width="11.42578125" style="28"/>
    <col min="29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67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66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7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20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66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4</v>
      </c>
      <c r="C13" s="62">
        <v>169.11500000000001</v>
      </c>
      <c r="D13" s="62">
        <v>229.898</v>
      </c>
      <c r="E13" s="62">
        <v>502.99799999999999</v>
      </c>
      <c r="F13" s="62">
        <v>206.12</v>
      </c>
      <c r="G13" s="62">
        <v>342.86</v>
      </c>
      <c r="H13" s="64">
        <v>381.55900000000003</v>
      </c>
      <c r="I13" s="62">
        <v>11.287114274047717</v>
      </c>
      <c r="J13" s="62">
        <v>111.28711427404771</v>
      </c>
      <c r="K13" s="62">
        <v>66.339996118765782</v>
      </c>
      <c r="L13" s="50"/>
      <c r="N13" s="27"/>
      <c r="O13" s="163"/>
      <c r="P13" s="110"/>
      <c r="Q13" s="110"/>
      <c r="R13" s="110"/>
      <c r="S13" s="110"/>
      <c r="T13" s="181"/>
    </row>
    <row r="14" spans="1:20" x14ac:dyDescent="0.25">
      <c r="A14" s="48"/>
      <c r="B14" s="59" t="s">
        <v>5</v>
      </c>
      <c r="C14" s="62">
        <v>206.47800000000001</v>
      </c>
      <c r="D14" s="62">
        <v>252.08600000000001</v>
      </c>
      <c r="E14" s="62">
        <v>313.35000000000002</v>
      </c>
      <c r="F14" s="62">
        <v>238.26900000000001</v>
      </c>
      <c r="G14" s="62">
        <v>437.029</v>
      </c>
      <c r="H14" s="64">
        <v>518.14499999999998</v>
      </c>
      <c r="I14" s="62">
        <v>18.560782007601318</v>
      </c>
      <c r="J14" s="62">
        <v>118.56078200760132</v>
      </c>
      <c r="K14" s="62">
        <v>83.418321309108606</v>
      </c>
      <c r="L14" s="50"/>
      <c r="N14" s="27"/>
      <c r="O14" s="163"/>
      <c r="P14" s="110"/>
      <c r="Q14" s="110"/>
      <c r="R14" s="110"/>
      <c r="S14" s="110"/>
      <c r="T14" s="181"/>
    </row>
    <row r="15" spans="1:20" x14ac:dyDescent="0.25">
      <c r="A15" s="48"/>
      <c r="B15" s="59" t="s">
        <v>6</v>
      </c>
      <c r="C15" s="62">
        <v>223.05199999999999</v>
      </c>
      <c r="D15" s="62">
        <v>243.65700000000001</v>
      </c>
      <c r="E15" s="62">
        <v>518.80799999999999</v>
      </c>
      <c r="F15" s="62">
        <v>142.01300000000001</v>
      </c>
      <c r="G15" s="62">
        <v>321.46899999999999</v>
      </c>
      <c r="H15" s="64">
        <v>608.80999999999995</v>
      </c>
      <c r="I15" s="62">
        <v>89.383735290183481</v>
      </c>
      <c r="J15" s="62">
        <v>189.38373529018349</v>
      </c>
      <c r="K15" s="62">
        <v>126.36589607993631</v>
      </c>
      <c r="L15" s="50"/>
      <c r="N15" s="27"/>
      <c r="O15" s="163"/>
      <c r="P15" s="110"/>
      <c r="Q15" s="110"/>
      <c r="R15" s="110"/>
      <c r="S15" s="110"/>
      <c r="T15" s="181"/>
    </row>
    <row r="16" spans="1:20" x14ac:dyDescent="0.25">
      <c r="A16" s="48"/>
      <c r="B16" s="59" t="s">
        <v>7</v>
      </c>
      <c r="C16" s="62">
        <v>259.69499999999999</v>
      </c>
      <c r="D16" s="62">
        <v>236.90299999999999</v>
      </c>
      <c r="E16" s="62">
        <v>578.88300000000004</v>
      </c>
      <c r="F16" s="62">
        <v>273.35599999999999</v>
      </c>
      <c r="G16" s="62">
        <v>224.43</v>
      </c>
      <c r="H16" s="64">
        <v>483.303</v>
      </c>
      <c r="I16" s="62">
        <v>115.34687875952412</v>
      </c>
      <c r="J16" s="62">
        <v>215.34687875952412</v>
      </c>
      <c r="K16" s="62">
        <v>-17.898271850627012</v>
      </c>
      <c r="L16" s="50"/>
      <c r="N16" s="27"/>
      <c r="O16" s="163"/>
      <c r="P16" s="110"/>
      <c r="Q16" s="110"/>
      <c r="R16" s="110"/>
      <c r="S16" s="110"/>
      <c r="T16" s="181"/>
    </row>
    <row r="17" spans="1:28" x14ac:dyDescent="0.25">
      <c r="A17" s="48"/>
      <c r="B17" s="59" t="s">
        <v>8</v>
      </c>
      <c r="C17" s="62">
        <v>185.74</v>
      </c>
      <c r="D17" s="62">
        <v>327.78</v>
      </c>
      <c r="E17" s="62">
        <v>1033.24</v>
      </c>
      <c r="F17" s="62">
        <v>383.80799999999999</v>
      </c>
      <c r="G17" s="62">
        <v>587.42600000000004</v>
      </c>
      <c r="H17" s="64">
        <v>269.70699999999999</v>
      </c>
      <c r="I17" s="62">
        <v>-54.086642402617521</v>
      </c>
      <c r="J17" s="62">
        <v>45.913357597382479</v>
      </c>
      <c r="K17" s="62">
        <v>53.052046856761727</v>
      </c>
      <c r="L17" s="50"/>
      <c r="N17" s="27"/>
      <c r="O17" s="163"/>
      <c r="P17" s="110"/>
      <c r="Q17" s="110"/>
      <c r="R17" s="110"/>
      <c r="S17" s="110"/>
      <c r="T17" s="181"/>
    </row>
    <row r="18" spans="1:28" x14ac:dyDescent="0.25">
      <c r="A18" s="48"/>
      <c r="B18" s="59" t="s">
        <v>9</v>
      </c>
      <c r="C18" s="62">
        <v>160.846</v>
      </c>
      <c r="D18" s="62">
        <v>273.41899999999998</v>
      </c>
      <c r="E18" s="62">
        <v>646.85699999999997</v>
      </c>
      <c r="F18" s="62">
        <v>411.13499999999999</v>
      </c>
      <c r="G18" s="62">
        <v>311.61099999999999</v>
      </c>
      <c r="H18" s="24">
        <v>169.322</v>
      </c>
      <c r="I18" s="23">
        <v>-45.662380339590058</v>
      </c>
      <c r="J18" s="23">
        <v>54.337619660409942</v>
      </c>
      <c r="K18" s="23">
        <v>-24.207133909786329</v>
      </c>
      <c r="L18" s="50"/>
      <c r="N18" s="27"/>
      <c r="O18" s="163"/>
      <c r="P18" s="110"/>
      <c r="Q18" s="110"/>
      <c r="R18" s="110"/>
      <c r="S18" s="110"/>
      <c r="T18" s="181"/>
    </row>
    <row r="19" spans="1:28" x14ac:dyDescent="0.25">
      <c r="A19" s="48"/>
      <c r="B19" s="59" t="s">
        <v>10</v>
      </c>
      <c r="C19" s="62">
        <v>231.108</v>
      </c>
      <c r="D19" s="62">
        <v>259.01400000000001</v>
      </c>
      <c r="E19" s="62">
        <v>530.65599999999995</v>
      </c>
      <c r="F19" s="62">
        <v>330.44600000000003</v>
      </c>
      <c r="G19" s="62">
        <v>415.98599999999999</v>
      </c>
      <c r="H19" s="64"/>
      <c r="I19" s="62" t="s">
        <v>112</v>
      </c>
      <c r="J19" s="62" t="s">
        <v>112</v>
      </c>
      <c r="K19" s="62" t="s">
        <v>112</v>
      </c>
      <c r="L19" s="50"/>
      <c r="N19" s="27"/>
      <c r="O19" s="163"/>
      <c r="P19" s="110"/>
      <c r="Q19" s="110"/>
      <c r="R19" s="110"/>
      <c r="S19" s="110"/>
    </row>
    <row r="20" spans="1:28" x14ac:dyDescent="0.25">
      <c r="A20" s="48"/>
      <c r="B20" s="59" t="s">
        <v>11</v>
      </c>
      <c r="C20" s="62">
        <v>226.24600000000001</v>
      </c>
      <c r="D20" s="62">
        <v>301.24400000000003</v>
      </c>
      <c r="E20" s="62">
        <v>389.363</v>
      </c>
      <c r="F20" s="62">
        <v>428.96</v>
      </c>
      <c r="G20" s="62">
        <v>506.48</v>
      </c>
      <c r="H20" s="64"/>
      <c r="I20" s="62" t="s">
        <v>112</v>
      </c>
      <c r="J20" s="62" t="s">
        <v>112</v>
      </c>
      <c r="K20" s="62" t="s">
        <v>112</v>
      </c>
      <c r="L20" s="50"/>
      <c r="N20" s="27"/>
      <c r="O20" s="163"/>
      <c r="P20" s="110"/>
      <c r="Q20" s="110"/>
      <c r="R20" s="110"/>
      <c r="S20" s="110"/>
    </row>
    <row r="21" spans="1:28" x14ac:dyDescent="0.25">
      <c r="A21" s="48"/>
      <c r="B21" s="59" t="s">
        <v>12</v>
      </c>
      <c r="C21" s="62">
        <v>306.13400000000001</v>
      </c>
      <c r="D21" s="62">
        <v>384.99099999999999</v>
      </c>
      <c r="E21" s="62">
        <v>200.36699999999999</v>
      </c>
      <c r="F21" s="62">
        <v>381.49299999999999</v>
      </c>
      <c r="G21" s="62">
        <v>349.66300000000001</v>
      </c>
      <c r="H21" s="157"/>
      <c r="I21" s="158" t="s">
        <v>112</v>
      </c>
      <c r="J21" s="158" t="s">
        <v>112</v>
      </c>
      <c r="K21" s="158" t="s">
        <v>112</v>
      </c>
      <c r="L21" s="50"/>
      <c r="N21" s="27"/>
      <c r="O21" s="163"/>
      <c r="P21" s="110"/>
      <c r="Q21" s="110"/>
      <c r="R21" s="110"/>
      <c r="S21" s="110"/>
    </row>
    <row r="22" spans="1:28" x14ac:dyDescent="0.25">
      <c r="A22" s="48"/>
      <c r="B22" s="59" t="s">
        <v>13</v>
      </c>
      <c r="C22" s="62">
        <v>185.96299999999999</v>
      </c>
      <c r="D22" s="62">
        <v>306.65800000000002</v>
      </c>
      <c r="E22" s="62">
        <v>152.38399999999999</v>
      </c>
      <c r="F22" s="62">
        <v>232.96</v>
      </c>
      <c r="G22" s="62">
        <v>215.23500000000001</v>
      </c>
      <c r="H22" s="157"/>
      <c r="I22" s="158" t="s">
        <v>112</v>
      </c>
      <c r="J22" s="158" t="s">
        <v>112</v>
      </c>
      <c r="K22" s="158" t="s">
        <v>112</v>
      </c>
      <c r="L22" s="50"/>
      <c r="N22" s="27"/>
      <c r="O22" s="163"/>
      <c r="P22" s="110"/>
      <c r="Q22" s="110"/>
      <c r="R22" s="110"/>
      <c r="S22" s="110"/>
    </row>
    <row r="23" spans="1:28" x14ac:dyDescent="0.25">
      <c r="A23" s="48"/>
      <c r="B23" s="59" t="s">
        <v>14</v>
      </c>
      <c r="C23" s="62">
        <v>178.44</v>
      </c>
      <c r="D23" s="62">
        <v>573.62599999999998</v>
      </c>
      <c r="E23" s="62">
        <v>183.89500000000001</v>
      </c>
      <c r="F23" s="62">
        <v>201.85</v>
      </c>
      <c r="G23" s="62">
        <v>318.55799999999999</v>
      </c>
      <c r="H23" s="157"/>
      <c r="I23" s="158" t="s">
        <v>112</v>
      </c>
      <c r="J23" s="158" t="s">
        <v>112</v>
      </c>
      <c r="K23" s="158" t="s">
        <v>112</v>
      </c>
      <c r="L23" s="50"/>
      <c r="N23" s="27"/>
      <c r="O23" s="163"/>
      <c r="P23" s="110"/>
      <c r="Q23" s="110"/>
      <c r="R23" s="110"/>
      <c r="S23" s="110"/>
    </row>
    <row r="24" spans="1:28" x14ac:dyDescent="0.25">
      <c r="A24" s="48"/>
      <c r="B24" s="59" t="s">
        <v>15</v>
      </c>
      <c r="C24" s="62">
        <v>290.70100000000002</v>
      </c>
      <c r="D24" s="62">
        <v>936.67700000000002</v>
      </c>
      <c r="E24" s="62">
        <v>193.70699999999999</v>
      </c>
      <c r="F24" s="62">
        <v>248.99199999999999</v>
      </c>
      <c r="G24" s="62">
        <v>216.46899999999999</v>
      </c>
      <c r="H24" s="157"/>
      <c r="I24" s="158" t="s">
        <v>112</v>
      </c>
      <c r="J24" s="158" t="s">
        <v>112</v>
      </c>
      <c r="K24" s="158" t="s">
        <v>112</v>
      </c>
      <c r="L24" s="50"/>
      <c r="N24" s="27"/>
      <c r="O24" s="163"/>
      <c r="P24" s="110"/>
      <c r="Q24" s="110"/>
      <c r="R24" s="110"/>
      <c r="S24" s="110"/>
    </row>
    <row r="25" spans="1:28" x14ac:dyDescent="0.25">
      <c r="A25" s="48"/>
      <c r="B25" s="63" t="s">
        <v>19</v>
      </c>
      <c r="C25" s="64">
        <v>2623.518</v>
      </c>
      <c r="D25" s="64">
        <v>4325.9529999999995</v>
      </c>
      <c r="E25" s="64">
        <v>5244.5080000000007</v>
      </c>
      <c r="F25" s="64">
        <v>3479.402</v>
      </c>
      <c r="G25" s="64">
        <v>4247.2159999999994</v>
      </c>
      <c r="H25" s="82">
        <v>2430.846</v>
      </c>
      <c r="I25" s="55"/>
      <c r="J25" s="37"/>
      <c r="K25" s="37"/>
      <c r="L25" s="50"/>
    </row>
    <row r="26" spans="1:28" ht="18.75" customHeight="1" x14ac:dyDescent="0.25">
      <c r="A26" s="48"/>
      <c r="B26" s="63" t="s">
        <v>16</v>
      </c>
      <c r="C26" s="64"/>
      <c r="D26" s="64">
        <v>64.891302441988174</v>
      </c>
      <c r="E26" s="64">
        <v>21.233587142532564</v>
      </c>
      <c r="F26" s="64">
        <v>-33.65627433498053</v>
      </c>
      <c r="G26" s="64">
        <v>22.067412733567426</v>
      </c>
      <c r="H26" s="36"/>
      <c r="I26" s="37"/>
      <c r="J26" s="37"/>
      <c r="K26" s="37"/>
      <c r="L26" s="50"/>
    </row>
    <row r="27" spans="1:28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28" ht="18.75" customHeight="1" x14ac:dyDescent="0.25">
      <c r="A28" s="48"/>
      <c r="B28" s="63" t="s">
        <v>17</v>
      </c>
      <c r="C28" s="64">
        <v>1204.9259999999999</v>
      </c>
      <c r="D28" s="64">
        <v>1563.7429999999999</v>
      </c>
      <c r="E28" s="64">
        <v>3594.136</v>
      </c>
      <c r="F28" s="64">
        <v>1654.701</v>
      </c>
      <c r="G28" s="64">
        <v>2224.8249999999998</v>
      </c>
      <c r="H28" s="24">
        <v>2430.846</v>
      </c>
      <c r="I28" s="58">
        <v>9.2600991089186948</v>
      </c>
      <c r="J28" s="24">
        <v>109.26009910891869</v>
      </c>
      <c r="K28" s="24">
        <v>34.454804825766082</v>
      </c>
      <c r="L28" s="50"/>
    </row>
    <row r="29" spans="1:28" ht="18.75" customHeight="1" x14ac:dyDescent="0.25">
      <c r="A29" s="48"/>
      <c r="B29" s="63" t="s">
        <v>16</v>
      </c>
      <c r="C29" s="64"/>
      <c r="D29" s="64">
        <v>29.77917316084142</v>
      </c>
      <c r="E29" s="64">
        <v>129.84186020337103</v>
      </c>
      <c r="F29" s="64">
        <v>-53.961091066114349</v>
      </c>
      <c r="G29" s="64">
        <v>34.454804825766082</v>
      </c>
      <c r="H29" s="24">
        <v>9.2600991089186948</v>
      </c>
      <c r="I29" s="37"/>
      <c r="J29" s="37"/>
      <c r="K29" s="37"/>
      <c r="L29" s="50"/>
    </row>
    <row r="30" spans="1:28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28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28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/>
      <c r="O32" s="111"/>
      <c r="P32" s="109"/>
      <c r="Q32" s="109"/>
      <c r="R32" s="109"/>
      <c r="S32" s="109"/>
      <c r="T32" s="109"/>
      <c r="U32" s="109"/>
      <c r="V32" s="109"/>
      <c r="W32" s="109"/>
      <c r="X32" s="109"/>
      <c r="Y32" s="142"/>
      <c r="Z32" s="142"/>
      <c r="AA32" s="142"/>
      <c r="AB32" s="142"/>
    </row>
    <row r="33" spans="1:28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/>
      <c r="O33" s="111"/>
      <c r="P33" s="109"/>
      <c r="Q33" s="109"/>
      <c r="R33" s="109"/>
      <c r="S33" s="109"/>
      <c r="T33" s="109"/>
      <c r="U33" s="109"/>
      <c r="V33" s="109"/>
      <c r="W33" s="109"/>
      <c r="X33" s="109"/>
      <c r="Y33" s="142"/>
      <c r="Z33" s="142"/>
      <c r="AA33" s="142"/>
      <c r="AB33" s="142"/>
    </row>
    <row r="34" spans="1:28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/>
      <c r="O34" s="111"/>
      <c r="P34" s="109"/>
      <c r="Q34" s="109"/>
      <c r="R34" s="109"/>
      <c r="S34" s="109"/>
      <c r="T34" s="109"/>
      <c r="U34" s="109"/>
      <c r="V34" s="109"/>
      <c r="W34" s="109"/>
      <c r="X34" s="109"/>
      <c r="Y34" s="142"/>
      <c r="Z34" s="142"/>
      <c r="AA34" s="142"/>
      <c r="AB34" s="142"/>
    </row>
    <row r="35" spans="1:28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/>
      <c r="O35" s="111"/>
      <c r="P35" s="109"/>
      <c r="Q35" s="109"/>
      <c r="R35" s="109"/>
      <c r="S35" s="109"/>
      <c r="T35" s="109"/>
      <c r="U35" s="109"/>
      <c r="V35" s="109"/>
      <c r="W35" s="109"/>
      <c r="X35" s="109"/>
      <c r="Y35" s="142"/>
      <c r="Z35" s="142"/>
      <c r="AA35" s="142"/>
      <c r="AB35" s="142"/>
    </row>
    <row r="36" spans="1:28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/>
      <c r="O36" s="111"/>
      <c r="P36" s="109"/>
      <c r="Q36" s="109"/>
      <c r="R36" s="109"/>
      <c r="S36" s="109"/>
      <c r="T36" s="109"/>
      <c r="U36" s="109"/>
      <c r="V36" s="109"/>
      <c r="W36" s="109"/>
      <c r="X36" s="109"/>
      <c r="Y36" s="142"/>
      <c r="Z36" s="142"/>
      <c r="AA36" s="142"/>
      <c r="AB36" s="142"/>
    </row>
    <row r="37" spans="1:28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111"/>
      <c r="P37" s="109"/>
      <c r="Q37" s="109"/>
      <c r="R37" s="109"/>
      <c r="S37" s="109"/>
      <c r="T37" s="109"/>
      <c r="U37" s="109"/>
      <c r="V37" s="109"/>
      <c r="W37" s="109"/>
      <c r="X37" s="109"/>
      <c r="Y37" s="142"/>
      <c r="Z37" s="142"/>
      <c r="AA37" s="142"/>
      <c r="AB37" s="142"/>
    </row>
    <row r="38" spans="1:28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/>
      <c r="O38" s="111"/>
      <c r="P38" s="109"/>
      <c r="Q38" s="109"/>
      <c r="R38" s="109"/>
      <c r="S38" s="109"/>
      <c r="T38" s="109"/>
      <c r="U38" s="109"/>
      <c r="V38" s="109"/>
      <c r="W38" s="109"/>
      <c r="X38" s="109"/>
      <c r="Y38" s="142"/>
      <c r="Z38" s="142"/>
      <c r="AA38" s="142"/>
      <c r="AB38" s="142"/>
    </row>
    <row r="39" spans="1:28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/>
      <c r="O39" s="111"/>
      <c r="P39" s="109"/>
      <c r="Q39" s="109"/>
      <c r="R39" s="109"/>
      <c r="S39" s="109"/>
      <c r="T39" s="109"/>
      <c r="U39" s="109"/>
      <c r="V39" s="109"/>
      <c r="W39" s="109"/>
      <c r="X39" s="109"/>
      <c r="Y39" s="142"/>
      <c r="Z39" s="142"/>
      <c r="AA39" s="142"/>
      <c r="AB39" s="142"/>
    </row>
    <row r="40" spans="1:28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/>
      <c r="O40" s="111"/>
      <c r="P40" s="109"/>
      <c r="Q40" s="109"/>
      <c r="R40" s="109"/>
      <c r="S40" s="109"/>
      <c r="T40" s="109"/>
      <c r="U40" s="109"/>
      <c r="V40" s="109"/>
      <c r="W40" s="109"/>
      <c r="X40" s="109"/>
      <c r="Y40" s="142"/>
      <c r="Z40" s="142"/>
      <c r="AA40" s="142"/>
      <c r="AB40" s="142"/>
    </row>
    <row r="41" spans="1:28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/>
      <c r="O41" s="111"/>
      <c r="P41" s="109"/>
      <c r="Q41" s="109"/>
      <c r="R41" s="109"/>
      <c r="S41" s="109"/>
      <c r="T41" s="109"/>
      <c r="U41" s="109"/>
      <c r="V41" s="109"/>
      <c r="W41" s="109"/>
      <c r="X41" s="109"/>
      <c r="Y41" s="142"/>
      <c r="Z41" s="142"/>
      <c r="AA41" s="142"/>
      <c r="AB41" s="142"/>
    </row>
    <row r="42" spans="1:28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111"/>
      <c r="P42" s="109"/>
      <c r="Q42" s="109"/>
      <c r="R42" s="109"/>
      <c r="S42" s="109"/>
      <c r="T42" s="109"/>
      <c r="U42" s="109"/>
      <c r="V42" s="109"/>
      <c r="W42" s="109"/>
      <c r="X42" s="109"/>
      <c r="Y42" s="142"/>
      <c r="Z42" s="142"/>
      <c r="AA42" s="142"/>
      <c r="AB42" s="142"/>
    </row>
    <row r="43" spans="1:28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111"/>
      <c r="P43" s="109"/>
      <c r="Q43" s="109"/>
      <c r="R43" s="109"/>
      <c r="S43" s="109"/>
      <c r="T43" s="109"/>
      <c r="U43" s="109"/>
      <c r="V43" s="109"/>
      <c r="W43" s="109"/>
      <c r="X43" s="109"/>
      <c r="Y43" s="142"/>
      <c r="Z43" s="142"/>
      <c r="AA43" s="142"/>
      <c r="AB43" s="142"/>
    </row>
    <row r="44" spans="1:28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111"/>
      <c r="P44" s="109"/>
      <c r="Q44" s="109"/>
      <c r="R44" s="109"/>
      <c r="S44" s="109"/>
      <c r="T44" s="109"/>
      <c r="U44" s="109"/>
      <c r="V44" s="109"/>
      <c r="W44" s="109"/>
      <c r="X44" s="109"/>
      <c r="Y44" s="142"/>
      <c r="Z44" s="142"/>
      <c r="AA44" s="142"/>
      <c r="AB44" s="142"/>
    </row>
    <row r="45" spans="1:28" x14ac:dyDescent="0.25">
      <c r="A45" s="52"/>
      <c r="B45" s="66" t="s">
        <v>64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</row>
    <row r="46" spans="1:28" s="109" customFormat="1" x14ac:dyDescent="0.25">
      <c r="N46" s="18"/>
      <c r="Y46" s="18"/>
      <c r="Z46" s="18"/>
      <c r="AA46" s="18"/>
      <c r="AB46" s="18"/>
    </row>
    <row r="47" spans="1:28" s="18" customFormat="1" x14ac:dyDescent="0.25"/>
    <row r="48" spans="1:28" s="18" customFormat="1" x14ac:dyDescent="0.25">
      <c r="B48" s="18" t="s">
        <v>87</v>
      </c>
    </row>
    <row r="49" spans="2:5" s="18" customFormat="1" x14ac:dyDescent="0.25">
      <c r="B49" s="67">
        <v>222137</v>
      </c>
      <c r="D49" s="141">
        <v>38353</v>
      </c>
    </row>
    <row r="50" spans="2:5" s="18" customFormat="1" x14ac:dyDescent="0.25">
      <c r="B50" s="67">
        <v>234793</v>
      </c>
      <c r="D50" s="141">
        <v>38384</v>
      </c>
    </row>
    <row r="51" spans="2:5" s="18" customFormat="1" x14ac:dyDescent="0.25">
      <c r="B51" s="67">
        <v>249214</v>
      </c>
      <c r="D51" s="141">
        <v>38412</v>
      </c>
    </row>
    <row r="52" spans="2:5" s="18" customFormat="1" x14ac:dyDescent="0.25">
      <c r="B52" s="67">
        <v>169730</v>
      </c>
      <c r="D52" s="141">
        <v>38443</v>
      </c>
    </row>
    <row r="53" spans="2:5" s="18" customFormat="1" x14ac:dyDescent="0.25">
      <c r="B53" s="67">
        <v>313407</v>
      </c>
      <c r="D53" s="141">
        <v>38473</v>
      </c>
    </row>
    <row r="54" spans="2:5" s="18" customFormat="1" x14ac:dyDescent="0.25">
      <c r="B54" s="67">
        <v>280409</v>
      </c>
      <c r="D54" s="141">
        <v>38504</v>
      </c>
    </row>
    <row r="55" spans="2:5" s="18" customFormat="1" x14ac:dyDescent="0.25">
      <c r="B55" s="67">
        <v>256960</v>
      </c>
      <c r="D55" s="141">
        <v>38534</v>
      </c>
    </row>
    <row r="56" spans="2:5" s="18" customFormat="1" x14ac:dyDescent="0.25">
      <c r="B56" s="67">
        <v>163861</v>
      </c>
      <c r="D56" s="141">
        <v>38565</v>
      </c>
    </row>
    <row r="57" spans="2:5" s="18" customFormat="1" x14ac:dyDescent="0.25">
      <c r="B57" s="67">
        <v>225348</v>
      </c>
      <c r="D57" s="141">
        <v>38596</v>
      </c>
    </row>
    <row r="58" spans="2:5" s="18" customFormat="1" x14ac:dyDescent="0.25">
      <c r="B58" s="67">
        <v>212615</v>
      </c>
      <c r="D58" s="141">
        <v>38626</v>
      </c>
    </row>
    <row r="59" spans="2:5" s="18" customFormat="1" x14ac:dyDescent="0.25">
      <c r="B59" s="67">
        <v>300177</v>
      </c>
      <c r="D59" s="141">
        <v>38657</v>
      </c>
    </row>
    <row r="60" spans="2:5" s="18" customFormat="1" x14ac:dyDescent="0.25">
      <c r="B60" s="67">
        <v>187470</v>
      </c>
      <c r="D60" s="141">
        <v>38687</v>
      </c>
      <c r="E60" s="137">
        <v>234.67675</v>
      </c>
    </row>
    <row r="61" spans="2:5" s="18" customFormat="1" x14ac:dyDescent="0.25">
      <c r="B61" s="67">
        <v>454628</v>
      </c>
      <c r="D61" s="141">
        <v>38718</v>
      </c>
      <c r="E61" s="137">
        <v>254.05099999999999</v>
      </c>
    </row>
    <row r="62" spans="2:5" s="18" customFormat="1" x14ac:dyDescent="0.25">
      <c r="B62" s="67">
        <v>325135</v>
      </c>
      <c r="D62" s="141">
        <v>38749</v>
      </c>
      <c r="E62" s="137">
        <v>261.5795</v>
      </c>
    </row>
    <row r="63" spans="2:5" s="18" customFormat="1" x14ac:dyDescent="0.25">
      <c r="B63" s="67">
        <v>333085</v>
      </c>
      <c r="D63" s="141">
        <v>38777</v>
      </c>
      <c r="E63" s="137">
        <v>268.56875000000002</v>
      </c>
    </row>
    <row r="64" spans="2:5" s="18" customFormat="1" x14ac:dyDescent="0.25">
      <c r="B64" s="67">
        <v>271756</v>
      </c>
      <c r="D64" s="141">
        <v>38808</v>
      </c>
      <c r="E64" s="137">
        <v>277.07091666666668</v>
      </c>
    </row>
    <row r="65" spans="2:5" s="18" customFormat="1" x14ac:dyDescent="0.25">
      <c r="B65" s="67">
        <v>467540</v>
      </c>
      <c r="D65" s="141">
        <v>38838</v>
      </c>
      <c r="E65" s="137">
        <v>289.91533333333331</v>
      </c>
    </row>
    <row r="66" spans="2:5" s="18" customFormat="1" x14ac:dyDescent="0.25">
      <c r="B66" s="67">
        <v>288651</v>
      </c>
      <c r="D66" s="141">
        <v>38869</v>
      </c>
      <c r="E66" s="137">
        <v>290.60216666666668</v>
      </c>
    </row>
    <row r="67" spans="2:5" s="18" customFormat="1" x14ac:dyDescent="0.25">
      <c r="B67" s="67">
        <v>261167</v>
      </c>
      <c r="D67" s="141">
        <v>38899</v>
      </c>
      <c r="E67" s="137">
        <v>290.95274999999998</v>
      </c>
    </row>
    <row r="68" spans="2:5" s="18" customFormat="1" x14ac:dyDescent="0.25">
      <c r="B68" s="67">
        <v>317275</v>
      </c>
      <c r="D68" s="141">
        <v>38930</v>
      </c>
      <c r="E68" s="137">
        <v>303.73725000000002</v>
      </c>
    </row>
    <row r="69" spans="2:5" s="18" customFormat="1" x14ac:dyDescent="0.25">
      <c r="B69" s="67">
        <v>335233</v>
      </c>
      <c r="D69" s="141">
        <v>38961</v>
      </c>
      <c r="E69" s="137">
        <v>312.89433333333329</v>
      </c>
    </row>
    <row r="70" spans="2:5" s="18" customFormat="1" x14ac:dyDescent="0.25">
      <c r="B70" s="67">
        <v>427767</v>
      </c>
      <c r="D70" s="141">
        <v>38991</v>
      </c>
      <c r="E70" s="137">
        <v>330.82366666666667</v>
      </c>
    </row>
    <row r="71" spans="2:5" s="18" customFormat="1" x14ac:dyDescent="0.25">
      <c r="B71" s="67">
        <v>276403</v>
      </c>
      <c r="D71" s="141">
        <v>39022</v>
      </c>
      <c r="E71" s="137">
        <v>328.84249999999997</v>
      </c>
    </row>
    <row r="72" spans="2:5" s="18" customFormat="1" x14ac:dyDescent="0.25">
      <c r="B72" s="67">
        <v>379674</v>
      </c>
      <c r="D72" s="141">
        <v>39052</v>
      </c>
      <c r="E72" s="137">
        <v>344.85950000000003</v>
      </c>
    </row>
    <row r="73" spans="2:5" s="18" customFormat="1" x14ac:dyDescent="0.25">
      <c r="B73" s="67">
        <v>373929</v>
      </c>
      <c r="D73" s="141">
        <v>39083</v>
      </c>
      <c r="E73" s="137">
        <v>338.1345833333333</v>
      </c>
    </row>
    <row r="74" spans="2:5" s="18" customFormat="1" x14ac:dyDescent="0.25">
      <c r="B74" s="67">
        <v>441561</v>
      </c>
      <c r="D74" s="141">
        <v>39114</v>
      </c>
      <c r="E74" s="137">
        <v>347.83674999999999</v>
      </c>
    </row>
    <row r="75" spans="2:5" s="18" customFormat="1" x14ac:dyDescent="0.25">
      <c r="B75" s="67">
        <v>352988</v>
      </c>
      <c r="D75" s="141">
        <v>39142</v>
      </c>
      <c r="E75" s="137">
        <v>349.49533333333329</v>
      </c>
    </row>
    <row r="76" spans="2:5" s="18" customFormat="1" x14ac:dyDescent="0.25">
      <c r="B76" s="67">
        <v>304721</v>
      </c>
      <c r="D76" s="141">
        <v>39173</v>
      </c>
      <c r="E76" s="137">
        <v>352.24241666666671</v>
      </c>
    </row>
    <row r="77" spans="2:5" s="18" customFormat="1" x14ac:dyDescent="0.25">
      <c r="B77" s="67">
        <v>373654</v>
      </c>
      <c r="D77" s="141">
        <v>39203</v>
      </c>
      <c r="E77" s="137">
        <v>344.41858333333329</v>
      </c>
    </row>
    <row r="78" spans="2:5" s="18" customFormat="1" x14ac:dyDescent="0.25">
      <c r="B78" s="67">
        <v>305193</v>
      </c>
      <c r="D78" s="141">
        <v>39234</v>
      </c>
      <c r="E78" s="137">
        <v>345.79708333333332</v>
      </c>
    </row>
    <row r="79" spans="2:5" s="18" customFormat="1" x14ac:dyDescent="0.25">
      <c r="B79" s="67">
        <v>546837</v>
      </c>
      <c r="D79" s="141">
        <v>39264</v>
      </c>
      <c r="E79" s="137">
        <v>369.60291666666666</v>
      </c>
    </row>
    <row r="80" spans="2:5" s="18" customFormat="1" x14ac:dyDescent="0.25">
      <c r="B80" s="67">
        <v>495743</v>
      </c>
      <c r="D80" s="141">
        <v>39295</v>
      </c>
      <c r="E80" s="137">
        <v>384.47525000000002</v>
      </c>
    </row>
    <row r="81" spans="2:5" s="18" customFormat="1" x14ac:dyDescent="0.25">
      <c r="B81" s="67">
        <v>487640</v>
      </c>
      <c r="D81" s="141">
        <v>39326</v>
      </c>
      <c r="E81" s="137">
        <v>397.17583333333329</v>
      </c>
    </row>
    <row r="82" spans="2:5" s="18" customFormat="1" x14ac:dyDescent="0.25">
      <c r="B82" s="67">
        <v>396693</v>
      </c>
      <c r="D82" s="141">
        <v>39356</v>
      </c>
      <c r="E82" s="137">
        <v>394.5863333333333</v>
      </c>
    </row>
    <row r="83" spans="2:5" s="18" customFormat="1" x14ac:dyDescent="0.25">
      <c r="B83" s="67">
        <v>292202</v>
      </c>
      <c r="D83" s="141">
        <v>39387</v>
      </c>
      <c r="E83" s="137">
        <v>395.90291666666667</v>
      </c>
    </row>
    <row r="84" spans="2:5" s="18" customFormat="1" x14ac:dyDescent="0.25">
      <c r="B84" s="67">
        <v>414294</v>
      </c>
      <c r="D84" s="141">
        <v>39417</v>
      </c>
      <c r="E84" s="137">
        <v>398.78791666666666</v>
      </c>
    </row>
    <row r="85" spans="2:5" s="18" customFormat="1" x14ac:dyDescent="0.25">
      <c r="B85" s="67">
        <v>353727</v>
      </c>
      <c r="D85" s="141">
        <v>39448</v>
      </c>
      <c r="E85" s="137">
        <v>397.10441666666668</v>
      </c>
    </row>
    <row r="86" spans="2:5" s="18" customFormat="1" x14ac:dyDescent="0.25">
      <c r="B86" s="67">
        <v>322028</v>
      </c>
      <c r="D86" s="141">
        <v>39479</v>
      </c>
      <c r="E86" s="137">
        <v>387.14333333333332</v>
      </c>
    </row>
    <row r="87" spans="2:5" s="18" customFormat="1" x14ac:dyDescent="0.25">
      <c r="B87" s="67">
        <v>223766</v>
      </c>
      <c r="D87" s="141">
        <v>39508</v>
      </c>
      <c r="E87" s="137">
        <v>376.3748333333333</v>
      </c>
    </row>
    <row r="88" spans="2:5" s="18" customFormat="1" x14ac:dyDescent="0.25">
      <c r="B88" s="67">
        <v>310817</v>
      </c>
      <c r="D88" s="141">
        <v>39539</v>
      </c>
      <c r="E88" s="137">
        <v>376.88283333333334</v>
      </c>
    </row>
    <row r="89" spans="2:5" s="18" customFormat="1" x14ac:dyDescent="0.25">
      <c r="B89" s="67">
        <v>379675</v>
      </c>
      <c r="D89" s="141">
        <v>39569</v>
      </c>
      <c r="E89" s="137">
        <v>377.3845833333333</v>
      </c>
    </row>
    <row r="90" spans="2:5" s="18" customFormat="1" x14ac:dyDescent="0.25">
      <c r="B90" s="67">
        <v>262194</v>
      </c>
      <c r="D90" s="141">
        <v>39600</v>
      </c>
      <c r="E90" s="137">
        <v>373.80133333333333</v>
      </c>
    </row>
    <row r="91" spans="2:5" s="18" customFormat="1" x14ac:dyDescent="0.25">
      <c r="B91" s="67">
        <v>376133</v>
      </c>
      <c r="D91" s="141">
        <v>39630</v>
      </c>
      <c r="E91" s="137">
        <v>359.57600000000002</v>
      </c>
    </row>
    <row r="92" spans="2:5" s="18" customFormat="1" x14ac:dyDescent="0.25">
      <c r="B92" s="67">
        <v>338395</v>
      </c>
      <c r="D92" s="141">
        <v>39661</v>
      </c>
      <c r="E92" s="137">
        <v>346.46366666666671</v>
      </c>
    </row>
    <row r="93" spans="2:5" s="18" customFormat="1" x14ac:dyDescent="0.25">
      <c r="B93" s="67">
        <v>466655</v>
      </c>
      <c r="D93" s="141">
        <v>39692</v>
      </c>
      <c r="E93" s="137">
        <v>344.71491666666668</v>
      </c>
    </row>
    <row r="94" spans="2:5" s="18" customFormat="1" x14ac:dyDescent="0.25">
      <c r="B94" s="67">
        <v>335992</v>
      </c>
      <c r="D94" s="141">
        <v>39722</v>
      </c>
      <c r="E94" s="137">
        <v>339.65649999999999</v>
      </c>
    </row>
    <row r="95" spans="2:5" s="18" customFormat="1" x14ac:dyDescent="0.25">
      <c r="B95" s="67">
        <v>372075</v>
      </c>
      <c r="D95" s="141">
        <v>39753</v>
      </c>
      <c r="E95" s="137">
        <v>346.31258333333329</v>
      </c>
    </row>
    <row r="96" spans="2:5" s="18" customFormat="1" x14ac:dyDescent="0.25">
      <c r="B96" s="67">
        <v>192957</v>
      </c>
      <c r="D96" s="141">
        <v>39783</v>
      </c>
      <c r="E96" s="137">
        <v>327.86783333333329</v>
      </c>
    </row>
    <row r="97" spans="2:5" s="18" customFormat="1" x14ac:dyDescent="0.25">
      <c r="B97" s="67">
        <v>169115</v>
      </c>
      <c r="D97" s="141">
        <v>39814</v>
      </c>
      <c r="E97" s="137">
        <v>312.48349999999999</v>
      </c>
    </row>
    <row r="98" spans="2:5" s="18" customFormat="1" x14ac:dyDescent="0.25">
      <c r="B98" s="67">
        <v>206478</v>
      </c>
      <c r="D98" s="141">
        <v>39845</v>
      </c>
      <c r="E98" s="137">
        <v>302.85433333333333</v>
      </c>
    </row>
    <row r="99" spans="2:5" s="18" customFormat="1" x14ac:dyDescent="0.25">
      <c r="B99" s="67">
        <v>223052</v>
      </c>
      <c r="D99" s="141">
        <v>39873</v>
      </c>
      <c r="E99" s="137">
        <v>302.79483333333332</v>
      </c>
    </row>
    <row r="100" spans="2:5" s="18" customFormat="1" x14ac:dyDescent="0.25">
      <c r="B100" s="67">
        <v>259695</v>
      </c>
      <c r="D100" s="141">
        <v>39904</v>
      </c>
      <c r="E100" s="137">
        <v>298.53466666666668</v>
      </c>
    </row>
    <row r="101" spans="2:5" s="18" customFormat="1" x14ac:dyDescent="0.25">
      <c r="B101" s="67">
        <v>185740</v>
      </c>
      <c r="D101" s="141">
        <v>39934</v>
      </c>
      <c r="E101" s="137">
        <v>282.37341666666669</v>
      </c>
    </row>
    <row r="102" spans="2:5" s="18" customFormat="1" x14ac:dyDescent="0.25">
      <c r="B102" s="67">
        <v>160846</v>
      </c>
      <c r="D102" s="141">
        <v>39965</v>
      </c>
      <c r="E102" s="137">
        <v>273.92775</v>
      </c>
    </row>
    <row r="103" spans="2:5" s="18" customFormat="1" x14ac:dyDescent="0.25">
      <c r="B103" s="67">
        <v>231108</v>
      </c>
      <c r="D103" s="141">
        <v>39995</v>
      </c>
      <c r="E103" s="137">
        <v>261.84233333333333</v>
      </c>
    </row>
    <row r="104" spans="2:5" s="18" customFormat="1" x14ac:dyDescent="0.25">
      <c r="B104" s="67">
        <v>226246</v>
      </c>
      <c r="D104" s="141">
        <v>40026</v>
      </c>
      <c r="E104" s="137">
        <v>252.49658333333335</v>
      </c>
    </row>
    <row r="105" spans="2:5" s="18" customFormat="1" x14ac:dyDescent="0.25">
      <c r="B105" s="67">
        <v>306134</v>
      </c>
      <c r="D105" s="141">
        <v>40057</v>
      </c>
      <c r="E105" s="137">
        <v>239.11983333333333</v>
      </c>
    </row>
    <row r="106" spans="2:5" s="18" customFormat="1" x14ac:dyDescent="0.25">
      <c r="B106" s="67">
        <v>185963</v>
      </c>
      <c r="D106" s="141">
        <v>40087</v>
      </c>
      <c r="E106" s="137">
        <v>226.61741666666666</v>
      </c>
    </row>
    <row r="107" spans="2:5" s="18" customFormat="1" x14ac:dyDescent="0.25">
      <c r="B107" s="67">
        <v>178440</v>
      </c>
      <c r="D107" s="141">
        <v>40118</v>
      </c>
      <c r="E107" s="137">
        <v>210.48116666666667</v>
      </c>
    </row>
    <row r="108" spans="2:5" s="18" customFormat="1" x14ac:dyDescent="0.25">
      <c r="B108" s="67">
        <v>290701</v>
      </c>
      <c r="D108" s="141">
        <v>40148</v>
      </c>
      <c r="E108" s="137">
        <v>218.62649999999999</v>
      </c>
    </row>
    <row r="109" spans="2:5" s="18" customFormat="1" x14ac:dyDescent="0.25">
      <c r="B109" s="67">
        <v>229898</v>
      </c>
      <c r="D109" s="141">
        <v>40179</v>
      </c>
      <c r="E109" s="137">
        <v>223.69175000000001</v>
      </c>
    </row>
    <row r="110" spans="2:5" s="18" customFormat="1" x14ac:dyDescent="0.25">
      <c r="B110" s="67">
        <v>252086</v>
      </c>
      <c r="D110" s="141">
        <v>40210</v>
      </c>
      <c r="E110" s="137">
        <v>227.49241666666666</v>
      </c>
    </row>
    <row r="111" spans="2:5" s="18" customFormat="1" x14ac:dyDescent="0.25">
      <c r="B111" s="67">
        <v>243657</v>
      </c>
      <c r="D111" s="141">
        <v>40238</v>
      </c>
      <c r="E111" s="137">
        <v>229.20949999999999</v>
      </c>
    </row>
    <row r="112" spans="2:5" s="18" customFormat="1" x14ac:dyDescent="0.25">
      <c r="B112" s="67">
        <v>236903</v>
      </c>
      <c r="D112" s="141">
        <v>40269</v>
      </c>
      <c r="E112" s="137">
        <v>227.31016666666665</v>
      </c>
    </row>
    <row r="113" spans="2:5" s="18" customFormat="1" x14ac:dyDescent="0.25">
      <c r="B113" s="67">
        <v>327780</v>
      </c>
      <c r="D113" s="141">
        <v>40299</v>
      </c>
      <c r="E113" s="137">
        <v>239.14683333333335</v>
      </c>
    </row>
    <row r="114" spans="2:5" s="18" customFormat="1" x14ac:dyDescent="0.25">
      <c r="B114" s="67">
        <v>273419</v>
      </c>
      <c r="D114" s="141">
        <v>40330</v>
      </c>
      <c r="E114" s="137">
        <v>248.52791666666667</v>
      </c>
    </row>
    <row r="115" spans="2:5" s="18" customFormat="1" x14ac:dyDescent="0.25">
      <c r="B115" s="67">
        <v>259014</v>
      </c>
      <c r="D115" s="141">
        <v>40360</v>
      </c>
      <c r="E115" s="137">
        <v>250.85341666666665</v>
      </c>
    </row>
    <row r="116" spans="2:5" s="18" customFormat="1" x14ac:dyDescent="0.25">
      <c r="B116" s="67">
        <v>301244</v>
      </c>
      <c r="D116" s="141">
        <v>40391</v>
      </c>
      <c r="E116" s="137">
        <v>257.10325</v>
      </c>
    </row>
    <row r="117" spans="2:5" s="18" customFormat="1" x14ac:dyDescent="0.25">
      <c r="B117" s="67">
        <v>384991</v>
      </c>
      <c r="D117" s="141">
        <v>40422</v>
      </c>
      <c r="E117" s="137">
        <v>263.67466666666667</v>
      </c>
    </row>
    <row r="118" spans="2:5" s="18" customFormat="1" x14ac:dyDescent="0.25">
      <c r="B118" s="67">
        <v>306658</v>
      </c>
      <c r="D118" s="141">
        <v>40452</v>
      </c>
      <c r="E118" s="137">
        <v>273.73258333333331</v>
      </c>
    </row>
    <row r="119" spans="2:5" s="18" customFormat="1" x14ac:dyDescent="0.25">
      <c r="B119" s="67">
        <v>573626</v>
      </c>
      <c r="D119" s="141">
        <v>40483</v>
      </c>
      <c r="E119" s="137">
        <v>306.66475000000003</v>
      </c>
    </row>
    <row r="120" spans="2:5" s="18" customFormat="1" x14ac:dyDescent="0.25">
      <c r="B120" s="67">
        <v>936677</v>
      </c>
      <c r="D120" s="141">
        <v>40513</v>
      </c>
      <c r="E120" s="137">
        <v>360.49608333333333</v>
      </c>
    </row>
    <row r="121" spans="2:5" s="18" customFormat="1" x14ac:dyDescent="0.25">
      <c r="B121" s="67">
        <v>502998</v>
      </c>
      <c r="D121" s="141">
        <v>40544</v>
      </c>
      <c r="E121" s="137">
        <v>383.25441666666671</v>
      </c>
    </row>
    <row r="122" spans="2:5" s="18" customFormat="1" x14ac:dyDescent="0.25">
      <c r="B122" s="67">
        <v>313350</v>
      </c>
      <c r="D122" s="141">
        <v>40575</v>
      </c>
      <c r="E122" s="137">
        <v>388.35975000000002</v>
      </c>
    </row>
    <row r="123" spans="2:5" s="18" customFormat="1" x14ac:dyDescent="0.25">
      <c r="B123" s="67">
        <v>518808</v>
      </c>
      <c r="D123" s="141">
        <v>40603</v>
      </c>
      <c r="E123" s="137">
        <v>411.28899999999999</v>
      </c>
    </row>
    <row r="124" spans="2:5" s="18" customFormat="1" x14ac:dyDescent="0.25">
      <c r="B124" s="67">
        <v>578883</v>
      </c>
      <c r="D124" s="141">
        <v>40634</v>
      </c>
      <c r="E124" s="137">
        <v>439.78733333333332</v>
      </c>
    </row>
    <row r="125" spans="2:5" s="18" customFormat="1" x14ac:dyDescent="0.25">
      <c r="B125" s="67">
        <v>1033240</v>
      </c>
      <c r="D125" s="141">
        <v>40664</v>
      </c>
      <c r="E125" s="137">
        <v>498.57566666666668</v>
      </c>
    </row>
    <row r="126" spans="2:5" s="18" customFormat="1" x14ac:dyDescent="0.25">
      <c r="B126" s="67">
        <v>646857</v>
      </c>
      <c r="D126" s="141">
        <v>40695</v>
      </c>
      <c r="E126" s="137">
        <v>529.69550000000004</v>
      </c>
    </row>
    <row r="127" spans="2:5" s="18" customFormat="1" x14ac:dyDescent="0.25">
      <c r="B127" s="67">
        <v>530656</v>
      </c>
      <c r="D127" s="141">
        <v>40725</v>
      </c>
      <c r="E127" s="137">
        <v>552.33233333333339</v>
      </c>
    </row>
    <row r="128" spans="2:5" s="18" customFormat="1" x14ac:dyDescent="0.25">
      <c r="B128" s="67">
        <v>389363</v>
      </c>
      <c r="D128" s="141">
        <v>40756</v>
      </c>
      <c r="E128" s="137">
        <v>559.67558333333341</v>
      </c>
    </row>
    <row r="129" spans="2:5" s="18" customFormat="1" x14ac:dyDescent="0.25">
      <c r="B129" s="67">
        <v>200367</v>
      </c>
      <c r="D129" s="141">
        <v>40787</v>
      </c>
      <c r="E129" s="137">
        <v>544.29025000000001</v>
      </c>
    </row>
    <row r="130" spans="2:5" s="18" customFormat="1" x14ac:dyDescent="0.25">
      <c r="B130" s="18">
        <v>152384</v>
      </c>
      <c r="D130" s="141">
        <v>40817</v>
      </c>
      <c r="E130" s="137">
        <v>531.43408333333332</v>
      </c>
    </row>
    <row r="131" spans="2:5" s="18" customFormat="1" x14ac:dyDescent="0.25">
      <c r="B131" s="18">
        <v>183895</v>
      </c>
      <c r="D131" s="141">
        <v>40848</v>
      </c>
      <c r="E131" s="137">
        <v>498.95650000000001</v>
      </c>
    </row>
    <row r="132" spans="2:5" s="18" customFormat="1" x14ac:dyDescent="0.25">
      <c r="B132" s="18">
        <v>193707</v>
      </c>
      <c r="D132" s="141">
        <v>40878</v>
      </c>
      <c r="E132" s="137">
        <v>437.04233333333332</v>
      </c>
    </row>
    <row r="133" spans="2:5" s="18" customFormat="1" x14ac:dyDescent="0.25">
      <c r="B133" s="67">
        <v>206120</v>
      </c>
      <c r="D133" s="141">
        <v>40909</v>
      </c>
      <c r="E133" s="137">
        <v>412.30250000000001</v>
      </c>
    </row>
    <row r="134" spans="2:5" s="18" customFormat="1" x14ac:dyDescent="0.25">
      <c r="B134" s="67">
        <v>238269</v>
      </c>
      <c r="D134" s="141">
        <v>40940</v>
      </c>
      <c r="E134" s="137">
        <v>406.04575</v>
      </c>
    </row>
    <row r="135" spans="2:5" s="18" customFormat="1" x14ac:dyDescent="0.25">
      <c r="B135" s="67">
        <v>142013</v>
      </c>
      <c r="D135" s="141">
        <v>40969</v>
      </c>
      <c r="E135" s="137">
        <v>374.64616666666666</v>
      </c>
    </row>
    <row r="136" spans="2:5" s="18" customFormat="1" x14ac:dyDescent="0.25">
      <c r="B136" s="67">
        <v>273356</v>
      </c>
      <c r="D136" s="141">
        <v>41000</v>
      </c>
      <c r="E136" s="137">
        <v>349.18558333333334</v>
      </c>
    </row>
    <row r="137" spans="2:5" s="18" customFormat="1" x14ac:dyDescent="0.25">
      <c r="B137" s="67">
        <v>383808</v>
      </c>
      <c r="D137" s="141">
        <v>41030</v>
      </c>
      <c r="E137" s="137">
        <v>295.06625000000003</v>
      </c>
    </row>
    <row r="138" spans="2:5" s="18" customFormat="1" x14ac:dyDescent="0.25">
      <c r="B138" s="67">
        <v>411135</v>
      </c>
      <c r="D138" s="141">
        <v>41061</v>
      </c>
      <c r="E138" s="137">
        <v>275.42275000000001</v>
      </c>
    </row>
    <row r="139" spans="2:5" s="18" customFormat="1" x14ac:dyDescent="0.25">
      <c r="B139" s="67">
        <v>330446</v>
      </c>
      <c r="D139" s="141">
        <v>41091</v>
      </c>
      <c r="E139" s="137">
        <v>258.73858333333334</v>
      </c>
    </row>
    <row r="140" spans="2:5" s="18" customFormat="1" x14ac:dyDescent="0.25">
      <c r="B140" s="67">
        <v>428960</v>
      </c>
      <c r="D140" s="141">
        <v>41122</v>
      </c>
      <c r="E140" s="137">
        <v>262.03833333333336</v>
      </c>
    </row>
    <row r="141" spans="2:5" s="18" customFormat="1" x14ac:dyDescent="0.25">
      <c r="B141" s="67">
        <v>381493</v>
      </c>
      <c r="D141" s="141">
        <v>41153</v>
      </c>
      <c r="E141" s="137">
        <v>277.13216666666671</v>
      </c>
    </row>
    <row r="142" spans="2:5" s="18" customFormat="1" x14ac:dyDescent="0.25">
      <c r="B142" s="67">
        <v>232960</v>
      </c>
      <c r="D142" s="141">
        <v>41183</v>
      </c>
      <c r="E142" s="137">
        <v>283.84683333333334</v>
      </c>
    </row>
    <row r="143" spans="2:5" s="18" customFormat="1" x14ac:dyDescent="0.25">
      <c r="B143" s="67">
        <v>201850</v>
      </c>
      <c r="D143" s="141">
        <v>41214</v>
      </c>
      <c r="E143" s="137">
        <v>285.34308333333331</v>
      </c>
    </row>
    <row r="144" spans="2:5" s="18" customFormat="1" x14ac:dyDescent="0.25">
      <c r="B144" s="67">
        <v>248992</v>
      </c>
      <c r="D144" s="141">
        <v>41244</v>
      </c>
      <c r="E144" s="137">
        <v>289.95016666666669</v>
      </c>
    </row>
    <row r="145" spans="2:24" s="28" customFormat="1" x14ac:dyDescent="0.25">
      <c r="B145" s="189">
        <v>342860</v>
      </c>
      <c r="D145" s="141">
        <v>41275</v>
      </c>
      <c r="E145" s="137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28" customFormat="1" x14ac:dyDescent="0.25">
      <c r="B146" s="189">
        <v>437029</v>
      </c>
      <c r="D146" s="141">
        <v>41306</v>
      </c>
      <c r="E146" s="137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28" customFormat="1" x14ac:dyDescent="0.25">
      <c r="B147" s="189">
        <v>321469</v>
      </c>
      <c r="D147" s="141">
        <v>41334</v>
      </c>
      <c r="E147" s="137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28" customFormat="1" x14ac:dyDescent="0.25">
      <c r="B148" s="189">
        <v>224430</v>
      </c>
      <c r="D148" s="141">
        <v>41365</v>
      </c>
      <c r="E148" s="137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28" customFormat="1" x14ac:dyDescent="0.25">
      <c r="B149" s="189">
        <v>587426</v>
      </c>
      <c r="D149" s="141">
        <v>41395</v>
      </c>
      <c r="E149" s="137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28" customFormat="1" x14ac:dyDescent="0.25">
      <c r="B150" s="189">
        <v>311611</v>
      </c>
      <c r="D150" s="141">
        <v>41426</v>
      </c>
      <c r="E150" s="137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28" customFormat="1" x14ac:dyDescent="0.25">
      <c r="B151" s="189">
        <v>415986</v>
      </c>
      <c r="D151" s="141">
        <v>41456</v>
      </c>
      <c r="E151" s="137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28" customFormat="1" x14ac:dyDescent="0.25">
      <c r="B152" s="189">
        <v>506480</v>
      </c>
      <c r="D152" s="141">
        <v>41487</v>
      </c>
      <c r="E152" s="137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28" customFormat="1" x14ac:dyDescent="0.25">
      <c r="B153" s="189">
        <v>349663</v>
      </c>
      <c r="D153" s="141">
        <v>41518</v>
      </c>
      <c r="E153" s="137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28" customFormat="1" x14ac:dyDescent="0.25">
      <c r="B154" s="189">
        <v>215235</v>
      </c>
      <c r="D154" s="141">
        <v>41548</v>
      </c>
      <c r="E154" s="137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28" customFormat="1" x14ac:dyDescent="0.25">
      <c r="B155" s="189">
        <v>318558</v>
      </c>
      <c r="D155" s="141">
        <v>41579</v>
      </c>
      <c r="E155" s="137">
        <v>356.64491666666669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28" customFormat="1" x14ac:dyDescent="0.25">
      <c r="B156" s="189">
        <v>216469</v>
      </c>
      <c r="D156" s="141">
        <v>41609</v>
      </c>
      <c r="E156" s="137">
        <v>353.93466666666666</v>
      </c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28" customFormat="1" x14ac:dyDescent="0.25">
      <c r="B157" s="189">
        <v>381559</v>
      </c>
      <c r="D157" s="141">
        <v>41640</v>
      </c>
      <c r="E157" s="137">
        <v>357.15958333333333</v>
      </c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28" customFormat="1" x14ac:dyDescent="0.25">
      <c r="B158" s="189">
        <v>518145</v>
      </c>
      <c r="D158" s="141">
        <v>41671</v>
      </c>
      <c r="E158" s="137">
        <v>363.91924999999998</v>
      </c>
      <c r="P158" s="18"/>
      <c r="Q158" s="18"/>
      <c r="R158" s="18"/>
      <c r="S158" s="18"/>
      <c r="T158" s="18"/>
      <c r="U158" s="18"/>
      <c r="V158" s="18"/>
      <c r="W158" s="18"/>
      <c r="X158" s="18"/>
    </row>
    <row r="159" spans="2:24" s="28" customFormat="1" x14ac:dyDescent="0.25">
      <c r="B159" s="189">
        <v>608810</v>
      </c>
      <c r="D159" s="141">
        <v>41699</v>
      </c>
      <c r="E159" s="137">
        <v>387.86433333333332</v>
      </c>
      <c r="P159" s="18"/>
      <c r="Q159" s="18"/>
      <c r="R159" s="18"/>
      <c r="S159" s="18"/>
      <c r="T159" s="18"/>
      <c r="U159" s="18"/>
      <c r="V159" s="18"/>
      <c r="W159" s="18"/>
      <c r="X159" s="18"/>
    </row>
    <row r="160" spans="2:24" s="28" customFormat="1" x14ac:dyDescent="0.25">
      <c r="B160" s="189">
        <v>483303</v>
      </c>
      <c r="D160" s="141">
        <v>41730</v>
      </c>
      <c r="E160" s="137">
        <v>409.43708333333331</v>
      </c>
      <c r="P160" s="18"/>
      <c r="Q160" s="18"/>
      <c r="R160" s="18"/>
      <c r="S160" s="18"/>
      <c r="T160" s="18"/>
      <c r="U160" s="18"/>
      <c r="V160" s="18"/>
      <c r="W160" s="18"/>
      <c r="X160" s="18"/>
    </row>
    <row r="161" spans="2:24" s="28" customFormat="1" x14ac:dyDescent="0.25">
      <c r="B161" s="28">
        <v>269707</v>
      </c>
      <c r="D161" s="141">
        <v>41760</v>
      </c>
      <c r="E161" s="137">
        <v>382.96050000000002</v>
      </c>
      <c r="P161" s="18"/>
      <c r="Q161" s="18"/>
      <c r="R161" s="18"/>
      <c r="S161" s="18"/>
      <c r="T161" s="18"/>
      <c r="U161" s="18"/>
      <c r="V161" s="18"/>
      <c r="W161" s="18"/>
      <c r="X161" s="18"/>
    </row>
    <row r="162" spans="2:24" s="28" customFormat="1" x14ac:dyDescent="0.25">
      <c r="B162" s="28">
        <v>169322</v>
      </c>
      <c r="D162" s="141">
        <v>41791</v>
      </c>
      <c r="E162" s="137">
        <v>371.1030833333333</v>
      </c>
      <c r="P162" s="18"/>
      <c r="Q162" s="18"/>
      <c r="R162" s="18"/>
      <c r="S162" s="18"/>
      <c r="T162" s="18"/>
      <c r="U162" s="18"/>
      <c r="V162" s="18"/>
      <c r="W162" s="18"/>
      <c r="X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2"/>
  <sheetViews>
    <sheetView zoomScaleSheetLayoutView="55" workbookViewId="0">
      <pane ySplit="11" topLeftCell="A12" activePane="bottomLeft" state="frozen"/>
      <selection activeCell="A25" sqref="A25"/>
      <selection pane="bottomLeft" activeCell="O9" sqref="O9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1.5703125" style="28" hidden="1" customWidth="1"/>
    <col min="15" max="19" width="11.42578125" style="109"/>
    <col min="20" max="20" width="12.7109375" style="109" bestFit="1" customWidth="1"/>
    <col min="21" max="25" width="11.42578125" style="109"/>
    <col min="26" max="34" width="11.42578125" style="5"/>
    <col min="35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68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66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86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20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65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4</v>
      </c>
      <c r="C13" s="62">
        <v>51.448</v>
      </c>
      <c r="D13" s="62">
        <v>3.8149999999999999</v>
      </c>
      <c r="E13" s="62">
        <v>76.953999999999994</v>
      </c>
      <c r="F13" s="62">
        <v>22.902000000000001</v>
      </c>
      <c r="G13" s="62">
        <v>25.353000000000002</v>
      </c>
      <c r="H13" s="64">
        <v>42.231000000000002</v>
      </c>
      <c r="I13" s="62">
        <v>66.57200331321738</v>
      </c>
      <c r="J13" s="62">
        <v>166.57200331321738</v>
      </c>
      <c r="K13" s="62">
        <v>10.702122085407396</v>
      </c>
      <c r="L13" s="50"/>
      <c r="N13" s="27"/>
      <c r="O13" s="110"/>
      <c r="P13" s="110"/>
      <c r="Q13" s="110"/>
      <c r="R13" s="110"/>
      <c r="S13" s="110"/>
      <c r="T13" s="181"/>
    </row>
    <row r="14" spans="1:20" x14ac:dyDescent="0.25">
      <c r="A14" s="48"/>
      <c r="B14" s="59" t="s">
        <v>5</v>
      </c>
      <c r="C14" s="62">
        <v>52.923999999999999</v>
      </c>
      <c r="D14" s="62">
        <v>51.478999999999999</v>
      </c>
      <c r="E14" s="62">
        <v>68.338999999999999</v>
      </c>
      <c r="F14" s="62">
        <v>52.103000000000002</v>
      </c>
      <c r="G14" s="62">
        <v>124.575</v>
      </c>
      <c r="H14" s="64">
        <v>124.41</v>
      </c>
      <c r="I14" s="62">
        <v>-0.13245033112583293</v>
      </c>
      <c r="J14" s="62">
        <v>99.867549668874162</v>
      </c>
      <c r="K14" s="62">
        <v>139.09371821200315</v>
      </c>
      <c r="L14" s="50"/>
      <c r="N14" s="27"/>
      <c r="O14" s="110"/>
      <c r="P14" s="110"/>
      <c r="Q14" s="110"/>
      <c r="R14" s="110"/>
      <c r="S14" s="110"/>
      <c r="T14" s="181"/>
    </row>
    <row r="15" spans="1:20" x14ac:dyDescent="0.25">
      <c r="A15" s="48"/>
      <c r="B15" s="59" t="s">
        <v>6</v>
      </c>
      <c r="C15" s="62">
        <v>74.537999999999997</v>
      </c>
      <c r="D15" s="62">
        <v>99.489000000000004</v>
      </c>
      <c r="E15" s="62">
        <v>116.07899999999999</v>
      </c>
      <c r="F15" s="62">
        <v>44.972999999999999</v>
      </c>
      <c r="G15" s="62">
        <v>54.387</v>
      </c>
      <c r="H15" s="64">
        <v>116.764</v>
      </c>
      <c r="I15" s="62">
        <v>114.69101071947341</v>
      </c>
      <c r="J15" s="62">
        <v>214.69101071947341</v>
      </c>
      <c r="K15" s="62">
        <v>20.932559535721438</v>
      </c>
      <c r="L15" s="50"/>
      <c r="N15" s="27"/>
      <c r="O15" s="110"/>
      <c r="P15" s="110"/>
      <c r="Q15" s="110"/>
      <c r="R15" s="110"/>
      <c r="S15" s="110"/>
      <c r="T15" s="181"/>
    </row>
    <row r="16" spans="1:20" x14ac:dyDescent="0.25">
      <c r="A16" s="48"/>
      <c r="B16" s="59" t="s">
        <v>7</v>
      </c>
      <c r="C16" s="62">
        <v>116.80200000000001</v>
      </c>
      <c r="D16" s="62">
        <v>51.183</v>
      </c>
      <c r="E16" s="62">
        <v>173.249</v>
      </c>
      <c r="F16" s="62">
        <v>55.128999999999998</v>
      </c>
      <c r="G16" s="62">
        <v>32.353999999999999</v>
      </c>
      <c r="H16" s="64">
        <v>56.29</v>
      </c>
      <c r="I16" s="62">
        <v>73.981578784694307</v>
      </c>
      <c r="J16" s="62">
        <v>173.98157878469431</v>
      </c>
      <c r="K16" s="62">
        <v>-41.312195033466956</v>
      </c>
      <c r="L16" s="50"/>
      <c r="N16" s="27"/>
      <c r="O16" s="110"/>
      <c r="P16" s="110"/>
      <c r="Q16" s="110"/>
      <c r="R16" s="110"/>
      <c r="S16" s="110"/>
      <c r="T16" s="181"/>
    </row>
    <row r="17" spans="1:34" x14ac:dyDescent="0.25">
      <c r="A17" s="48"/>
      <c r="B17" s="59" t="s">
        <v>8</v>
      </c>
      <c r="C17" s="62">
        <v>47.768000000000001</v>
      </c>
      <c r="D17" s="62">
        <v>159.54900000000001</v>
      </c>
      <c r="E17" s="62">
        <v>406.21499999999997</v>
      </c>
      <c r="F17" s="62">
        <v>83.239000000000004</v>
      </c>
      <c r="G17" s="62">
        <v>153.16</v>
      </c>
      <c r="H17" s="64">
        <v>9.1959999999999997</v>
      </c>
      <c r="I17" s="62">
        <v>-93.995821363280228</v>
      </c>
      <c r="J17" s="62">
        <v>6.0041786367197698</v>
      </c>
      <c r="K17" s="62">
        <v>84.000288326385459</v>
      </c>
      <c r="L17" s="50"/>
      <c r="N17" s="27"/>
      <c r="O17" s="110"/>
      <c r="P17" s="110"/>
      <c r="Q17" s="110"/>
      <c r="R17" s="110"/>
      <c r="S17" s="110"/>
      <c r="T17" s="181"/>
    </row>
    <row r="18" spans="1:34" x14ac:dyDescent="0.25">
      <c r="A18" s="48"/>
      <c r="B18" s="59" t="s">
        <v>9</v>
      </c>
      <c r="C18" s="62">
        <v>60.426000000000002</v>
      </c>
      <c r="D18" s="62">
        <v>55.384999999999998</v>
      </c>
      <c r="E18" s="62">
        <v>192.858</v>
      </c>
      <c r="F18" s="62">
        <v>207.547</v>
      </c>
      <c r="G18" s="62">
        <v>49.826999999999998</v>
      </c>
      <c r="H18" s="24">
        <v>22.620999999999999</v>
      </c>
      <c r="I18" s="24">
        <v>-54.600919180364059</v>
      </c>
      <c r="J18" s="24">
        <v>45.399080819635941</v>
      </c>
      <c r="K18" s="24">
        <v>-75.992425811984759</v>
      </c>
      <c r="L18" s="50"/>
      <c r="N18" s="27"/>
      <c r="O18" s="110"/>
      <c r="P18" s="110"/>
      <c r="Q18" s="110"/>
      <c r="R18" s="110"/>
      <c r="S18" s="110"/>
      <c r="T18" s="181"/>
    </row>
    <row r="19" spans="1:34" x14ac:dyDescent="0.25">
      <c r="A19" s="48"/>
      <c r="B19" s="59" t="s">
        <v>10</v>
      </c>
      <c r="C19" s="62">
        <v>51.316000000000003</v>
      </c>
      <c r="D19" s="62">
        <v>41.195999999999998</v>
      </c>
      <c r="E19" s="62">
        <v>172.614</v>
      </c>
      <c r="F19" s="62">
        <v>88.063000000000002</v>
      </c>
      <c r="G19" s="62">
        <v>129.22300000000001</v>
      </c>
      <c r="H19" s="64"/>
      <c r="I19" s="62" t="s">
        <v>112</v>
      </c>
      <c r="J19" s="62" t="s">
        <v>112</v>
      </c>
      <c r="K19" s="62" t="s">
        <v>112</v>
      </c>
      <c r="L19" s="50"/>
      <c r="N19" s="27"/>
      <c r="O19" s="110"/>
      <c r="P19" s="110"/>
      <c r="Q19" s="110"/>
      <c r="R19" s="110"/>
      <c r="S19" s="110"/>
    </row>
    <row r="20" spans="1:34" x14ac:dyDescent="0.25">
      <c r="A20" s="48"/>
      <c r="B20" s="59" t="s">
        <v>11</v>
      </c>
      <c r="C20" s="62">
        <v>89.858000000000004</v>
      </c>
      <c r="D20" s="62">
        <v>134.18700000000001</v>
      </c>
      <c r="E20" s="62">
        <v>77.680000000000007</v>
      </c>
      <c r="F20" s="62">
        <v>158.01400000000001</v>
      </c>
      <c r="G20" s="62">
        <v>270.13099999999997</v>
      </c>
      <c r="H20" s="64"/>
      <c r="I20" s="62" t="s">
        <v>112</v>
      </c>
      <c r="J20" s="62" t="s">
        <v>112</v>
      </c>
      <c r="K20" s="62" t="s">
        <v>112</v>
      </c>
      <c r="L20" s="50"/>
      <c r="N20" s="27"/>
      <c r="O20" s="110"/>
      <c r="P20" s="110"/>
      <c r="Q20" s="110"/>
      <c r="R20" s="110"/>
      <c r="S20" s="110"/>
    </row>
    <row r="21" spans="1:34" x14ac:dyDescent="0.25">
      <c r="A21" s="48"/>
      <c r="B21" s="59" t="s">
        <v>12</v>
      </c>
      <c r="C21" s="62">
        <v>157.05799999999999</v>
      </c>
      <c r="D21" s="62">
        <v>147.35400000000001</v>
      </c>
      <c r="E21" s="62">
        <v>71.33</v>
      </c>
      <c r="F21" s="62">
        <v>61.104999999999997</v>
      </c>
      <c r="G21" s="62">
        <v>169.124</v>
      </c>
      <c r="H21" s="157"/>
      <c r="I21" s="62" t="s">
        <v>112</v>
      </c>
      <c r="J21" s="62" t="s">
        <v>112</v>
      </c>
      <c r="K21" s="62" t="s">
        <v>112</v>
      </c>
      <c r="L21" s="50"/>
      <c r="N21" s="27"/>
      <c r="O21" s="110"/>
      <c r="P21" s="110"/>
      <c r="Q21" s="110"/>
      <c r="R21" s="110"/>
      <c r="S21" s="110"/>
    </row>
    <row r="22" spans="1:34" x14ac:dyDescent="0.25">
      <c r="A22" s="48"/>
      <c r="B22" s="59" t="s">
        <v>13</v>
      </c>
      <c r="C22" s="62">
        <v>46.686999999999998</v>
      </c>
      <c r="D22" s="62">
        <v>51.216999999999999</v>
      </c>
      <c r="E22" s="62">
        <v>24.29</v>
      </c>
      <c r="F22" s="62">
        <v>21.402000000000001</v>
      </c>
      <c r="G22" s="62">
        <v>59.871000000000002</v>
      </c>
      <c r="H22" s="157"/>
      <c r="I22" s="62" t="s">
        <v>112</v>
      </c>
      <c r="J22" s="62" t="s">
        <v>112</v>
      </c>
      <c r="K22" s="62" t="s">
        <v>112</v>
      </c>
      <c r="L22" s="50"/>
      <c r="N22" s="27"/>
      <c r="O22" s="110"/>
      <c r="P22" s="110"/>
      <c r="Q22" s="110"/>
      <c r="R22" s="110"/>
      <c r="S22" s="110"/>
    </row>
    <row r="23" spans="1:34" x14ac:dyDescent="0.25">
      <c r="A23" s="48"/>
      <c r="B23" s="59" t="s">
        <v>14</v>
      </c>
      <c r="C23" s="62">
        <v>43.19</v>
      </c>
      <c r="D23" s="62">
        <v>198.52799999999999</v>
      </c>
      <c r="E23" s="62">
        <v>70.230999999999995</v>
      </c>
      <c r="F23" s="62">
        <v>51.847000000000001</v>
      </c>
      <c r="G23" s="62">
        <v>36.542999999999999</v>
      </c>
      <c r="H23" s="157"/>
      <c r="I23" s="62" t="s">
        <v>112</v>
      </c>
      <c r="J23" s="62" t="s">
        <v>112</v>
      </c>
      <c r="K23" s="62" t="s">
        <v>112</v>
      </c>
      <c r="L23" s="50"/>
      <c r="N23" s="27"/>
      <c r="O23" s="110"/>
      <c r="P23" s="110"/>
      <c r="Q23" s="110"/>
      <c r="R23" s="110"/>
      <c r="S23" s="110"/>
    </row>
    <row r="24" spans="1:34" x14ac:dyDescent="0.25">
      <c r="A24" s="48"/>
      <c r="B24" s="59" t="s">
        <v>15</v>
      </c>
      <c r="C24" s="62">
        <v>118.866</v>
      </c>
      <c r="D24" s="62">
        <v>420.28699999999998</v>
      </c>
      <c r="E24" s="62">
        <v>45.24</v>
      </c>
      <c r="F24" s="62">
        <v>69.709000000000003</v>
      </c>
      <c r="G24" s="62">
        <v>33.107999999999997</v>
      </c>
      <c r="H24" s="157"/>
      <c r="I24" s="62" t="s">
        <v>112</v>
      </c>
      <c r="J24" s="62" t="s">
        <v>112</v>
      </c>
      <c r="K24" s="62" t="s">
        <v>112</v>
      </c>
      <c r="L24" s="50"/>
      <c r="N24" s="27"/>
      <c r="O24" s="110"/>
      <c r="P24" s="110"/>
      <c r="Q24" s="110"/>
      <c r="R24" s="110"/>
      <c r="S24" s="110"/>
    </row>
    <row r="25" spans="1:34" x14ac:dyDescent="0.25">
      <c r="A25" s="48"/>
      <c r="B25" s="63" t="s">
        <v>19</v>
      </c>
      <c r="C25" s="64">
        <v>910.88099999999986</v>
      </c>
      <c r="D25" s="64">
        <v>1413.6690000000001</v>
      </c>
      <c r="E25" s="64">
        <v>1495.079</v>
      </c>
      <c r="F25" s="64">
        <v>916.03300000000013</v>
      </c>
      <c r="G25" s="64">
        <v>1137.6559999999997</v>
      </c>
      <c r="H25" s="82">
        <v>371.512</v>
      </c>
      <c r="I25" s="55"/>
      <c r="J25" s="37"/>
      <c r="K25" s="37"/>
      <c r="L25" s="50"/>
    </row>
    <row r="26" spans="1:34" ht="18.75" customHeight="1" x14ac:dyDescent="0.25">
      <c r="A26" s="48"/>
      <c r="B26" s="63" t="s">
        <v>16</v>
      </c>
      <c r="C26" s="64"/>
      <c r="D26" s="64">
        <v>55.19798963860265</v>
      </c>
      <c r="E26" s="64">
        <v>5.7587738006563027</v>
      </c>
      <c r="F26" s="64">
        <v>-38.730127304309661</v>
      </c>
      <c r="G26" s="64">
        <v>24.193779045078024</v>
      </c>
      <c r="H26" s="36"/>
      <c r="I26" s="37"/>
      <c r="J26" s="37"/>
      <c r="K26" s="37"/>
      <c r="L26" s="50"/>
    </row>
    <row r="27" spans="1:34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4" ht="18.75" customHeight="1" x14ac:dyDescent="0.25">
      <c r="A28" s="48"/>
      <c r="B28" s="63" t="s">
        <v>17</v>
      </c>
      <c r="C28" s="64">
        <v>403.90600000000001</v>
      </c>
      <c r="D28" s="64">
        <v>420.9</v>
      </c>
      <c r="E28" s="64">
        <v>1033.694</v>
      </c>
      <c r="F28" s="64">
        <v>465.89300000000003</v>
      </c>
      <c r="G28" s="64">
        <v>439.65599999999995</v>
      </c>
      <c r="H28" s="24">
        <v>371.512</v>
      </c>
      <c r="I28" s="58">
        <v>-15.499390432519956</v>
      </c>
      <c r="J28" s="24">
        <v>84.500609567480041</v>
      </c>
      <c r="K28" s="24">
        <v>-5.6315505920887627</v>
      </c>
      <c r="L28" s="50"/>
    </row>
    <row r="29" spans="1:34" ht="18.75" customHeight="1" x14ac:dyDescent="0.25">
      <c r="A29" s="48"/>
      <c r="B29" s="63" t="s">
        <v>16</v>
      </c>
      <c r="C29" s="64"/>
      <c r="D29" s="64">
        <v>4.2074145964654974</v>
      </c>
      <c r="E29" s="64">
        <v>145.59135186505108</v>
      </c>
      <c r="F29" s="64">
        <v>-54.929311769246979</v>
      </c>
      <c r="G29" s="64">
        <v>-5.6315505920887627</v>
      </c>
      <c r="H29" s="24">
        <v>-15.499390432519956</v>
      </c>
      <c r="I29" s="37"/>
      <c r="J29" s="37"/>
      <c r="K29" s="37"/>
      <c r="L29" s="50"/>
    </row>
    <row r="30" spans="1:34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4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4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/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09"/>
      <c r="Z32" s="5"/>
      <c r="AA32" s="5"/>
      <c r="AB32" s="5"/>
      <c r="AC32" s="5"/>
      <c r="AD32" s="5"/>
      <c r="AE32" s="5"/>
      <c r="AF32" s="5"/>
      <c r="AG32" s="5"/>
      <c r="AH32" s="5"/>
    </row>
    <row r="33" spans="1:34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/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09"/>
      <c r="Z33" s="5"/>
      <c r="AA33" s="5"/>
      <c r="AB33" s="5"/>
      <c r="AC33" s="5"/>
      <c r="AD33" s="5"/>
      <c r="AE33" s="5"/>
      <c r="AF33" s="5"/>
      <c r="AG33" s="5"/>
      <c r="AH33" s="5"/>
    </row>
    <row r="34" spans="1:34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5"/>
      <c r="AA34" s="5"/>
      <c r="AB34" s="5"/>
      <c r="AC34" s="5"/>
      <c r="AD34" s="5"/>
      <c r="AE34" s="5"/>
      <c r="AF34" s="5"/>
      <c r="AG34" s="5"/>
      <c r="AH34" s="5"/>
    </row>
    <row r="35" spans="1:34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5"/>
      <c r="AA35" s="5"/>
      <c r="AB35" s="5"/>
      <c r="AC35" s="5"/>
      <c r="AD35" s="5"/>
      <c r="AE35" s="5"/>
      <c r="AF35" s="5"/>
      <c r="AG35" s="5"/>
      <c r="AH35" s="5"/>
    </row>
    <row r="36" spans="1:34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  <c r="Z36" s="5"/>
      <c r="AA36" s="5"/>
      <c r="AB36" s="5"/>
      <c r="AC36" s="5"/>
      <c r="AD36" s="5"/>
      <c r="AE36" s="5"/>
      <c r="AF36" s="5"/>
      <c r="AG36" s="5"/>
      <c r="AH36" s="5"/>
    </row>
    <row r="37" spans="1:34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  <c r="Z37" s="5"/>
      <c r="AA37" s="5"/>
      <c r="AB37" s="5"/>
      <c r="AC37" s="5"/>
      <c r="AD37" s="5"/>
      <c r="AE37" s="5"/>
      <c r="AF37" s="5"/>
      <c r="AG37" s="5"/>
      <c r="AH37" s="5"/>
    </row>
    <row r="38" spans="1:34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5"/>
      <c r="AA38" s="5"/>
      <c r="AB38" s="5"/>
      <c r="AC38" s="5"/>
      <c r="AD38" s="5"/>
      <c r="AE38" s="5"/>
      <c r="AF38" s="5"/>
      <c r="AG38" s="5"/>
      <c r="AH38" s="5"/>
    </row>
    <row r="39" spans="1:34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  <c r="Z39" s="5"/>
      <c r="AA39" s="5"/>
      <c r="AB39" s="5"/>
      <c r="AC39" s="5"/>
      <c r="AD39" s="5"/>
      <c r="AE39" s="5"/>
      <c r="AF39" s="5"/>
      <c r="AG39" s="5"/>
      <c r="AH39" s="5"/>
    </row>
    <row r="40" spans="1:34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5"/>
      <c r="AA40" s="5"/>
      <c r="AB40" s="5"/>
      <c r="AC40" s="5"/>
      <c r="AD40" s="5"/>
      <c r="AE40" s="5"/>
      <c r="AF40" s="5"/>
      <c r="AG40" s="5"/>
      <c r="AH40" s="5"/>
    </row>
    <row r="41" spans="1:34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5"/>
      <c r="AA41" s="5"/>
      <c r="AB41" s="5"/>
      <c r="AC41" s="5"/>
      <c r="AD41" s="5"/>
      <c r="AE41" s="5"/>
      <c r="AF41" s="5"/>
      <c r="AG41" s="5"/>
      <c r="AH41" s="5"/>
    </row>
    <row r="42" spans="1:34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5"/>
      <c r="AA42" s="5"/>
      <c r="AB42" s="5"/>
      <c r="AC42" s="5"/>
      <c r="AD42" s="5"/>
      <c r="AE42" s="5"/>
      <c r="AF42" s="5"/>
      <c r="AG42" s="5"/>
      <c r="AH42" s="5"/>
    </row>
    <row r="43" spans="1:34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5"/>
      <c r="AA43" s="5"/>
      <c r="AB43" s="5"/>
      <c r="AC43" s="5"/>
      <c r="AD43" s="5"/>
      <c r="AE43" s="5"/>
      <c r="AF43" s="5"/>
      <c r="AG43" s="5"/>
      <c r="AH43" s="5"/>
    </row>
    <row r="44" spans="1:34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5"/>
      <c r="AA44" s="5"/>
      <c r="AB44" s="5"/>
      <c r="AC44" s="5"/>
      <c r="AD44" s="5"/>
      <c r="AE44" s="5"/>
      <c r="AF44" s="5"/>
      <c r="AG44" s="5"/>
      <c r="AH44" s="5"/>
    </row>
    <row r="45" spans="1:34" x14ac:dyDescent="0.25">
      <c r="A45" s="52"/>
      <c r="B45" s="66" t="s">
        <v>64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</row>
    <row r="46" spans="1:34" s="109" customFormat="1" x14ac:dyDescent="0.25">
      <c r="N46" s="18"/>
      <c r="Z46" s="5"/>
      <c r="AA46" s="5"/>
      <c r="AB46" s="5"/>
      <c r="AC46" s="5"/>
      <c r="AD46" s="5"/>
      <c r="AE46" s="5"/>
      <c r="AF46" s="5"/>
      <c r="AG46" s="5"/>
      <c r="AH46" s="5"/>
    </row>
    <row r="47" spans="1:34" s="18" customFormat="1" x14ac:dyDescent="0.25"/>
    <row r="48" spans="1:34" s="18" customFormat="1" x14ac:dyDescent="0.25">
      <c r="B48" s="18" t="s">
        <v>88</v>
      </c>
    </row>
    <row r="49" spans="2:5" s="18" customFormat="1" x14ac:dyDescent="0.25">
      <c r="B49" s="67">
        <v>86866</v>
      </c>
      <c r="D49" s="141">
        <v>38353</v>
      </c>
    </row>
    <row r="50" spans="2:5" s="18" customFormat="1" x14ac:dyDescent="0.25">
      <c r="B50" s="67">
        <v>90781</v>
      </c>
      <c r="D50" s="141">
        <v>38384</v>
      </c>
    </row>
    <row r="51" spans="2:5" s="18" customFormat="1" x14ac:dyDescent="0.25">
      <c r="B51" s="67">
        <v>56297</v>
      </c>
      <c r="D51" s="141">
        <v>38412</v>
      </c>
    </row>
    <row r="52" spans="2:5" s="18" customFormat="1" x14ac:dyDescent="0.25">
      <c r="B52" s="67">
        <v>53408</v>
      </c>
      <c r="D52" s="141">
        <v>38443</v>
      </c>
    </row>
    <row r="53" spans="2:5" s="18" customFormat="1" x14ac:dyDescent="0.25">
      <c r="B53" s="67">
        <v>107615</v>
      </c>
      <c r="D53" s="141">
        <v>38473</v>
      </c>
    </row>
    <row r="54" spans="2:5" s="18" customFormat="1" x14ac:dyDescent="0.25">
      <c r="B54" s="67">
        <v>38772</v>
      </c>
      <c r="D54" s="141">
        <v>38504</v>
      </c>
    </row>
    <row r="55" spans="2:5" s="18" customFormat="1" x14ac:dyDescent="0.25">
      <c r="B55" s="67">
        <v>54149</v>
      </c>
      <c r="D55" s="141">
        <v>38534</v>
      </c>
    </row>
    <row r="56" spans="2:5" s="18" customFormat="1" x14ac:dyDescent="0.25">
      <c r="B56" s="67">
        <v>41821</v>
      </c>
      <c r="D56" s="141">
        <v>38565</v>
      </c>
    </row>
    <row r="57" spans="2:5" s="18" customFormat="1" x14ac:dyDescent="0.25">
      <c r="B57" s="67">
        <v>48029</v>
      </c>
      <c r="D57" s="141">
        <v>38596</v>
      </c>
    </row>
    <row r="58" spans="2:5" s="18" customFormat="1" x14ac:dyDescent="0.25">
      <c r="B58" s="67">
        <v>60373</v>
      </c>
      <c r="D58" s="141">
        <v>38626</v>
      </c>
    </row>
    <row r="59" spans="2:5" s="18" customFormat="1" x14ac:dyDescent="0.25">
      <c r="B59" s="67">
        <v>94787</v>
      </c>
      <c r="D59" s="141">
        <v>38657</v>
      </c>
    </row>
    <row r="60" spans="2:5" s="18" customFormat="1" x14ac:dyDescent="0.25">
      <c r="B60" s="67">
        <v>30886</v>
      </c>
      <c r="D60" s="141">
        <v>38687</v>
      </c>
      <c r="E60" s="137">
        <v>63.648666666666664</v>
      </c>
    </row>
    <row r="61" spans="2:5" s="18" customFormat="1" x14ac:dyDescent="0.25">
      <c r="B61" s="67">
        <v>112847</v>
      </c>
      <c r="D61" s="141">
        <v>38718</v>
      </c>
      <c r="E61" s="137">
        <v>65.813749999999999</v>
      </c>
    </row>
    <row r="62" spans="2:5" s="18" customFormat="1" x14ac:dyDescent="0.25">
      <c r="B62" s="67">
        <v>45689</v>
      </c>
      <c r="D62" s="141">
        <v>38749</v>
      </c>
      <c r="E62" s="137">
        <v>62.056083333333333</v>
      </c>
    </row>
    <row r="63" spans="2:5" s="18" customFormat="1" x14ac:dyDescent="0.25">
      <c r="B63" s="67">
        <v>51167</v>
      </c>
      <c r="D63" s="141">
        <v>38777</v>
      </c>
      <c r="E63" s="137">
        <v>61.628583333333339</v>
      </c>
    </row>
    <row r="64" spans="2:5" s="18" customFormat="1" x14ac:dyDescent="0.25">
      <c r="B64" s="67">
        <v>64788</v>
      </c>
      <c r="D64" s="141">
        <v>38808</v>
      </c>
      <c r="E64" s="137">
        <v>62.576916666666662</v>
      </c>
    </row>
    <row r="65" spans="2:5" s="18" customFormat="1" x14ac:dyDescent="0.25">
      <c r="B65" s="67">
        <v>171995</v>
      </c>
      <c r="D65" s="141">
        <v>38838</v>
      </c>
      <c r="E65" s="137">
        <v>67.941916666666671</v>
      </c>
    </row>
    <row r="66" spans="2:5" s="18" customFormat="1" x14ac:dyDescent="0.25">
      <c r="B66" s="67">
        <v>110258</v>
      </c>
      <c r="D66" s="141">
        <v>38869</v>
      </c>
      <c r="E66" s="137">
        <v>73.899083333333323</v>
      </c>
    </row>
    <row r="67" spans="2:5" s="18" customFormat="1" x14ac:dyDescent="0.25">
      <c r="B67" s="67">
        <v>26102</v>
      </c>
      <c r="D67" s="141">
        <v>38899</v>
      </c>
      <c r="E67" s="137">
        <v>71.561833333333325</v>
      </c>
    </row>
    <row r="68" spans="2:5" s="18" customFormat="1" x14ac:dyDescent="0.25">
      <c r="B68" s="67">
        <v>24315</v>
      </c>
      <c r="D68" s="141">
        <v>38930</v>
      </c>
      <c r="E68" s="137">
        <v>70.102999999999994</v>
      </c>
    </row>
    <row r="69" spans="2:5" s="18" customFormat="1" x14ac:dyDescent="0.25">
      <c r="B69" s="67">
        <v>59650</v>
      </c>
      <c r="D69" s="141">
        <v>38961</v>
      </c>
      <c r="E69" s="137">
        <v>71.071416666666678</v>
      </c>
    </row>
    <row r="70" spans="2:5" s="18" customFormat="1" x14ac:dyDescent="0.25">
      <c r="B70" s="67">
        <v>111583</v>
      </c>
      <c r="D70" s="141">
        <v>38991</v>
      </c>
      <c r="E70" s="137">
        <v>75.338916666666677</v>
      </c>
    </row>
    <row r="71" spans="2:5" s="18" customFormat="1" x14ac:dyDescent="0.25">
      <c r="B71" s="67">
        <v>119338</v>
      </c>
      <c r="D71" s="141">
        <v>39022</v>
      </c>
      <c r="E71" s="137">
        <v>77.384833333333333</v>
      </c>
    </row>
    <row r="72" spans="2:5" s="18" customFormat="1" x14ac:dyDescent="0.25">
      <c r="B72" s="67">
        <v>95589</v>
      </c>
      <c r="D72" s="141">
        <v>39052</v>
      </c>
      <c r="E72" s="137">
        <v>82.776750000000007</v>
      </c>
    </row>
    <row r="73" spans="2:5" s="18" customFormat="1" x14ac:dyDescent="0.25">
      <c r="B73" s="67">
        <v>63650</v>
      </c>
      <c r="D73" s="141">
        <v>39083</v>
      </c>
      <c r="E73" s="137">
        <v>78.677000000000007</v>
      </c>
    </row>
    <row r="74" spans="2:5" s="18" customFormat="1" x14ac:dyDescent="0.25">
      <c r="B74" s="67">
        <v>47564</v>
      </c>
      <c r="D74" s="141">
        <v>39114</v>
      </c>
      <c r="E74" s="137">
        <v>78.833250000000007</v>
      </c>
    </row>
    <row r="75" spans="2:5" s="18" customFormat="1" x14ac:dyDescent="0.25">
      <c r="B75" s="67">
        <v>91362</v>
      </c>
      <c r="D75" s="141">
        <v>39142</v>
      </c>
      <c r="E75" s="137">
        <v>82.182833333333335</v>
      </c>
    </row>
    <row r="76" spans="2:5" s="18" customFormat="1" x14ac:dyDescent="0.25">
      <c r="B76" s="67">
        <v>14330</v>
      </c>
      <c r="D76" s="141">
        <v>39173</v>
      </c>
      <c r="E76" s="137">
        <v>77.977999999999994</v>
      </c>
    </row>
    <row r="77" spans="2:5" s="18" customFormat="1" x14ac:dyDescent="0.25">
      <c r="B77" s="67">
        <v>62739</v>
      </c>
      <c r="D77" s="141">
        <v>39203</v>
      </c>
      <c r="E77" s="137">
        <v>68.873333333333335</v>
      </c>
    </row>
    <row r="78" spans="2:5" s="18" customFormat="1" x14ac:dyDescent="0.25">
      <c r="B78" s="67">
        <v>67310</v>
      </c>
      <c r="D78" s="141">
        <v>39234</v>
      </c>
      <c r="E78" s="137">
        <v>65.294333333333341</v>
      </c>
    </row>
    <row r="79" spans="2:5" s="18" customFormat="1" x14ac:dyDescent="0.25">
      <c r="B79" s="67">
        <v>76772</v>
      </c>
      <c r="D79" s="141">
        <v>39264</v>
      </c>
      <c r="E79" s="137">
        <v>69.516833333333324</v>
      </c>
    </row>
    <row r="80" spans="2:5" s="18" customFormat="1" x14ac:dyDescent="0.25">
      <c r="B80" s="67">
        <v>168548</v>
      </c>
      <c r="D80" s="141">
        <v>39295</v>
      </c>
      <c r="E80" s="137">
        <v>81.536249999999995</v>
      </c>
    </row>
    <row r="81" spans="2:5" s="18" customFormat="1" x14ac:dyDescent="0.25">
      <c r="B81" s="67">
        <v>41609</v>
      </c>
      <c r="D81" s="141">
        <v>39326</v>
      </c>
      <c r="E81" s="137">
        <v>80.032833333333329</v>
      </c>
    </row>
    <row r="82" spans="2:5" s="18" customFormat="1" x14ac:dyDescent="0.25">
      <c r="B82" s="67">
        <v>85005</v>
      </c>
      <c r="D82" s="141">
        <v>39356</v>
      </c>
      <c r="E82" s="137">
        <v>77.817999999999998</v>
      </c>
    </row>
    <row r="83" spans="2:5" s="18" customFormat="1" x14ac:dyDescent="0.25">
      <c r="B83" s="67">
        <v>40483</v>
      </c>
      <c r="D83" s="141">
        <v>39387</v>
      </c>
      <c r="E83" s="137">
        <v>71.246750000000006</v>
      </c>
    </row>
    <row r="84" spans="2:5" s="18" customFormat="1" x14ac:dyDescent="0.25">
      <c r="B84" s="67">
        <v>98334</v>
      </c>
      <c r="D84" s="141">
        <v>39417</v>
      </c>
      <c r="E84" s="137">
        <v>71.475499999999997</v>
      </c>
    </row>
    <row r="85" spans="2:5" s="18" customFormat="1" x14ac:dyDescent="0.25">
      <c r="B85" s="67">
        <v>101694</v>
      </c>
      <c r="D85" s="141">
        <v>39448</v>
      </c>
      <c r="E85" s="137">
        <v>74.645833333333329</v>
      </c>
    </row>
    <row r="86" spans="2:5" s="18" customFormat="1" x14ac:dyDescent="0.25">
      <c r="B86" s="67">
        <v>127659</v>
      </c>
      <c r="D86" s="141">
        <v>39479</v>
      </c>
      <c r="E86" s="137">
        <v>81.320416666666674</v>
      </c>
    </row>
    <row r="87" spans="2:5" s="18" customFormat="1" x14ac:dyDescent="0.25">
      <c r="B87" s="67">
        <v>67189</v>
      </c>
      <c r="D87" s="141">
        <v>39508</v>
      </c>
      <c r="E87" s="137">
        <v>79.305999999999997</v>
      </c>
    </row>
    <row r="88" spans="2:5" s="18" customFormat="1" x14ac:dyDescent="0.25">
      <c r="B88" s="67">
        <v>31151</v>
      </c>
      <c r="D88" s="141">
        <v>39539</v>
      </c>
      <c r="E88" s="137">
        <v>80.707750000000004</v>
      </c>
    </row>
    <row r="89" spans="2:5" s="18" customFormat="1" x14ac:dyDescent="0.25">
      <c r="B89" s="67">
        <v>79892</v>
      </c>
      <c r="D89" s="141">
        <v>39569</v>
      </c>
      <c r="E89" s="137">
        <v>82.137166666666673</v>
      </c>
    </row>
    <row r="90" spans="2:5" s="18" customFormat="1" x14ac:dyDescent="0.25">
      <c r="B90" s="67">
        <v>60323</v>
      </c>
      <c r="D90" s="141">
        <v>39600</v>
      </c>
      <c r="E90" s="137">
        <v>81.554916666666671</v>
      </c>
    </row>
    <row r="91" spans="2:5" s="18" customFormat="1" x14ac:dyDescent="0.25">
      <c r="B91" s="67">
        <v>105781</v>
      </c>
      <c r="D91" s="141">
        <v>39630</v>
      </c>
      <c r="E91" s="137">
        <v>83.972333333333324</v>
      </c>
    </row>
    <row r="92" spans="2:5" s="18" customFormat="1" x14ac:dyDescent="0.25">
      <c r="B92" s="67">
        <v>24776</v>
      </c>
      <c r="D92" s="141">
        <v>39661</v>
      </c>
      <c r="E92" s="137">
        <v>71.99133333333333</v>
      </c>
    </row>
    <row r="93" spans="2:5" s="18" customFormat="1" x14ac:dyDescent="0.25">
      <c r="B93" s="67">
        <v>82714</v>
      </c>
      <c r="D93" s="141">
        <v>39692</v>
      </c>
      <c r="E93" s="137">
        <v>75.416749999999993</v>
      </c>
    </row>
    <row r="94" spans="2:5" s="18" customFormat="1" x14ac:dyDescent="0.25">
      <c r="B94" s="67">
        <v>74662</v>
      </c>
      <c r="D94" s="141">
        <v>39722</v>
      </c>
      <c r="E94" s="137">
        <v>74.554833333333335</v>
      </c>
    </row>
    <row r="95" spans="2:5" s="18" customFormat="1" x14ac:dyDescent="0.25">
      <c r="B95" s="67">
        <v>43086</v>
      </c>
      <c r="D95" s="141">
        <v>39753</v>
      </c>
      <c r="E95" s="137">
        <v>74.771749999999997</v>
      </c>
    </row>
    <row r="96" spans="2:5" s="18" customFormat="1" x14ac:dyDescent="0.25">
      <c r="B96" s="67">
        <v>62863</v>
      </c>
      <c r="D96" s="141">
        <v>39783</v>
      </c>
      <c r="E96" s="137">
        <v>71.81583333333333</v>
      </c>
    </row>
    <row r="97" spans="2:5" s="18" customFormat="1" x14ac:dyDescent="0.25">
      <c r="B97" s="67">
        <v>51448</v>
      </c>
      <c r="D97" s="141">
        <v>39814</v>
      </c>
      <c r="E97" s="137">
        <v>67.628666666666675</v>
      </c>
    </row>
    <row r="98" spans="2:5" s="18" customFormat="1" x14ac:dyDescent="0.25">
      <c r="B98" s="67">
        <v>52924</v>
      </c>
      <c r="D98" s="141">
        <v>39845</v>
      </c>
      <c r="E98" s="137">
        <v>61.400750000000002</v>
      </c>
    </row>
    <row r="99" spans="2:5" s="18" customFormat="1" x14ac:dyDescent="0.25">
      <c r="B99" s="67">
        <v>74538</v>
      </c>
      <c r="D99" s="141">
        <v>39873</v>
      </c>
      <c r="E99" s="137">
        <v>62.013166666666663</v>
      </c>
    </row>
    <row r="100" spans="2:5" s="18" customFormat="1" x14ac:dyDescent="0.25">
      <c r="B100" s="67">
        <v>116802</v>
      </c>
      <c r="D100" s="141">
        <v>39904</v>
      </c>
      <c r="E100" s="137">
        <v>69.150750000000002</v>
      </c>
    </row>
    <row r="101" spans="2:5" s="18" customFormat="1" x14ac:dyDescent="0.25">
      <c r="B101" s="67">
        <v>47768</v>
      </c>
      <c r="D101" s="141">
        <v>39934</v>
      </c>
      <c r="E101" s="137">
        <v>66.473749999999995</v>
      </c>
    </row>
    <row r="102" spans="2:5" s="18" customFormat="1" x14ac:dyDescent="0.25">
      <c r="B102" s="67">
        <v>60426</v>
      </c>
      <c r="D102" s="141">
        <v>39965</v>
      </c>
      <c r="E102" s="137">
        <v>66.48233333333333</v>
      </c>
    </row>
    <row r="103" spans="2:5" s="18" customFormat="1" x14ac:dyDescent="0.25">
      <c r="B103" s="67">
        <v>51316</v>
      </c>
      <c r="D103" s="141">
        <v>39995</v>
      </c>
      <c r="E103" s="137">
        <v>61.943583333333336</v>
      </c>
    </row>
    <row r="104" spans="2:5" s="18" customFormat="1" x14ac:dyDescent="0.25">
      <c r="B104" s="67">
        <v>89858</v>
      </c>
      <c r="D104" s="141">
        <v>40026</v>
      </c>
      <c r="E104" s="137">
        <v>67.367083333333326</v>
      </c>
    </row>
    <row r="105" spans="2:5" s="18" customFormat="1" x14ac:dyDescent="0.25">
      <c r="B105" s="67">
        <v>157058</v>
      </c>
      <c r="D105" s="141">
        <v>40057</v>
      </c>
      <c r="E105" s="137">
        <v>73.562416666666678</v>
      </c>
    </row>
    <row r="106" spans="2:5" s="18" customFormat="1" x14ac:dyDescent="0.25">
      <c r="B106" s="67">
        <v>46687</v>
      </c>
      <c r="D106" s="141">
        <v>40087</v>
      </c>
      <c r="E106" s="137">
        <v>71.231166666666667</v>
      </c>
    </row>
    <row r="107" spans="2:5" s="18" customFormat="1" x14ac:dyDescent="0.25">
      <c r="B107" s="67">
        <v>43190</v>
      </c>
      <c r="D107" s="141">
        <v>40118</v>
      </c>
      <c r="E107" s="137">
        <v>71.239833333333323</v>
      </c>
    </row>
    <row r="108" spans="2:5" s="18" customFormat="1" x14ac:dyDescent="0.25">
      <c r="B108" s="67">
        <v>118866</v>
      </c>
      <c r="D108" s="141">
        <v>40148</v>
      </c>
      <c r="E108" s="137">
        <v>75.906750000000002</v>
      </c>
    </row>
    <row r="109" spans="2:5" s="18" customFormat="1" x14ac:dyDescent="0.25">
      <c r="B109" s="67">
        <v>3815</v>
      </c>
      <c r="D109" s="141">
        <v>40179</v>
      </c>
      <c r="E109" s="137">
        <v>71.937333333333328</v>
      </c>
    </row>
    <row r="110" spans="2:5" s="18" customFormat="1" x14ac:dyDescent="0.25">
      <c r="B110" s="67">
        <v>51479</v>
      </c>
      <c r="D110" s="141">
        <v>40210</v>
      </c>
      <c r="E110" s="137">
        <v>71.816916666666671</v>
      </c>
    </row>
    <row r="111" spans="2:5" s="18" customFormat="1" x14ac:dyDescent="0.25">
      <c r="B111" s="67">
        <v>99489</v>
      </c>
      <c r="D111" s="141">
        <v>40238</v>
      </c>
      <c r="E111" s="137">
        <v>73.896166666666673</v>
      </c>
    </row>
    <row r="112" spans="2:5" s="18" customFormat="1" x14ac:dyDescent="0.25">
      <c r="B112" s="67">
        <v>51183</v>
      </c>
      <c r="D112" s="141">
        <v>40269</v>
      </c>
      <c r="E112" s="137">
        <v>68.427916666666675</v>
      </c>
    </row>
    <row r="113" spans="2:5" s="18" customFormat="1" x14ac:dyDescent="0.25">
      <c r="B113" s="67">
        <v>159549</v>
      </c>
      <c r="D113" s="141">
        <v>40299</v>
      </c>
      <c r="E113" s="137">
        <v>77.742999999999995</v>
      </c>
    </row>
    <row r="114" spans="2:5" s="18" customFormat="1" x14ac:dyDescent="0.25">
      <c r="B114" s="67">
        <v>55385</v>
      </c>
      <c r="D114" s="141">
        <v>40330</v>
      </c>
      <c r="E114" s="137">
        <v>77.322916666666671</v>
      </c>
    </row>
    <row r="115" spans="2:5" s="18" customFormat="1" x14ac:dyDescent="0.25">
      <c r="B115" s="67">
        <v>41196</v>
      </c>
      <c r="D115" s="141">
        <v>40360</v>
      </c>
      <c r="E115" s="137">
        <v>76.479583333333323</v>
      </c>
    </row>
    <row r="116" spans="2:5" s="18" customFormat="1" x14ac:dyDescent="0.25">
      <c r="B116" s="67">
        <v>134187</v>
      </c>
      <c r="D116" s="141">
        <v>40391</v>
      </c>
      <c r="E116" s="137">
        <v>80.173666666666676</v>
      </c>
    </row>
    <row r="117" spans="2:5" s="18" customFormat="1" x14ac:dyDescent="0.25">
      <c r="B117" s="67">
        <v>147354</v>
      </c>
      <c r="D117" s="141">
        <v>40422</v>
      </c>
      <c r="E117" s="137">
        <v>79.364999999999995</v>
      </c>
    </row>
    <row r="118" spans="2:5" s="18" customFormat="1" x14ac:dyDescent="0.25">
      <c r="B118" s="67">
        <v>51217</v>
      </c>
      <c r="D118" s="141">
        <v>40452</v>
      </c>
      <c r="E118" s="137">
        <v>79.742500000000007</v>
      </c>
    </row>
    <row r="119" spans="2:5" s="18" customFormat="1" x14ac:dyDescent="0.25">
      <c r="B119" s="67">
        <v>198528</v>
      </c>
      <c r="D119" s="141">
        <v>40483</v>
      </c>
      <c r="E119" s="137">
        <v>92.687333333333328</v>
      </c>
    </row>
    <row r="120" spans="2:5" s="18" customFormat="1" x14ac:dyDescent="0.25">
      <c r="B120" s="67">
        <v>420287</v>
      </c>
      <c r="D120" s="141">
        <v>40513</v>
      </c>
      <c r="E120" s="137">
        <v>117.80575</v>
      </c>
    </row>
    <row r="121" spans="2:5" s="18" customFormat="1" x14ac:dyDescent="0.25">
      <c r="B121" s="67">
        <v>76954</v>
      </c>
      <c r="D121" s="141">
        <v>40544</v>
      </c>
      <c r="E121" s="137">
        <v>123.90066666666667</v>
      </c>
    </row>
    <row r="122" spans="2:5" s="18" customFormat="1" x14ac:dyDescent="0.25">
      <c r="B122" s="67">
        <v>68339</v>
      </c>
      <c r="D122" s="141">
        <v>40575</v>
      </c>
      <c r="E122" s="137">
        <v>125.30566666666667</v>
      </c>
    </row>
    <row r="123" spans="2:5" s="18" customFormat="1" x14ac:dyDescent="0.25">
      <c r="B123" s="67">
        <v>116079</v>
      </c>
      <c r="D123" s="141">
        <v>40603</v>
      </c>
      <c r="E123" s="137">
        <v>126.68816666666667</v>
      </c>
    </row>
    <row r="124" spans="2:5" s="18" customFormat="1" x14ac:dyDescent="0.25">
      <c r="B124" s="67">
        <v>173249</v>
      </c>
      <c r="D124" s="141">
        <v>40634</v>
      </c>
      <c r="E124" s="137">
        <v>136.86033333333333</v>
      </c>
    </row>
    <row r="125" spans="2:5" s="18" customFormat="1" x14ac:dyDescent="0.25">
      <c r="B125" s="67">
        <v>406215</v>
      </c>
      <c r="D125" s="141">
        <v>40664</v>
      </c>
      <c r="E125" s="137">
        <v>157.41583333333335</v>
      </c>
    </row>
    <row r="126" spans="2:5" s="18" customFormat="1" x14ac:dyDescent="0.25">
      <c r="B126" s="67">
        <v>192858</v>
      </c>
      <c r="D126" s="141">
        <v>40695</v>
      </c>
      <c r="E126" s="137">
        <v>168.87191666666666</v>
      </c>
    </row>
    <row r="127" spans="2:5" s="18" customFormat="1" x14ac:dyDescent="0.25">
      <c r="B127" s="67">
        <v>172614</v>
      </c>
      <c r="D127" s="141">
        <v>40725</v>
      </c>
      <c r="E127" s="137">
        <v>179.82341666666665</v>
      </c>
    </row>
    <row r="128" spans="2:5" s="18" customFormat="1" x14ac:dyDescent="0.25">
      <c r="B128" s="67">
        <v>77680</v>
      </c>
      <c r="D128" s="141">
        <v>40756</v>
      </c>
      <c r="E128" s="137">
        <v>175.11449999999999</v>
      </c>
    </row>
    <row r="129" spans="2:5" s="18" customFormat="1" x14ac:dyDescent="0.25">
      <c r="B129" s="67">
        <v>71330</v>
      </c>
      <c r="D129" s="141">
        <v>40787</v>
      </c>
      <c r="E129" s="137">
        <v>168.77916666666667</v>
      </c>
    </row>
    <row r="130" spans="2:5" s="18" customFormat="1" x14ac:dyDescent="0.25">
      <c r="B130" s="18">
        <v>24290</v>
      </c>
      <c r="D130" s="141">
        <v>40817</v>
      </c>
      <c r="E130" s="137">
        <v>166.53524999999999</v>
      </c>
    </row>
    <row r="131" spans="2:5" s="18" customFormat="1" x14ac:dyDescent="0.25">
      <c r="B131" s="18">
        <v>70231</v>
      </c>
      <c r="D131" s="141">
        <v>40848</v>
      </c>
      <c r="E131" s="137">
        <v>155.84383333333335</v>
      </c>
    </row>
    <row r="132" spans="2:5" s="18" customFormat="1" x14ac:dyDescent="0.25">
      <c r="B132" s="18">
        <v>45240</v>
      </c>
      <c r="D132" s="141">
        <v>40878</v>
      </c>
      <c r="E132" s="137">
        <v>124.58991666666667</v>
      </c>
    </row>
    <row r="133" spans="2:5" s="18" customFormat="1" x14ac:dyDescent="0.25">
      <c r="B133" s="67">
        <v>22902</v>
      </c>
      <c r="D133" s="141">
        <v>40909</v>
      </c>
      <c r="E133" s="137">
        <v>120.08558333333333</v>
      </c>
    </row>
    <row r="134" spans="2:5" s="18" customFormat="1" x14ac:dyDescent="0.25">
      <c r="B134" s="67">
        <v>52103</v>
      </c>
      <c r="D134" s="141">
        <v>40940</v>
      </c>
      <c r="E134" s="137">
        <v>118.73258333333332</v>
      </c>
    </row>
    <row r="135" spans="2:5" s="18" customFormat="1" x14ac:dyDescent="0.25">
      <c r="B135" s="67">
        <v>44973</v>
      </c>
      <c r="D135" s="141">
        <v>40969</v>
      </c>
      <c r="E135" s="137">
        <v>112.80708333333332</v>
      </c>
    </row>
    <row r="136" spans="2:5" s="18" customFormat="1" x14ac:dyDescent="0.25">
      <c r="B136" s="67">
        <v>55129</v>
      </c>
      <c r="D136" s="141">
        <v>41000</v>
      </c>
      <c r="E136" s="137">
        <v>102.96375</v>
      </c>
    </row>
    <row r="137" spans="2:5" s="18" customFormat="1" x14ac:dyDescent="0.25">
      <c r="B137" s="67">
        <v>83239</v>
      </c>
      <c r="D137" s="141">
        <v>41030</v>
      </c>
      <c r="E137" s="137">
        <v>76.049083333333328</v>
      </c>
    </row>
    <row r="138" spans="2:5" s="18" customFormat="1" x14ac:dyDescent="0.25">
      <c r="B138" s="67">
        <v>207547</v>
      </c>
      <c r="D138" s="141">
        <v>41061</v>
      </c>
      <c r="E138" s="137">
        <v>77.273166666666668</v>
      </c>
    </row>
    <row r="139" spans="2:5" s="18" customFormat="1" x14ac:dyDescent="0.25">
      <c r="B139" s="67">
        <v>88063</v>
      </c>
      <c r="D139" s="141">
        <v>41091</v>
      </c>
      <c r="E139" s="137">
        <v>70.227249999999998</v>
      </c>
    </row>
    <row r="140" spans="2:5" s="18" customFormat="1" x14ac:dyDescent="0.25">
      <c r="B140" s="67">
        <v>158014</v>
      </c>
      <c r="D140" s="141">
        <v>41122</v>
      </c>
      <c r="E140" s="137">
        <v>76.921750000000003</v>
      </c>
    </row>
    <row r="141" spans="2:5" s="18" customFormat="1" x14ac:dyDescent="0.25">
      <c r="B141" s="67">
        <v>61105</v>
      </c>
      <c r="D141" s="141">
        <v>41153</v>
      </c>
      <c r="E141" s="137">
        <v>76.069666666666677</v>
      </c>
    </row>
    <row r="142" spans="2:5" s="18" customFormat="1" x14ac:dyDescent="0.25">
      <c r="B142" s="67">
        <v>21402</v>
      </c>
      <c r="D142" s="141">
        <v>41183</v>
      </c>
      <c r="E142" s="137">
        <v>75.828999999999994</v>
      </c>
    </row>
    <row r="143" spans="2:5" s="18" customFormat="1" x14ac:dyDescent="0.25">
      <c r="B143" s="67">
        <v>51847</v>
      </c>
      <c r="D143" s="141">
        <v>41214</v>
      </c>
      <c r="E143" s="137">
        <v>74.296999999999997</v>
      </c>
    </row>
    <row r="144" spans="2:5" s="18" customFormat="1" x14ac:dyDescent="0.25">
      <c r="B144" s="67">
        <v>69709</v>
      </c>
      <c r="D144" s="141">
        <v>41244</v>
      </c>
      <c r="E144" s="137">
        <v>76.336083333333335</v>
      </c>
    </row>
    <row r="145" spans="2:34" s="28" customFormat="1" x14ac:dyDescent="0.25">
      <c r="B145" s="67">
        <v>25353</v>
      </c>
      <c r="D145" s="141">
        <v>41275</v>
      </c>
      <c r="E145" s="137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28" customFormat="1" x14ac:dyDescent="0.25">
      <c r="B146" s="67">
        <v>124575</v>
      </c>
      <c r="D146" s="141">
        <v>41306</v>
      </c>
      <c r="E146" s="137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28" customFormat="1" x14ac:dyDescent="0.25">
      <c r="B147" s="67">
        <v>54387</v>
      </c>
      <c r="D147" s="141">
        <v>41334</v>
      </c>
      <c r="E147" s="137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28" customFormat="1" x14ac:dyDescent="0.25">
      <c r="B148" s="67">
        <v>32354</v>
      </c>
      <c r="D148" s="141">
        <v>41365</v>
      </c>
      <c r="E148" s="137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28" customFormat="1" x14ac:dyDescent="0.25">
      <c r="B149" s="67">
        <v>153160</v>
      </c>
      <c r="D149" s="141">
        <v>41395</v>
      </c>
      <c r="E149" s="137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28" customFormat="1" x14ac:dyDescent="0.25">
      <c r="B150" s="67">
        <v>49827</v>
      </c>
      <c r="D150" s="141">
        <v>41426</v>
      </c>
      <c r="E150" s="137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28" customFormat="1" x14ac:dyDescent="0.25">
      <c r="B151" s="67">
        <v>129223</v>
      </c>
      <c r="D151" s="141">
        <v>41456</v>
      </c>
      <c r="E151" s="137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28" customFormat="1" x14ac:dyDescent="0.25">
      <c r="B152" s="67">
        <v>270131</v>
      </c>
      <c r="D152" s="141">
        <v>41487</v>
      </c>
      <c r="E152" s="137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28" customFormat="1" x14ac:dyDescent="0.25">
      <c r="B153" s="67">
        <v>169124</v>
      </c>
      <c r="D153" s="141">
        <v>41518</v>
      </c>
      <c r="E153" s="137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28" customFormat="1" x14ac:dyDescent="0.25">
      <c r="B154" s="67">
        <v>59871</v>
      </c>
      <c r="D154" s="141">
        <v>41548</v>
      </c>
      <c r="E154" s="137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28" customFormat="1" x14ac:dyDescent="0.25">
      <c r="B155" s="67">
        <v>36543</v>
      </c>
      <c r="D155" s="141">
        <v>41579</v>
      </c>
      <c r="E155" s="137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28" customFormat="1" x14ac:dyDescent="0.25">
      <c r="B156" s="67">
        <v>33108</v>
      </c>
      <c r="D156" s="141">
        <v>41609</v>
      </c>
      <c r="E156" s="137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28" customFormat="1" x14ac:dyDescent="0.25">
      <c r="B157" s="189">
        <v>42231</v>
      </c>
      <c r="D157" s="141">
        <v>41640</v>
      </c>
      <c r="E157" s="137">
        <v>96.211166666666671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28" customFormat="1" x14ac:dyDescent="0.25">
      <c r="B158" s="189">
        <v>124410</v>
      </c>
      <c r="D158" s="141">
        <v>41671</v>
      </c>
      <c r="E158" s="137">
        <v>96.197416666666669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28" customFormat="1" x14ac:dyDescent="0.25">
      <c r="B159" s="189">
        <v>116764</v>
      </c>
      <c r="D159" s="141">
        <v>41699</v>
      </c>
      <c r="E159" s="137">
        <v>101.3955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28" customFormat="1" x14ac:dyDescent="0.25">
      <c r="B160" s="189">
        <v>56290</v>
      </c>
      <c r="D160" s="141">
        <v>41730</v>
      </c>
      <c r="E160" s="137">
        <v>103.39016666666667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2:34" s="28" customFormat="1" x14ac:dyDescent="0.25">
      <c r="B161" s="28">
        <v>9196</v>
      </c>
      <c r="D161" s="141">
        <v>41760</v>
      </c>
      <c r="E161" s="137">
        <v>91.393166666666673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2:34" s="28" customFormat="1" x14ac:dyDescent="0.25">
      <c r="B162" s="28">
        <v>22621</v>
      </c>
      <c r="D162" s="141">
        <v>41791</v>
      </c>
      <c r="E162" s="137">
        <v>89.126000000000005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162"/>
  <sheetViews>
    <sheetView zoomScaleSheetLayoutView="100" workbookViewId="0">
      <pane ySplit="11" topLeftCell="A12" activePane="bottomLeft" state="frozen"/>
      <selection activeCell="A25" sqref="A25"/>
      <selection pane="bottomLeft" activeCell="Q10" sqref="Q10"/>
    </sheetView>
  </sheetViews>
  <sheetFormatPr baseColWidth="10" defaultRowHeight="15" customHeight="1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5703125" style="28" customWidth="1"/>
    <col min="15" max="26" width="11.42578125" style="5"/>
    <col min="27" max="43" width="11.42578125" style="140"/>
    <col min="44" max="16384" width="11.42578125" style="27"/>
  </cols>
  <sheetData>
    <row r="1" spans="1:15" ht="15" customHeight="1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ht="15" customHeight="1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ht="15" customHeight="1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ht="15" customHeight="1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ht="15" customHeight="1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ht="15" customHeight="1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ht="15" customHeight="1" x14ac:dyDescent="0.25">
      <c r="A7" s="48"/>
      <c r="B7" s="29"/>
      <c r="C7" s="227" t="s">
        <v>69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ht="15" customHeight="1" x14ac:dyDescent="0.25">
      <c r="A8" s="48"/>
      <c r="B8" s="29"/>
      <c r="C8" s="224" t="s">
        <v>66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ht="15" customHeight="1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15" ht="1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15" ht="15" customHeight="1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"/>
    </row>
    <row r="12" spans="1:15" ht="15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ht="15" customHeight="1" x14ac:dyDescent="0.25">
      <c r="A13" s="48"/>
      <c r="B13" s="59" t="s">
        <v>4</v>
      </c>
      <c r="C13" s="62">
        <v>117.667</v>
      </c>
      <c r="D13" s="62">
        <v>226.083</v>
      </c>
      <c r="E13" s="62">
        <v>426.04399999999998</v>
      </c>
      <c r="F13" s="62">
        <v>183.21800000000002</v>
      </c>
      <c r="G13" s="62">
        <v>317.50700000000001</v>
      </c>
      <c r="H13" s="64">
        <v>339.32800000000003</v>
      </c>
      <c r="I13" s="62">
        <v>6.8726043835254158</v>
      </c>
      <c r="J13" s="62">
        <v>106.87260438352541</v>
      </c>
      <c r="K13" s="62">
        <v>73.294654455348265</v>
      </c>
      <c r="L13" s="50"/>
      <c r="N13" s="27">
        <v>1</v>
      </c>
    </row>
    <row r="14" spans="1:15" ht="15" customHeight="1" x14ac:dyDescent="0.25">
      <c r="A14" s="48"/>
      <c r="B14" s="59" t="s">
        <v>5</v>
      </c>
      <c r="C14" s="62">
        <v>153.554</v>
      </c>
      <c r="D14" s="62">
        <v>200.60700000000003</v>
      </c>
      <c r="E14" s="62">
        <v>245.01100000000002</v>
      </c>
      <c r="F14" s="62">
        <v>186.166</v>
      </c>
      <c r="G14" s="62">
        <v>312.45400000000001</v>
      </c>
      <c r="H14" s="64">
        <v>393.73500000000001</v>
      </c>
      <c r="I14" s="62">
        <v>26.013749223885753</v>
      </c>
      <c r="J14" s="62">
        <v>126.01374922388575</v>
      </c>
      <c r="K14" s="62">
        <v>67.836232179882487</v>
      </c>
      <c r="L14" s="50"/>
      <c r="N14" s="27">
        <v>1</v>
      </c>
    </row>
    <row r="15" spans="1:15" ht="15" customHeight="1" x14ac:dyDescent="0.25">
      <c r="A15" s="48"/>
      <c r="B15" s="59" t="s">
        <v>6</v>
      </c>
      <c r="C15" s="62">
        <v>148.51400000000001</v>
      </c>
      <c r="D15" s="62">
        <v>144.16800000000001</v>
      </c>
      <c r="E15" s="62">
        <v>402.72899999999998</v>
      </c>
      <c r="F15" s="62">
        <v>97.04</v>
      </c>
      <c r="G15" s="62">
        <v>267.08199999999999</v>
      </c>
      <c r="H15" s="64">
        <v>492.04599999999994</v>
      </c>
      <c r="I15" s="62">
        <v>84.230311290165531</v>
      </c>
      <c r="J15" s="62">
        <v>184.23031129016553</v>
      </c>
      <c r="K15" s="62">
        <v>175.22877164056058</v>
      </c>
      <c r="L15" s="50"/>
      <c r="N15" s="27">
        <v>1</v>
      </c>
    </row>
    <row r="16" spans="1:15" ht="15" customHeight="1" x14ac:dyDescent="0.25">
      <c r="A16" s="48"/>
      <c r="B16" s="59" t="s">
        <v>7</v>
      </c>
      <c r="C16" s="62">
        <v>142.89299999999997</v>
      </c>
      <c r="D16" s="62">
        <v>185.72</v>
      </c>
      <c r="E16" s="62">
        <v>405.63400000000001</v>
      </c>
      <c r="F16" s="62">
        <v>218.227</v>
      </c>
      <c r="G16" s="62">
        <v>192.07600000000002</v>
      </c>
      <c r="H16" s="64">
        <v>427.01299999999998</v>
      </c>
      <c r="I16" s="62">
        <v>122.31460463566499</v>
      </c>
      <c r="J16" s="62">
        <v>222.31460463566498</v>
      </c>
      <c r="K16" s="62">
        <v>-11.983393438942013</v>
      </c>
      <c r="L16" s="50"/>
      <c r="N16" s="27">
        <v>1</v>
      </c>
    </row>
    <row r="17" spans="1:43" ht="15" customHeight="1" x14ac:dyDescent="0.25">
      <c r="A17" s="48"/>
      <c r="B17" s="59" t="s">
        <v>8</v>
      </c>
      <c r="C17" s="62">
        <v>137.97200000000001</v>
      </c>
      <c r="D17" s="62">
        <v>168.23099999999997</v>
      </c>
      <c r="E17" s="62">
        <v>627.02500000000009</v>
      </c>
      <c r="F17" s="62">
        <v>300.56899999999996</v>
      </c>
      <c r="G17" s="62">
        <v>434.26600000000008</v>
      </c>
      <c r="H17" s="64">
        <v>260.51099999999997</v>
      </c>
      <c r="I17" s="62">
        <v>-40.011191297499707</v>
      </c>
      <c r="J17" s="62">
        <v>59.988808702500293</v>
      </c>
      <c r="K17" s="62">
        <v>44.481300466781384</v>
      </c>
      <c r="L17" s="50"/>
      <c r="N17" s="27">
        <v>1</v>
      </c>
    </row>
    <row r="18" spans="1:43" ht="15" customHeight="1" x14ac:dyDescent="0.25">
      <c r="A18" s="48"/>
      <c r="B18" s="59" t="s">
        <v>9</v>
      </c>
      <c r="C18" s="62">
        <v>100.42</v>
      </c>
      <c r="D18" s="62">
        <v>218.03399999999999</v>
      </c>
      <c r="E18" s="62">
        <v>453.99899999999997</v>
      </c>
      <c r="F18" s="62">
        <v>203.58799999999999</v>
      </c>
      <c r="G18" s="62">
        <v>261.78399999999999</v>
      </c>
      <c r="H18" s="24">
        <v>146.70099999999999</v>
      </c>
      <c r="I18" s="24">
        <v>-43.961051859548327</v>
      </c>
      <c r="J18" s="24">
        <v>56.038948140451673</v>
      </c>
      <c r="K18" s="24">
        <v>28.585181837829342</v>
      </c>
      <c r="L18" s="50"/>
      <c r="N18" s="27">
        <v>1</v>
      </c>
    </row>
    <row r="19" spans="1:43" ht="15" customHeight="1" x14ac:dyDescent="0.25">
      <c r="A19" s="48"/>
      <c r="B19" s="59" t="s">
        <v>10</v>
      </c>
      <c r="C19" s="62">
        <v>179.792</v>
      </c>
      <c r="D19" s="62">
        <v>217.81800000000001</v>
      </c>
      <c r="E19" s="62">
        <v>358.04199999999992</v>
      </c>
      <c r="F19" s="62">
        <v>242.38300000000004</v>
      </c>
      <c r="G19" s="62">
        <v>286.76299999999998</v>
      </c>
      <c r="H19" s="64"/>
      <c r="I19" s="62" t="s">
        <v>112</v>
      </c>
      <c r="J19" s="62" t="s">
        <v>112</v>
      </c>
      <c r="K19" s="62" t="s">
        <v>112</v>
      </c>
      <c r="L19" s="50"/>
      <c r="N19" s="27" t="s">
        <v>112</v>
      </c>
    </row>
    <row r="20" spans="1:43" ht="15" customHeight="1" x14ac:dyDescent="0.25">
      <c r="A20" s="48"/>
      <c r="B20" s="59" t="s">
        <v>11</v>
      </c>
      <c r="C20" s="62">
        <v>136.38800000000001</v>
      </c>
      <c r="D20" s="62">
        <v>167.05700000000002</v>
      </c>
      <c r="E20" s="62">
        <v>311.68299999999999</v>
      </c>
      <c r="F20" s="62">
        <v>270.94599999999997</v>
      </c>
      <c r="G20" s="62">
        <v>236.34900000000005</v>
      </c>
      <c r="H20" s="64"/>
      <c r="I20" s="62" t="s">
        <v>112</v>
      </c>
      <c r="J20" s="62" t="s">
        <v>112</v>
      </c>
      <c r="K20" s="62" t="s">
        <v>112</v>
      </c>
      <c r="L20" s="50"/>
      <c r="N20" s="27" t="s">
        <v>112</v>
      </c>
    </row>
    <row r="21" spans="1:43" ht="15" customHeight="1" x14ac:dyDescent="0.25">
      <c r="A21" s="48"/>
      <c r="B21" s="59" t="s">
        <v>12</v>
      </c>
      <c r="C21" s="62">
        <v>149.07600000000002</v>
      </c>
      <c r="D21" s="62">
        <v>237.63699999999997</v>
      </c>
      <c r="E21" s="62">
        <v>129.03699999999998</v>
      </c>
      <c r="F21" s="62">
        <v>320.38799999999998</v>
      </c>
      <c r="G21" s="62">
        <v>180.53900000000002</v>
      </c>
      <c r="H21" s="157"/>
      <c r="I21" s="158" t="s">
        <v>112</v>
      </c>
      <c r="J21" s="158" t="s">
        <v>112</v>
      </c>
      <c r="K21" s="158" t="s">
        <v>112</v>
      </c>
      <c r="L21" s="50"/>
      <c r="N21" s="27" t="s">
        <v>112</v>
      </c>
    </row>
    <row r="22" spans="1:43" ht="15" customHeight="1" x14ac:dyDescent="0.25">
      <c r="A22" s="48"/>
      <c r="B22" s="59" t="s">
        <v>13</v>
      </c>
      <c r="C22" s="62">
        <v>139.27600000000001</v>
      </c>
      <c r="D22" s="62">
        <v>255.44100000000003</v>
      </c>
      <c r="E22" s="62">
        <v>128.09399999999999</v>
      </c>
      <c r="F22" s="62">
        <v>211.55799999999999</v>
      </c>
      <c r="G22" s="62">
        <v>155.364</v>
      </c>
      <c r="H22" s="157"/>
      <c r="I22" s="158" t="s">
        <v>112</v>
      </c>
      <c r="J22" s="158" t="s">
        <v>112</v>
      </c>
      <c r="K22" s="158" t="s">
        <v>112</v>
      </c>
      <c r="L22" s="50"/>
      <c r="N22" s="27" t="s">
        <v>112</v>
      </c>
    </row>
    <row r="23" spans="1:43" ht="15" customHeight="1" x14ac:dyDescent="0.25">
      <c r="A23" s="48"/>
      <c r="B23" s="59" t="s">
        <v>14</v>
      </c>
      <c r="C23" s="62">
        <v>135.25</v>
      </c>
      <c r="D23" s="62">
        <v>375.09799999999996</v>
      </c>
      <c r="E23" s="62">
        <v>113.66400000000002</v>
      </c>
      <c r="F23" s="62">
        <v>150.00299999999999</v>
      </c>
      <c r="G23" s="62">
        <v>282.01499999999999</v>
      </c>
      <c r="H23" s="157"/>
      <c r="I23" s="158" t="s">
        <v>112</v>
      </c>
      <c r="J23" s="158" t="s">
        <v>112</v>
      </c>
      <c r="K23" s="158" t="s">
        <v>112</v>
      </c>
      <c r="L23" s="50"/>
      <c r="N23" s="27" t="s">
        <v>112</v>
      </c>
    </row>
    <row r="24" spans="1:43" ht="15" customHeight="1" x14ac:dyDescent="0.25">
      <c r="A24" s="48"/>
      <c r="B24" s="59" t="s">
        <v>15</v>
      </c>
      <c r="C24" s="62">
        <v>171.83500000000004</v>
      </c>
      <c r="D24" s="62">
        <v>516.3900000000001</v>
      </c>
      <c r="E24" s="62">
        <v>148.46699999999998</v>
      </c>
      <c r="F24" s="62">
        <v>179.28299999999999</v>
      </c>
      <c r="G24" s="62">
        <v>183.36099999999999</v>
      </c>
      <c r="H24" s="157"/>
      <c r="I24" s="158" t="s">
        <v>112</v>
      </c>
      <c r="J24" s="158" t="s">
        <v>112</v>
      </c>
      <c r="K24" s="158" t="s">
        <v>112</v>
      </c>
      <c r="L24" s="50"/>
      <c r="N24" s="27" t="s">
        <v>112</v>
      </c>
    </row>
    <row r="25" spans="1:43" ht="15" customHeight="1" x14ac:dyDescent="0.25">
      <c r="A25" s="48"/>
      <c r="B25" s="63" t="s">
        <v>19</v>
      </c>
      <c r="C25" s="64">
        <v>1712.6369999999999</v>
      </c>
      <c r="D25" s="64">
        <v>2912.2840000000006</v>
      </c>
      <c r="E25" s="64">
        <v>3749.4290000000001</v>
      </c>
      <c r="F25" s="64">
        <v>2563.3689999999997</v>
      </c>
      <c r="G25" s="64">
        <v>3109.5600000000004</v>
      </c>
      <c r="H25" s="82">
        <v>2059.3339999999998</v>
      </c>
      <c r="I25" s="55"/>
      <c r="J25" s="37"/>
      <c r="K25" s="37"/>
      <c r="L25" s="50"/>
      <c r="N25" s="27"/>
    </row>
    <row r="26" spans="1:43" ht="15" customHeight="1" x14ac:dyDescent="0.25">
      <c r="A26" s="48"/>
      <c r="B26" s="63" t="s">
        <v>16</v>
      </c>
      <c r="C26" s="64"/>
      <c r="D26" s="64">
        <v>70.046775819978251</v>
      </c>
      <c r="E26" s="64">
        <v>28.745307806518849</v>
      </c>
      <c r="F26" s="64">
        <v>-31.633083330821854</v>
      </c>
      <c r="G26" s="64">
        <v>21.307544875513472</v>
      </c>
      <c r="H26" s="36"/>
      <c r="I26" s="37"/>
      <c r="J26" s="37"/>
      <c r="K26" s="37"/>
      <c r="L26" s="50"/>
    </row>
    <row r="27" spans="1:43" ht="15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43" ht="15" customHeight="1" x14ac:dyDescent="0.25">
      <c r="A28" s="48"/>
      <c r="B28" s="63" t="s">
        <v>17</v>
      </c>
      <c r="C28" s="64">
        <v>801.01999999999987</v>
      </c>
      <c r="D28" s="64">
        <v>1142.8430000000001</v>
      </c>
      <c r="E28" s="64">
        <v>2560.442</v>
      </c>
      <c r="F28" s="64">
        <v>1188.808</v>
      </c>
      <c r="G28" s="64">
        <v>1785.1690000000003</v>
      </c>
      <c r="H28" s="24">
        <v>2059.3339999999998</v>
      </c>
      <c r="I28" s="58">
        <v>15.357929697412365</v>
      </c>
      <c r="J28" s="24">
        <v>115.35792969741236</v>
      </c>
      <c r="K28" s="24">
        <v>50.164618676859533</v>
      </c>
      <c r="L28" s="50"/>
    </row>
    <row r="29" spans="1:43" ht="15" customHeight="1" x14ac:dyDescent="0.25">
      <c r="A29" s="48"/>
      <c r="B29" s="63" t="s">
        <v>16</v>
      </c>
      <c r="C29" s="64"/>
      <c r="D29" s="64">
        <v>42.673466330428745</v>
      </c>
      <c r="E29" s="64">
        <v>124.04144751291297</v>
      </c>
      <c r="F29" s="64">
        <v>-53.570203894483839</v>
      </c>
      <c r="G29" s="64">
        <v>50.164618676859533</v>
      </c>
      <c r="H29" s="24">
        <v>15.357929697412365</v>
      </c>
      <c r="I29" s="37"/>
      <c r="J29" s="37"/>
      <c r="K29" s="37"/>
      <c r="L29" s="50"/>
    </row>
    <row r="30" spans="1:43" ht="15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43" ht="1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43" s="43" customFormat="1" ht="15" customHeigh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112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  <c r="AN32" s="140"/>
      <c r="AO32" s="140"/>
      <c r="AP32" s="140"/>
      <c r="AQ32" s="140"/>
    </row>
    <row r="33" spans="1:43" s="43" customFormat="1" ht="15" customHeigh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112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  <c r="AN33" s="140"/>
      <c r="AO33" s="140"/>
      <c r="AP33" s="140"/>
      <c r="AQ33" s="140"/>
    </row>
    <row r="34" spans="1:43" s="43" customFormat="1" ht="15" customHeigh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112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  <c r="AO34" s="140"/>
      <c r="AP34" s="140"/>
      <c r="AQ34" s="140"/>
    </row>
    <row r="35" spans="1:43" s="43" customFormat="1" ht="15" customHeigh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 t="s">
        <v>112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  <c r="AO35" s="140"/>
      <c r="AP35" s="140"/>
      <c r="AQ35" s="140"/>
    </row>
    <row r="36" spans="1:43" s="43" customFormat="1" ht="15" customHeigh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112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  <c r="AL36" s="140"/>
      <c r="AM36" s="140"/>
      <c r="AN36" s="140"/>
      <c r="AO36" s="140"/>
      <c r="AP36" s="140"/>
      <c r="AQ36" s="140"/>
    </row>
    <row r="37" spans="1:43" s="43" customFormat="1" ht="15" customHeigh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  <c r="AN37" s="140"/>
      <c r="AO37" s="140"/>
      <c r="AP37" s="140"/>
      <c r="AQ37" s="140"/>
    </row>
    <row r="38" spans="1:43" s="43" customFormat="1" ht="15" customHeigh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112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  <c r="AO38" s="140"/>
      <c r="AP38" s="140"/>
      <c r="AQ38" s="140"/>
    </row>
    <row r="39" spans="1:43" s="43" customFormat="1" ht="15" customHeigh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112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  <c r="AO39" s="140"/>
      <c r="AP39" s="140"/>
      <c r="AQ39" s="140"/>
    </row>
    <row r="40" spans="1:43" s="43" customFormat="1" ht="15" customHeigh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 t="s">
        <v>112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  <c r="AN40" s="140"/>
      <c r="AO40" s="140"/>
      <c r="AP40" s="140"/>
      <c r="AQ40" s="140"/>
    </row>
    <row r="41" spans="1:43" s="43" customFormat="1" ht="15" customHeigh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 t="s">
        <v>112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  <c r="AO41" s="140"/>
      <c r="AP41" s="140"/>
      <c r="AQ41" s="140"/>
    </row>
    <row r="42" spans="1:43" s="43" customFormat="1" ht="15" customHeigh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  <c r="AO42" s="140"/>
      <c r="AP42" s="140"/>
      <c r="AQ42" s="140"/>
    </row>
    <row r="43" spans="1:43" s="43" customFormat="1" ht="15" customHeigh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  <c r="AN43" s="140"/>
      <c r="AO43" s="140"/>
      <c r="AP43" s="140"/>
      <c r="AQ43" s="140"/>
    </row>
    <row r="44" spans="1:43" s="43" customFormat="1" ht="15" customHeigh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  <c r="AN44" s="140"/>
      <c r="AO44" s="140"/>
      <c r="AP44" s="140"/>
      <c r="AQ44" s="140"/>
    </row>
    <row r="45" spans="1:43" ht="15" customHeight="1" x14ac:dyDescent="0.25">
      <c r="A45" s="52"/>
      <c r="B45" s="66" t="s">
        <v>64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</row>
    <row r="46" spans="1:43" s="18" customFormat="1" ht="15" customHeight="1" x14ac:dyDescent="0.25"/>
    <row r="47" spans="1:43" s="18" customFormat="1" ht="15" customHeight="1" x14ac:dyDescent="0.25"/>
    <row r="48" spans="1:43" s="18" customFormat="1" ht="15" customHeight="1" x14ac:dyDescent="0.25">
      <c r="B48" s="18" t="s">
        <v>92</v>
      </c>
    </row>
    <row r="49" spans="2:5" s="18" customFormat="1" ht="15" customHeight="1" x14ac:dyDescent="0.25">
      <c r="B49" s="67">
        <v>135271</v>
      </c>
      <c r="D49" s="141">
        <v>38353</v>
      </c>
    </row>
    <row r="50" spans="2:5" s="18" customFormat="1" ht="15" customHeight="1" x14ac:dyDescent="0.25">
      <c r="B50" s="67">
        <v>144012</v>
      </c>
      <c r="D50" s="141">
        <v>38384</v>
      </c>
    </row>
    <row r="51" spans="2:5" s="18" customFormat="1" ht="15" customHeight="1" x14ac:dyDescent="0.25">
      <c r="B51" s="67">
        <v>192917</v>
      </c>
      <c r="D51" s="141">
        <v>38412</v>
      </c>
    </row>
    <row r="52" spans="2:5" s="18" customFormat="1" ht="15" customHeight="1" x14ac:dyDescent="0.25">
      <c r="B52" s="67">
        <v>116322</v>
      </c>
      <c r="D52" s="141">
        <v>38443</v>
      </c>
    </row>
    <row r="53" spans="2:5" s="18" customFormat="1" ht="15" customHeight="1" x14ac:dyDescent="0.25">
      <c r="B53" s="67">
        <v>205792</v>
      </c>
      <c r="D53" s="141">
        <v>38473</v>
      </c>
    </row>
    <row r="54" spans="2:5" s="18" customFormat="1" ht="15" customHeight="1" x14ac:dyDescent="0.25">
      <c r="B54" s="67">
        <v>241637</v>
      </c>
      <c r="D54" s="141">
        <v>38504</v>
      </c>
    </row>
    <row r="55" spans="2:5" s="18" customFormat="1" ht="15" customHeight="1" x14ac:dyDescent="0.25">
      <c r="B55" s="67">
        <v>202811</v>
      </c>
      <c r="D55" s="141">
        <v>38534</v>
      </c>
    </row>
    <row r="56" spans="2:5" s="18" customFormat="1" ht="15" customHeight="1" x14ac:dyDescent="0.25">
      <c r="B56" s="67">
        <v>122040</v>
      </c>
      <c r="D56" s="141">
        <v>38565</v>
      </c>
    </row>
    <row r="57" spans="2:5" s="18" customFormat="1" ht="15" customHeight="1" x14ac:dyDescent="0.25">
      <c r="B57" s="67">
        <v>177319</v>
      </c>
      <c r="D57" s="141">
        <v>38596</v>
      </c>
    </row>
    <row r="58" spans="2:5" s="18" customFormat="1" ht="15" customHeight="1" x14ac:dyDescent="0.25">
      <c r="B58" s="67">
        <v>152242</v>
      </c>
      <c r="D58" s="141">
        <v>38626</v>
      </c>
    </row>
    <row r="59" spans="2:5" s="18" customFormat="1" ht="15" customHeight="1" x14ac:dyDescent="0.25">
      <c r="B59" s="67">
        <v>205390</v>
      </c>
      <c r="D59" s="141">
        <v>38657</v>
      </c>
    </row>
    <row r="60" spans="2:5" s="18" customFormat="1" ht="15" customHeight="1" x14ac:dyDescent="0.25">
      <c r="B60" s="67">
        <v>156584</v>
      </c>
      <c r="D60" s="141">
        <v>38687</v>
      </c>
      <c r="E60" s="137">
        <v>171.02808333333334</v>
      </c>
    </row>
    <row r="61" spans="2:5" s="18" customFormat="1" ht="15" customHeight="1" x14ac:dyDescent="0.25">
      <c r="B61" s="67">
        <v>341781</v>
      </c>
      <c r="D61" s="141">
        <v>38718</v>
      </c>
      <c r="E61" s="137">
        <v>188.23724999999999</v>
      </c>
    </row>
    <row r="62" spans="2:5" s="18" customFormat="1" ht="15" customHeight="1" x14ac:dyDescent="0.25">
      <c r="B62" s="67">
        <v>279446</v>
      </c>
      <c r="D62" s="141">
        <v>38749</v>
      </c>
      <c r="E62" s="137">
        <v>199.52341666666666</v>
      </c>
    </row>
    <row r="63" spans="2:5" s="18" customFormat="1" ht="15" customHeight="1" x14ac:dyDescent="0.25">
      <c r="B63" s="67">
        <v>281918</v>
      </c>
      <c r="D63" s="141">
        <v>38777</v>
      </c>
      <c r="E63" s="137">
        <v>206.94016666666667</v>
      </c>
    </row>
    <row r="64" spans="2:5" s="18" customFormat="1" ht="15" customHeight="1" x14ac:dyDescent="0.25">
      <c r="B64" s="67">
        <v>206968</v>
      </c>
      <c r="D64" s="141">
        <v>38808</v>
      </c>
      <c r="E64" s="137">
        <v>214.494</v>
      </c>
    </row>
    <row r="65" spans="2:5" s="18" customFormat="1" ht="15" customHeight="1" x14ac:dyDescent="0.25">
      <c r="B65" s="67">
        <v>295545</v>
      </c>
      <c r="D65" s="141">
        <v>38838</v>
      </c>
      <c r="E65" s="137">
        <v>221.97341666666665</v>
      </c>
    </row>
    <row r="66" spans="2:5" s="18" customFormat="1" ht="15" customHeight="1" x14ac:dyDescent="0.25">
      <c r="B66" s="67">
        <v>178393</v>
      </c>
      <c r="D66" s="141">
        <v>38869</v>
      </c>
      <c r="E66" s="137">
        <v>216.70308333333335</v>
      </c>
    </row>
    <row r="67" spans="2:5" s="18" customFormat="1" ht="15" customHeight="1" x14ac:dyDescent="0.25">
      <c r="B67" s="67">
        <v>235065</v>
      </c>
      <c r="D67" s="141">
        <v>38899</v>
      </c>
      <c r="E67" s="137">
        <v>219.39091666666667</v>
      </c>
    </row>
    <row r="68" spans="2:5" s="18" customFormat="1" ht="15" customHeight="1" x14ac:dyDescent="0.25">
      <c r="B68" s="67">
        <v>292960</v>
      </c>
      <c r="D68" s="141">
        <v>38930</v>
      </c>
      <c r="E68" s="137">
        <v>233.63425000000001</v>
      </c>
    </row>
    <row r="69" spans="2:5" s="18" customFormat="1" ht="15" customHeight="1" x14ac:dyDescent="0.25">
      <c r="B69" s="67">
        <v>275583</v>
      </c>
      <c r="D69" s="141">
        <v>38961</v>
      </c>
      <c r="E69" s="137">
        <v>241.82291666666666</v>
      </c>
    </row>
    <row r="70" spans="2:5" s="18" customFormat="1" ht="15" customHeight="1" x14ac:dyDescent="0.25">
      <c r="B70" s="67">
        <v>316184</v>
      </c>
      <c r="D70" s="141">
        <v>38991</v>
      </c>
      <c r="E70" s="137">
        <v>255.48474999999999</v>
      </c>
    </row>
    <row r="71" spans="2:5" s="18" customFormat="1" ht="15" customHeight="1" x14ac:dyDescent="0.25">
      <c r="B71" s="67">
        <v>157065</v>
      </c>
      <c r="D71" s="141">
        <v>39022</v>
      </c>
      <c r="E71" s="137">
        <v>251.45766666666665</v>
      </c>
    </row>
    <row r="72" spans="2:5" s="18" customFormat="1" ht="15" customHeight="1" x14ac:dyDescent="0.25">
      <c r="B72" s="67">
        <v>284085</v>
      </c>
      <c r="D72" s="141">
        <v>39052</v>
      </c>
      <c r="E72" s="137">
        <v>262.08274999999998</v>
      </c>
    </row>
    <row r="73" spans="2:5" s="18" customFormat="1" ht="15" customHeight="1" x14ac:dyDescent="0.25">
      <c r="B73" s="67">
        <v>310279</v>
      </c>
      <c r="D73" s="141">
        <v>39083</v>
      </c>
      <c r="E73" s="137">
        <v>259.45758333333333</v>
      </c>
    </row>
    <row r="74" spans="2:5" s="18" customFormat="1" ht="15" customHeight="1" x14ac:dyDescent="0.25">
      <c r="B74" s="67">
        <v>393997</v>
      </c>
      <c r="D74" s="141">
        <v>39114</v>
      </c>
      <c r="E74" s="137">
        <v>269.00349999999997</v>
      </c>
    </row>
    <row r="75" spans="2:5" s="18" customFormat="1" ht="15" customHeight="1" x14ac:dyDescent="0.25">
      <c r="B75" s="67">
        <v>261626</v>
      </c>
      <c r="D75" s="141">
        <v>39142</v>
      </c>
      <c r="E75" s="137">
        <v>267.3125</v>
      </c>
    </row>
    <row r="76" spans="2:5" s="18" customFormat="1" ht="15" customHeight="1" x14ac:dyDescent="0.25">
      <c r="B76" s="67">
        <v>290391</v>
      </c>
      <c r="D76" s="141">
        <v>39173</v>
      </c>
      <c r="E76" s="137">
        <v>274.2644166666667</v>
      </c>
    </row>
    <row r="77" spans="2:5" s="18" customFormat="1" ht="15" customHeight="1" x14ac:dyDescent="0.25">
      <c r="B77" s="67">
        <v>310915</v>
      </c>
      <c r="D77" s="141">
        <v>39203</v>
      </c>
      <c r="E77" s="137">
        <v>275.54525000000001</v>
      </c>
    </row>
    <row r="78" spans="2:5" s="18" customFormat="1" ht="15" customHeight="1" x14ac:dyDescent="0.25">
      <c r="B78" s="67">
        <v>237883</v>
      </c>
      <c r="D78" s="141">
        <v>39234</v>
      </c>
      <c r="E78" s="137">
        <v>280.50274999999999</v>
      </c>
    </row>
    <row r="79" spans="2:5" s="18" customFormat="1" ht="15" customHeight="1" x14ac:dyDescent="0.25">
      <c r="B79" s="67">
        <v>470065</v>
      </c>
      <c r="D79" s="141">
        <v>39264</v>
      </c>
      <c r="E79" s="137">
        <v>300.08608333333331</v>
      </c>
    </row>
    <row r="80" spans="2:5" s="18" customFormat="1" ht="15" customHeight="1" x14ac:dyDescent="0.25">
      <c r="B80" s="67">
        <v>327195</v>
      </c>
      <c r="D80" s="141">
        <v>39295</v>
      </c>
      <c r="E80" s="137">
        <v>302.93900000000002</v>
      </c>
    </row>
    <row r="81" spans="2:5" s="18" customFormat="1" ht="15" customHeight="1" x14ac:dyDescent="0.25">
      <c r="B81" s="67">
        <v>446031</v>
      </c>
      <c r="D81" s="141">
        <v>39326</v>
      </c>
      <c r="E81" s="137">
        <v>317.14299999999997</v>
      </c>
    </row>
    <row r="82" spans="2:5" s="18" customFormat="1" ht="15" customHeight="1" x14ac:dyDescent="0.25">
      <c r="B82" s="67">
        <v>311688</v>
      </c>
      <c r="D82" s="141">
        <v>39356</v>
      </c>
      <c r="E82" s="137">
        <v>316.76833333333332</v>
      </c>
    </row>
    <row r="83" spans="2:5" s="18" customFormat="1" ht="15" customHeight="1" x14ac:dyDescent="0.25">
      <c r="B83" s="67">
        <v>251719</v>
      </c>
      <c r="D83" s="141">
        <v>39387</v>
      </c>
      <c r="E83" s="137">
        <v>324.65616666666671</v>
      </c>
    </row>
    <row r="84" spans="2:5" s="18" customFormat="1" ht="15" customHeight="1" x14ac:dyDescent="0.25">
      <c r="B84" s="67">
        <v>315960</v>
      </c>
      <c r="D84" s="141">
        <v>39417</v>
      </c>
      <c r="E84" s="137">
        <v>327.31241666666671</v>
      </c>
    </row>
    <row r="85" spans="2:5" s="18" customFormat="1" ht="15" customHeight="1" x14ac:dyDescent="0.25">
      <c r="B85" s="67">
        <v>252033</v>
      </c>
      <c r="D85" s="141">
        <v>39448</v>
      </c>
      <c r="E85" s="137">
        <v>322.45858333333331</v>
      </c>
    </row>
    <row r="86" spans="2:5" s="18" customFormat="1" ht="15" customHeight="1" x14ac:dyDescent="0.25">
      <c r="B86" s="67">
        <v>194369</v>
      </c>
      <c r="D86" s="141">
        <v>39479</v>
      </c>
      <c r="E86" s="137">
        <v>305.82291666666669</v>
      </c>
    </row>
    <row r="87" spans="2:5" s="18" customFormat="1" ht="15" customHeight="1" x14ac:dyDescent="0.25">
      <c r="B87" s="67">
        <v>156577</v>
      </c>
      <c r="D87" s="141">
        <v>39508</v>
      </c>
      <c r="E87" s="137">
        <v>297.06883333333332</v>
      </c>
    </row>
    <row r="88" spans="2:5" s="18" customFormat="1" ht="15" customHeight="1" x14ac:dyDescent="0.25">
      <c r="B88" s="67">
        <v>279666</v>
      </c>
      <c r="D88" s="141">
        <v>39539</v>
      </c>
      <c r="E88" s="137">
        <v>296.1750833333333</v>
      </c>
    </row>
    <row r="89" spans="2:5" s="18" customFormat="1" ht="15" customHeight="1" x14ac:dyDescent="0.25">
      <c r="B89" s="67">
        <v>299783</v>
      </c>
      <c r="D89" s="141">
        <v>39569</v>
      </c>
      <c r="E89" s="137">
        <v>295.24741666666671</v>
      </c>
    </row>
    <row r="90" spans="2:5" s="18" customFormat="1" ht="15" customHeight="1" x14ac:dyDescent="0.25">
      <c r="B90" s="67">
        <v>201871</v>
      </c>
      <c r="D90" s="141">
        <v>39600</v>
      </c>
      <c r="E90" s="137">
        <v>292.24641666666668</v>
      </c>
    </row>
    <row r="91" spans="2:5" s="18" customFormat="1" ht="15" customHeight="1" x14ac:dyDescent="0.25">
      <c r="B91" s="67">
        <v>270352</v>
      </c>
      <c r="D91" s="141">
        <v>39630</v>
      </c>
      <c r="E91" s="137">
        <v>275.6036666666667</v>
      </c>
    </row>
    <row r="92" spans="2:5" s="18" customFormat="1" ht="15" customHeight="1" x14ac:dyDescent="0.25">
      <c r="B92" s="67">
        <v>313619</v>
      </c>
      <c r="D92" s="141">
        <v>39661</v>
      </c>
      <c r="E92" s="137">
        <v>274.47233333333332</v>
      </c>
    </row>
    <row r="93" spans="2:5" s="18" customFormat="1" ht="15" customHeight="1" x14ac:dyDescent="0.25">
      <c r="B93" s="67">
        <v>383941</v>
      </c>
      <c r="D93" s="141">
        <v>39692</v>
      </c>
      <c r="E93" s="137">
        <v>269.2981666666667</v>
      </c>
    </row>
    <row r="94" spans="2:5" s="18" customFormat="1" ht="15" customHeight="1" x14ac:dyDescent="0.25">
      <c r="B94" s="67">
        <v>261330</v>
      </c>
      <c r="D94" s="141">
        <v>39722</v>
      </c>
      <c r="E94" s="137">
        <v>265.10166666666669</v>
      </c>
    </row>
    <row r="95" spans="2:5" s="18" customFormat="1" ht="15" customHeight="1" x14ac:dyDescent="0.25">
      <c r="B95" s="67">
        <v>328989</v>
      </c>
      <c r="D95" s="141">
        <v>39753</v>
      </c>
      <c r="E95" s="137">
        <v>271.5408333333333</v>
      </c>
    </row>
    <row r="96" spans="2:5" s="18" customFormat="1" ht="15" customHeight="1" x14ac:dyDescent="0.25">
      <c r="B96" s="67">
        <v>130094</v>
      </c>
      <c r="D96" s="141">
        <v>39783</v>
      </c>
      <c r="E96" s="137">
        <v>256.05200000000002</v>
      </c>
    </row>
    <row r="97" spans="2:5" s="18" customFormat="1" ht="15" customHeight="1" x14ac:dyDescent="0.25">
      <c r="B97" s="67">
        <v>117667</v>
      </c>
      <c r="D97" s="141">
        <v>39814</v>
      </c>
      <c r="E97" s="137">
        <v>244.85483333333335</v>
      </c>
    </row>
    <row r="98" spans="2:5" s="18" customFormat="1" ht="15" customHeight="1" x14ac:dyDescent="0.25">
      <c r="B98" s="67">
        <v>153554</v>
      </c>
      <c r="D98" s="141">
        <v>39845</v>
      </c>
      <c r="E98" s="137">
        <v>241.45358333333334</v>
      </c>
    </row>
    <row r="99" spans="2:5" s="18" customFormat="1" ht="15" customHeight="1" x14ac:dyDescent="0.25">
      <c r="B99" s="67">
        <v>148514</v>
      </c>
      <c r="D99" s="141">
        <v>39873</v>
      </c>
      <c r="E99" s="137">
        <v>240.78166666666667</v>
      </c>
    </row>
    <row r="100" spans="2:5" s="18" customFormat="1" ht="15" customHeight="1" x14ac:dyDescent="0.25">
      <c r="B100" s="67">
        <v>142893</v>
      </c>
      <c r="D100" s="141">
        <v>39904</v>
      </c>
      <c r="E100" s="137">
        <v>229.38391666666666</v>
      </c>
    </row>
    <row r="101" spans="2:5" s="18" customFormat="1" ht="15" customHeight="1" x14ac:dyDescent="0.25">
      <c r="B101" s="67">
        <v>137972</v>
      </c>
      <c r="D101" s="141">
        <v>39934</v>
      </c>
      <c r="E101" s="137">
        <v>215.89966666666666</v>
      </c>
    </row>
    <row r="102" spans="2:5" s="18" customFormat="1" ht="15" customHeight="1" x14ac:dyDescent="0.25">
      <c r="B102" s="67">
        <v>100420</v>
      </c>
      <c r="D102" s="141">
        <v>39965</v>
      </c>
      <c r="E102" s="137">
        <v>207.44541666666666</v>
      </c>
    </row>
    <row r="103" spans="2:5" s="18" customFormat="1" ht="15" customHeight="1" x14ac:dyDescent="0.25">
      <c r="B103" s="67">
        <v>179792</v>
      </c>
      <c r="D103" s="141">
        <v>39995</v>
      </c>
      <c r="E103" s="137">
        <v>199.89875000000001</v>
      </c>
    </row>
    <row r="104" spans="2:5" s="18" customFormat="1" ht="15" customHeight="1" x14ac:dyDescent="0.25">
      <c r="B104" s="67">
        <v>136388</v>
      </c>
      <c r="D104" s="141">
        <v>40026</v>
      </c>
      <c r="E104" s="137">
        <v>185.12950000000001</v>
      </c>
    </row>
    <row r="105" spans="2:5" s="18" customFormat="1" ht="15" customHeight="1" x14ac:dyDescent="0.25">
      <c r="B105" s="67">
        <v>149076</v>
      </c>
      <c r="D105" s="141">
        <v>40057</v>
      </c>
      <c r="E105" s="137">
        <v>165.55741666666665</v>
      </c>
    </row>
    <row r="106" spans="2:5" s="18" customFormat="1" ht="15" customHeight="1" x14ac:dyDescent="0.25">
      <c r="B106" s="67">
        <v>139276</v>
      </c>
      <c r="D106" s="141">
        <v>40087</v>
      </c>
      <c r="E106" s="137">
        <v>155.38624999999999</v>
      </c>
    </row>
    <row r="107" spans="2:5" s="18" customFormat="1" ht="15" customHeight="1" x14ac:dyDescent="0.25">
      <c r="B107" s="67">
        <v>135250</v>
      </c>
      <c r="D107" s="141">
        <v>40118</v>
      </c>
      <c r="E107" s="137">
        <v>139.24133333333333</v>
      </c>
    </row>
    <row r="108" spans="2:5" s="18" customFormat="1" ht="15" customHeight="1" x14ac:dyDescent="0.25">
      <c r="B108" s="67">
        <v>171835</v>
      </c>
      <c r="D108" s="141">
        <v>40148</v>
      </c>
      <c r="E108" s="137">
        <v>142.71975</v>
      </c>
    </row>
    <row r="109" spans="2:5" s="18" customFormat="1" ht="15" customHeight="1" x14ac:dyDescent="0.25">
      <c r="B109" s="67">
        <v>226083</v>
      </c>
      <c r="D109" s="141">
        <v>40179</v>
      </c>
      <c r="E109" s="137">
        <v>151.75441666666666</v>
      </c>
    </row>
    <row r="110" spans="2:5" s="18" customFormat="1" ht="15" customHeight="1" x14ac:dyDescent="0.25">
      <c r="B110" s="67">
        <v>200607</v>
      </c>
      <c r="D110" s="141">
        <v>40210</v>
      </c>
      <c r="E110" s="137">
        <v>155.6755</v>
      </c>
    </row>
    <row r="111" spans="2:5" s="18" customFormat="1" ht="15" customHeight="1" x14ac:dyDescent="0.25">
      <c r="B111" s="67">
        <v>144168</v>
      </c>
      <c r="D111" s="141">
        <v>40238</v>
      </c>
      <c r="E111" s="137">
        <v>155.31333333333333</v>
      </c>
    </row>
    <row r="112" spans="2:5" s="18" customFormat="1" ht="15" customHeight="1" x14ac:dyDescent="0.25">
      <c r="B112" s="67">
        <v>185720</v>
      </c>
      <c r="D112" s="141">
        <v>40269</v>
      </c>
      <c r="E112" s="137">
        <v>158.88225</v>
      </c>
    </row>
    <row r="113" spans="2:5" s="18" customFormat="1" ht="15" customHeight="1" x14ac:dyDescent="0.25">
      <c r="B113" s="67">
        <v>168231</v>
      </c>
      <c r="D113" s="141">
        <v>40299</v>
      </c>
      <c r="E113" s="137">
        <v>161.40383333333335</v>
      </c>
    </row>
    <row r="114" spans="2:5" s="18" customFormat="1" ht="15" customHeight="1" x14ac:dyDescent="0.25">
      <c r="B114" s="67">
        <v>218034</v>
      </c>
      <c r="D114" s="141">
        <v>40330</v>
      </c>
      <c r="E114" s="137">
        <v>171.20500000000001</v>
      </c>
    </row>
    <row r="115" spans="2:5" s="18" customFormat="1" ht="15" customHeight="1" x14ac:dyDescent="0.25">
      <c r="B115" s="67">
        <v>217818</v>
      </c>
      <c r="D115" s="141">
        <v>40360</v>
      </c>
      <c r="E115" s="137">
        <v>174.37383333333335</v>
      </c>
    </row>
    <row r="116" spans="2:5" s="18" customFormat="1" ht="15" customHeight="1" x14ac:dyDescent="0.25">
      <c r="B116" s="67">
        <v>167057</v>
      </c>
      <c r="D116" s="141">
        <v>40391</v>
      </c>
      <c r="E116" s="137">
        <v>176.92958333333334</v>
      </c>
    </row>
    <row r="117" spans="2:5" s="18" customFormat="1" ht="15" customHeight="1" x14ac:dyDescent="0.25">
      <c r="B117" s="67">
        <v>237637</v>
      </c>
      <c r="D117" s="141">
        <v>40422</v>
      </c>
      <c r="E117" s="137">
        <v>184.30966666666666</v>
      </c>
    </row>
    <row r="118" spans="2:5" s="18" customFormat="1" ht="15" customHeight="1" x14ac:dyDescent="0.25">
      <c r="B118" s="67">
        <v>255441</v>
      </c>
      <c r="D118" s="141">
        <v>40452</v>
      </c>
      <c r="E118" s="137">
        <v>193.99008333333333</v>
      </c>
    </row>
    <row r="119" spans="2:5" s="18" customFormat="1" ht="15" customHeight="1" x14ac:dyDescent="0.25">
      <c r="B119" s="67">
        <v>375098</v>
      </c>
      <c r="D119" s="141">
        <v>40483</v>
      </c>
      <c r="E119" s="137">
        <v>213.97741666666667</v>
      </c>
    </row>
    <row r="120" spans="2:5" s="18" customFormat="1" ht="15" customHeight="1" x14ac:dyDescent="0.25">
      <c r="B120" s="67">
        <v>516390</v>
      </c>
      <c r="D120" s="141">
        <v>40513</v>
      </c>
      <c r="E120" s="137">
        <v>242.69033333333334</v>
      </c>
    </row>
    <row r="121" spans="2:5" s="18" customFormat="1" ht="15" customHeight="1" x14ac:dyDescent="0.25">
      <c r="B121" s="67">
        <v>426044</v>
      </c>
      <c r="D121" s="141">
        <v>40544</v>
      </c>
      <c r="E121" s="137">
        <v>259.35374999999999</v>
      </c>
    </row>
    <row r="122" spans="2:5" s="18" customFormat="1" ht="15" customHeight="1" x14ac:dyDescent="0.25">
      <c r="B122" s="67">
        <v>245011</v>
      </c>
      <c r="D122" s="141">
        <v>40575</v>
      </c>
      <c r="E122" s="137">
        <v>263.05408333333332</v>
      </c>
    </row>
    <row r="123" spans="2:5" s="18" customFormat="1" ht="15" customHeight="1" x14ac:dyDescent="0.25">
      <c r="B123" s="67">
        <v>402729</v>
      </c>
      <c r="D123" s="141">
        <v>40603</v>
      </c>
      <c r="E123" s="137">
        <v>284.6008333333333</v>
      </c>
    </row>
    <row r="124" spans="2:5" s="18" customFormat="1" ht="15" customHeight="1" x14ac:dyDescent="0.25">
      <c r="B124" s="67">
        <v>405634</v>
      </c>
      <c r="D124" s="141">
        <v>40634</v>
      </c>
      <c r="E124" s="137">
        <v>302.92700000000002</v>
      </c>
    </row>
    <row r="125" spans="2:5" s="18" customFormat="1" ht="15" customHeight="1" x14ac:dyDescent="0.25">
      <c r="B125" s="67">
        <v>627025</v>
      </c>
      <c r="D125" s="141">
        <v>40664</v>
      </c>
      <c r="E125" s="137">
        <v>341.15983333333332</v>
      </c>
    </row>
    <row r="126" spans="2:5" s="18" customFormat="1" ht="15" customHeight="1" x14ac:dyDescent="0.25">
      <c r="B126" s="67">
        <v>453999</v>
      </c>
      <c r="D126" s="141">
        <v>40695</v>
      </c>
      <c r="E126" s="137">
        <v>360.82358333333332</v>
      </c>
    </row>
    <row r="127" spans="2:5" s="18" customFormat="1" ht="15" customHeight="1" x14ac:dyDescent="0.25">
      <c r="B127" s="67">
        <v>358042</v>
      </c>
      <c r="D127" s="141">
        <v>40725</v>
      </c>
      <c r="E127" s="137">
        <v>372.50891666666666</v>
      </c>
    </row>
    <row r="128" spans="2:5" s="18" customFormat="1" ht="15" customHeight="1" x14ac:dyDescent="0.25">
      <c r="B128" s="67">
        <v>311683</v>
      </c>
      <c r="D128" s="141">
        <v>40756</v>
      </c>
      <c r="E128" s="137">
        <v>384.56108333333333</v>
      </c>
    </row>
    <row r="129" spans="2:5" s="18" customFormat="1" ht="15" customHeight="1" x14ac:dyDescent="0.25">
      <c r="B129" s="67">
        <v>129037</v>
      </c>
      <c r="D129" s="141">
        <v>40787</v>
      </c>
      <c r="E129" s="137">
        <v>375.51108333333332</v>
      </c>
    </row>
    <row r="130" spans="2:5" s="18" customFormat="1" ht="15" customHeight="1" x14ac:dyDescent="0.25">
      <c r="B130" s="67">
        <v>128094</v>
      </c>
      <c r="D130" s="141">
        <v>40817</v>
      </c>
      <c r="E130" s="137">
        <v>364.8988333333333</v>
      </c>
    </row>
    <row r="131" spans="2:5" s="18" customFormat="1" ht="15" customHeight="1" x14ac:dyDescent="0.25">
      <c r="B131" s="67">
        <v>113664</v>
      </c>
      <c r="D131" s="141">
        <v>40848</v>
      </c>
      <c r="E131" s="137">
        <v>343.11266666666671</v>
      </c>
    </row>
    <row r="132" spans="2:5" s="18" customFormat="1" ht="15" customHeight="1" x14ac:dyDescent="0.25">
      <c r="B132" s="67">
        <v>148467</v>
      </c>
      <c r="D132" s="141">
        <v>40878</v>
      </c>
      <c r="E132" s="137">
        <v>312.45241666666669</v>
      </c>
    </row>
    <row r="133" spans="2:5" s="18" customFormat="1" ht="15" customHeight="1" x14ac:dyDescent="0.25">
      <c r="B133" s="67">
        <v>183218</v>
      </c>
      <c r="D133" s="141">
        <v>40909</v>
      </c>
      <c r="E133" s="137">
        <v>292.21691666666669</v>
      </c>
    </row>
    <row r="134" spans="2:5" s="18" customFormat="1" ht="15" customHeight="1" x14ac:dyDescent="0.25">
      <c r="B134" s="67">
        <v>186166</v>
      </c>
      <c r="D134" s="141">
        <v>40940</v>
      </c>
      <c r="E134" s="137">
        <v>287.31316666666669</v>
      </c>
    </row>
    <row r="135" spans="2:5" s="18" customFormat="1" ht="15" customHeight="1" x14ac:dyDescent="0.25">
      <c r="B135" s="67">
        <v>97040</v>
      </c>
      <c r="D135" s="141">
        <v>40969</v>
      </c>
      <c r="E135" s="137">
        <v>261.83908333333335</v>
      </c>
    </row>
    <row r="136" spans="2:5" s="18" customFormat="1" ht="15" customHeight="1" x14ac:dyDescent="0.25">
      <c r="B136" s="67">
        <v>218227</v>
      </c>
      <c r="D136" s="141">
        <v>41000</v>
      </c>
      <c r="E136" s="137">
        <v>246.22183333333334</v>
      </c>
    </row>
    <row r="137" spans="2:5" s="18" customFormat="1" ht="15" customHeight="1" x14ac:dyDescent="0.25">
      <c r="B137" s="67">
        <v>300569</v>
      </c>
      <c r="D137" s="141">
        <v>41030</v>
      </c>
      <c r="E137" s="137">
        <v>219.01716666666667</v>
      </c>
    </row>
    <row r="138" spans="2:5" s="18" customFormat="1" ht="15" customHeight="1" x14ac:dyDescent="0.25">
      <c r="B138" s="67">
        <v>203588</v>
      </c>
      <c r="D138" s="141">
        <v>41061</v>
      </c>
      <c r="E138" s="137">
        <v>198.14958333333334</v>
      </c>
    </row>
    <row r="139" spans="2:5" s="18" customFormat="1" ht="15" customHeight="1" x14ac:dyDescent="0.25">
      <c r="B139" s="67">
        <v>242383</v>
      </c>
      <c r="D139" s="141">
        <v>41091</v>
      </c>
      <c r="E139" s="137">
        <v>188.51133333333334</v>
      </c>
    </row>
    <row r="140" spans="2:5" s="18" customFormat="1" ht="15" customHeight="1" x14ac:dyDescent="0.25">
      <c r="B140" s="67">
        <v>270946</v>
      </c>
      <c r="D140" s="141">
        <v>41122</v>
      </c>
      <c r="E140" s="137">
        <v>185.11658333333335</v>
      </c>
    </row>
    <row r="141" spans="2:5" s="18" customFormat="1" ht="15" customHeight="1" x14ac:dyDescent="0.25">
      <c r="B141" s="67">
        <v>320388</v>
      </c>
      <c r="D141" s="141">
        <v>41153</v>
      </c>
      <c r="E141" s="137">
        <v>201.0625</v>
      </c>
    </row>
    <row r="142" spans="2:5" s="18" customFormat="1" ht="15" customHeight="1" x14ac:dyDescent="0.25">
      <c r="B142" s="67">
        <v>211558</v>
      </c>
      <c r="D142" s="141">
        <v>41183</v>
      </c>
      <c r="E142" s="137">
        <v>208.01783333333336</v>
      </c>
    </row>
    <row r="143" spans="2:5" s="18" customFormat="1" ht="15" customHeight="1" x14ac:dyDescent="0.25">
      <c r="B143" s="67">
        <v>150003</v>
      </c>
      <c r="D143" s="141">
        <v>41214</v>
      </c>
      <c r="E143" s="137">
        <v>211.04608333333334</v>
      </c>
    </row>
    <row r="144" spans="2:5" s="18" customFormat="1" ht="15" customHeight="1" x14ac:dyDescent="0.25">
      <c r="B144" s="67">
        <v>179283</v>
      </c>
      <c r="D144" s="141">
        <v>41244</v>
      </c>
      <c r="E144" s="137">
        <v>213.61408333333335</v>
      </c>
    </row>
    <row r="145" spans="2:43" s="18" customFormat="1" ht="15" customHeight="1" x14ac:dyDescent="0.25">
      <c r="B145" s="67">
        <v>317507</v>
      </c>
      <c r="D145" s="141">
        <v>41275</v>
      </c>
      <c r="E145" s="137">
        <v>224.80483333333333</v>
      </c>
    </row>
    <row r="146" spans="2:43" s="18" customFormat="1" ht="15" customHeight="1" x14ac:dyDescent="0.25">
      <c r="B146" s="67">
        <v>312454</v>
      </c>
      <c r="D146" s="141">
        <v>41306</v>
      </c>
      <c r="E146" s="137">
        <v>235.32883333333334</v>
      </c>
    </row>
    <row r="147" spans="2:43" s="18" customFormat="1" ht="15" customHeight="1" x14ac:dyDescent="0.25">
      <c r="B147" s="67">
        <v>267082</v>
      </c>
      <c r="D147" s="141">
        <v>41334</v>
      </c>
      <c r="E147" s="137">
        <v>249.499</v>
      </c>
    </row>
    <row r="148" spans="2:43" s="18" customFormat="1" ht="15" customHeight="1" x14ac:dyDescent="0.25">
      <c r="B148" s="67">
        <v>192076</v>
      </c>
      <c r="D148" s="141">
        <v>41365</v>
      </c>
      <c r="E148" s="137">
        <v>247.31975</v>
      </c>
    </row>
    <row r="149" spans="2:43" s="18" customFormat="1" ht="15" customHeight="1" x14ac:dyDescent="0.25">
      <c r="B149" s="67">
        <v>434266</v>
      </c>
      <c r="D149" s="141">
        <v>41395</v>
      </c>
      <c r="E149" s="137">
        <v>258.46116666666666</v>
      </c>
    </row>
    <row r="150" spans="2:43" s="18" customFormat="1" ht="15" customHeight="1" x14ac:dyDescent="0.25">
      <c r="B150" s="67">
        <v>261784</v>
      </c>
      <c r="D150" s="141">
        <v>41426</v>
      </c>
      <c r="E150" s="137">
        <v>263.31083333333333</v>
      </c>
    </row>
    <row r="151" spans="2:43" s="18" customFormat="1" ht="15" customHeight="1" x14ac:dyDescent="0.25">
      <c r="B151" s="67">
        <v>286763</v>
      </c>
      <c r="D151" s="141">
        <v>41456</v>
      </c>
      <c r="E151" s="137">
        <v>267.00916666666666</v>
      </c>
    </row>
    <row r="152" spans="2:43" s="18" customFormat="1" ht="15" customHeight="1" x14ac:dyDescent="0.25">
      <c r="B152" s="67">
        <v>236349</v>
      </c>
      <c r="D152" s="141">
        <v>41487</v>
      </c>
      <c r="E152" s="137">
        <v>264.12608333333333</v>
      </c>
    </row>
    <row r="153" spans="2:43" s="18" customFormat="1" ht="15" customHeight="1" x14ac:dyDescent="0.25">
      <c r="B153" s="67">
        <v>180539</v>
      </c>
      <c r="D153" s="141">
        <v>41518</v>
      </c>
      <c r="E153" s="137">
        <v>252.47200000000001</v>
      </c>
    </row>
    <row r="154" spans="2:43" s="18" customFormat="1" ht="15" customHeight="1" x14ac:dyDescent="0.25">
      <c r="B154" s="67">
        <v>155364</v>
      </c>
      <c r="D154" s="141">
        <v>41548</v>
      </c>
      <c r="E154" s="137">
        <v>247.78916666666666</v>
      </c>
    </row>
    <row r="155" spans="2:43" s="18" customFormat="1" ht="15" customHeight="1" x14ac:dyDescent="0.25">
      <c r="B155" s="67">
        <v>282015</v>
      </c>
      <c r="D155" s="141">
        <v>41579</v>
      </c>
      <c r="E155" s="137">
        <v>258.79016666666666</v>
      </c>
    </row>
    <row r="156" spans="2:43" s="18" customFormat="1" ht="15" customHeight="1" x14ac:dyDescent="0.25">
      <c r="B156" s="67">
        <v>183361</v>
      </c>
      <c r="D156" s="141">
        <v>41609</v>
      </c>
      <c r="E156" s="137">
        <v>259.13</v>
      </c>
    </row>
    <row r="157" spans="2:43" s="18" customFormat="1" ht="15" customHeight="1" x14ac:dyDescent="0.25">
      <c r="B157" s="67">
        <v>339328</v>
      </c>
      <c r="D157" s="141">
        <v>41640</v>
      </c>
      <c r="E157" s="137">
        <v>260.94841666666667</v>
      </c>
    </row>
    <row r="158" spans="2:43" s="28" customFormat="1" ht="15" customHeight="1" x14ac:dyDescent="0.25">
      <c r="B158" s="67">
        <v>393735</v>
      </c>
      <c r="C158" s="18"/>
      <c r="D158" s="141">
        <v>41671</v>
      </c>
      <c r="E158" s="137">
        <v>267.72183333333334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28" customFormat="1" ht="15" customHeight="1" x14ac:dyDescent="0.25">
      <c r="B159" s="67">
        <v>492046</v>
      </c>
      <c r="C159" s="18"/>
      <c r="D159" s="141">
        <v>41699</v>
      </c>
      <c r="E159" s="137">
        <v>286.46883333333329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28" customFormat="1" ht="15" customHeight="1" x14ac:dyDescent="0.25">
      <c r="B160" s="67">
        <v>427013</v>
      </c>
      <c r="C160" s="18"/>
      <c r="D160" s="141">
        <v>41730</v>
      </c>
      <c r="E160" s="137">
        <v>306.04691666666668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2:43" s="28" customFormat="1" ht="15" customHeight="1" x14ac:dyDescent="0.25">
      <c r="B161" s="67">
        <v>260511</v>
      </c>
      <c r="C161" s="18"/>
      <c r="D161" s="141">
        <v>41760</v>
      </c>
      <c r="E161" s="137">
        <v>291.56733333333329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2:43" s="28" customFormat="1" ht="15" customHeight="1" x14ac:dyDescent="0.25">
      <c r="B162" s="67">
        <v>146701</v>
      </c>
      <c r="D162" s="141">
        <v>41791</v>
      </c>
      <c r="E162" s="137">
        <v>281.97708333333333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2"/>
  <sheetViews>
    <sheetView zoomScaleSheetLayoutView="100" workbookViewId="0">
      <pane ySplit="11" topLeftCell="A12" activePane="bottomLeft" state="frozen"/>
      <selection activeCell="A25" sqref="A25"/>
      <selection pane="bottomLeft" activeCell="N34" sqref="N34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1.42578125" style="28" customWidth="1"/>
    <col min="15" max="33" width="11.42578125" style="5"/>
    <col min="34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70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 t="s">
        <v>66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15" x14ac:dyDescent="0.25">
      <c r="A11" s="48"/>
      <c r="B11" s="31"/>
      <c r="C11" s="173">
        <v>2009</v>
      </c>
      <c r="D11" s="173">
        <f>+C11+1</f>
        <v>2010</v>
      </c>
      <c r="E11" s="173">
        <f t="shared" ref="E11:H11" si="0">+D11+1</f>
        <v>2011</v>
      </c>
      <c r="F11" s="173">
        <f t="shared" si="0"/>
        <v>2012</v>
      </c>
      <c r="G11" s="173">
        <f t="shared" si="0"/>
        <v>2013</v>
      </c>
      <c r="H11" s="173">
        <f t="shared" si="0"/>
        <v>2014</v>
      </c>
      <c r="I11" s="226"/>
      <c r="J11" s="226"/>
      <c r="K11" s="226"/>
      <c r="L11" s="50"/>
      <c r="O11" s="1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f>+'Histórico licencias total'!C13-'Histórico licencias vivienda'!C13</f>
        <v>144.61399999999998</v>
      </c>
      <c r="D13" s="62">
        <f>+'Histórico licencias total'!D13-'Histórico licencias vivienda'!D13</f>
        <v>179.405</v>
      </c>
      <c r="E13" s="62">
        <f>+'Histórico licencias total'!E13-'Histórico licencias vivienda'!E13</f>
        <v>93.521999999999991</v>
      </c>
      <c r="F13" s="62">
        <f>+'Histórico licencias total'!F13-'Histórico licencias vivienda'!F13</f>
        <v>37.293999999999983</v>
      </c>
      <c r="G13" s="62">
        <f>+'Histórico licencias total'!G13-'Histórico licencias vivienda'!G13</f>
        <v>249.65199999999993</v>
      </c>
      <c r="H13" s="64">
        <f>+'Histórico licencias total'!H13-'Histórico licencias vivienda'!H13</f>
        <v>159.392</v>
      </c>
      <c r="I13" s="62">
        <f t="shared" ref="I13:I21" si="1">IF(OR(OR(H13=0,G13=0),H13=""),"",(H13/G13-1)*100)</f>
        <v>-36.154326822937513</v>
      </c>
      <c r="J13" s="62">
        <f t="shared" ref="J13:J21" si="2">IF(OR(OR(H13=0,G13=0),H13=""),"",H13/G13*100)</f>
        <v>63.845673177062487</v>
      </c>
      <c r="K13" s="62">
        <f t="shared" ref="K13:K21" si="3">IF(OR(OR(H13=0,G13=0),H13=""),"",(G13/F13-1)*100)</f>
        <v>569.41599184855488</v>
      </c>
      <c r="L13" s="50"/>
      <c r="N13" s="27">
        <f t="shared" ref="N13:N24" si="4">IF(H13="","",1)</f>
        <v>1</v>
      </c>
    </row>
    <row r="14" spans="1:15" x14ac:dyDescent="0.25">
      <c r="A14" s="48"/>
      <c r="B14" s="59" t="s">
        <v>5</v>
      </c>
      <c r="C14" s="62">
        <f>+'Histórico licencias total'!C14-'Histórico licencias vivienda'!C14</f>
        <v>63.646999999999991</v>
      </c>
      <c r="D14" s="62">
        <f>+'Histórico licencias total'!D14-'Histórico licencias vivienda'!D14</f>
        <v>70.70599999999996</v>
      </c>
      <c r="E14" s="62">
        <f>+'Histórico licencias total'!E14-'Histórico licencias vivienda'!E14</f>
        <v>143.77599999999995</v>
      </c>
      <c r="F14" s="62">
        <f>+'Histórico licencias total'!F14-'Histórico licencias vivienda'!F14</f>
        <v>88.569000000000017</v>
      </c>
      <c r="G14" s="62">
        <f>+'Histórico licencias total'!G14-'Histórico licencias vivienda'!G14</f>
        <v>114.56299999999999</v>
      </c>
      <c r="H14" s="64">
        <f>+'Histórico licencias total'!H14-'Histórico licencias vivienda'!H14</f>
        <v>136.63900000000001</v>
      </c>
      <c r="I14" s="62">
        <f t="shared" ref="I14" si="5">IF(OR(OR(H14=0,G14=0),H14=""),"",(H14/G14-1)*100)</f>
        <v>19.269746776882602</v>
      </c>
      <c r="J14" s="62">
        <f t="shared" ref="J14" si="6">IF(OR(OR(H14=0,G14=0),H14=""),"",H14/G14*100)</f>
        <v>119.2697467768826</v>
      </c>
      <c r="K14" s="62">
        <f t="shared" ref="K14" si="7">IF(OR(OR(H14=0,G14=0),H14=""),"",(G14/F14-1)*100)</f>
        <v>29.34886924318889</v>
      </c>
      <c r="L14" s="50"/>
      <c r="N14" s="27">
        <f t="shared" si="4"/>
        <v>1</v>
      </c>
    </row>
    <row r="15" spans="1:15" x14ac:dyDescent="0.25">
      <c r="A15" s="48"/>
      <c r="B15" s="59" t="s">
        <v>6</v>
      </c>
      <c r="C15" s="62">
        <f>+'Histórico licencias total'!C15-'Histórico licencias vivienda'!C15</f>
        <v>187.26000000000002</v>
      </c>
      <c r="D15" s="62">
        <f>+'Histórico licencias total'!D15-'Histórico licencias vivienda'!D15</f>
        <v>42.616000000000014</v>
      </c>
      <c r="E15" s="62">
        <f>+'Histórico licencias total'!E15-'Histórico licencias vivienda'!E15</f>
        <v>137.63599999999997</v>
      </c>
      <c r="F15" s="62">
        <f>+'Histórico licencias total'!F15-'Histórico licencias vivienda'!F15</f>
        <v>46.716999999999985</v>
      </c>
      <c r="G15" s="62">
        <f>+'Histórico licencias total'!G15-'Histórico licencias vivienda'!G15</f>
        <v>243.72700000000003</v>
      </c>
      <c r="H15" s="64">
        <f>+'Histórico licencias total'!H15-'Histórico licencias vivienda'!H15</f>
        <v>244.84800000000007</v>
      </c>
      <c r="I15" s="62">
        <f t="shared" ref="I15" si="8">IF(OR(OR(H15=0,G15=0),H15=""),"",(H15/G15-1)*100)</f>
        <v>0.45994083544294018</v>
      </c>
      <c r="J15" s="62">
        <f t="shared" ref="J15" si="9">IF(OR(OR(H15=0,G15=0),H15=""),"",H15/G15*100)</f>
        <v>100.45994083544294</v>
      </c>
      <c r="K15" s="62">
        <f t="shared" ref="K15" si="10">IF(OR(OR(H15=0,G15=0),H15=""),"",(G15/F15-1)*100)</f>
        <v>421.70944195903013</v>
      </c>
      <c r="L15" s="50"/>
      <c r="N15" s="27">
        <f t="shared" si="4"/>
        <v>1</v>
      </c>
    </row>
    <row r="16" spans="1:15" x14ac:dyDescent="0.25">
      <c r="A16" s="48"/>
      <c r="B16" s="59" t="s">
        <v>7</v>
      </c>
      <c r="C16" s="62">
        <f>+'Histórico licencias total'!C16-'Histórico licencias vivienda'!C16</f>
        <v>82.656000000000006</v>
      </c>
      <c r="D16" s="62">
        <f>+'Histórico licencias total'!D16-'Histórico licencias vivienda'!D16</f>
        <v>86.106999999999999</v>
      </c>
      <c r="E16" s="62">
        <f>+'Histórico licencias total'!E16-'Histórico licencias vivienda'!E16</f>
        <v>49.937999999999988</v>
      </c>
      <c r="F16" s="62">
        <f>+'Histórico licencias total'!F16-'Histórico licencias vivienda'!F16</f>
        <v>89.240000000000009</v>
      </c>
      <c r="G16" s="62">
        <f>+'Histórico licencias total'!G16-'Histórico licencias vivienda'!G16</f>
        <v>226.625</v>
      </c>
      <c r="H16" s="64">
        <f>+'Histórico licencias total'!H16-'Histórico licencias vivienda'!H16</f>
        <v>634.47300000000007</v>
      </c>
      <c r="I16" s="62">
        <f t="shared" ref="I16" si="11">IF(OR(OR(H16=0,G16=0),H16=""),"",(H16/G16-1)*100)</f>
        <v>179.96602316602321</v>
      </c>
      <c r="J16" s="62">
        <f t="shared" ref="J16" si="12">IF(OR(OR(H16=0,G16=0),H16=""),"",H16/G16*100)</f>
        <v>279.96602316602321</v>
      </c>
      <c r="K16" s="62">
        <f t="shared" ref="K16" si="13">IF(OR(OR(H16=0,G16=0),H16=""),"",(G16/F16-1)*100)</f>
        <v>153.95002241147466</v>
      </c>
      <c r="L16" s="50"/>
      <c r="N16" s="27">
        <f t="shared" si="4"/>
        <v>1</v>
      </c>
    </row>
    <row r="17" spans="1:33" x14ac:dyDescent="0.25">
      <c r="A17" s="48"/>
      <c r="B17" s="59" t="s">
        <v>8</v>
      </c>
      <c r="C17" s="62">
        <f>+'Histórico licencias total'!C17-'Histórico licencias vivienda'!C17</f>
        <v>59.048000000000002</v>
      </c>
      <c r="D17" s="62">
        <f>+'Histórico licencias total'!D17-'Histórico licencias vivienda'!D17</f>
        <v>108.49900000000002</v>
      </c>
      <c r="E17" s="62">
        <f>+'Histórico licencias total'!E17-'Histórico licencias vivienda'!E17</f>
        <v>193.49800000000005</v>
      </c>
      <c r="F17" s="62">
        <f>+'Histórico licencias total'!F17-'Histórico licencias vivienda'!F17</f>
        <v>86.418999999999983</v>
      </c>
      <c r="G17" s="62">
        <f>+'Histórico licencias total'!G17-'Histórico licencias vivienda'!G17</f>
        <v>126.59399999999994</v>
      </c>
      <c r="H17" s="64">
        <f>+'Histórico licencias total'!H17-'Histórico licencias vivienda'!H17</f>
        <v>328.93799999999999</v>
      </c>
      <c r="I17" s="62">
        <f t="shared" ref="I17" si="14">IF(OR(OR(H17=0,G17=0),H17=""),"",(H17/G17-1)*100)</f>
        <v>159.83695909758765</v>
      </c>
      <c r="J17" s="62">
        <f t="shared" ref="J17" si="15">IF(OR(OR(H17=0,G17=0),H17=""),"",H17/G17*100)</f>
        <v>259.83695909758768</v>
      </c>
      <c r="K17" s="62">
        <f t="shared" ref="K17" si="16">IF(OR(OR(H17=0,G17=0),H17=""),"",(G17/F17-1)*100)</f>
        <v>46.48861940082616</v>
      </c>
      <c r="L17" s="50"/>
      <c r="N17" s="27">
        <f t="shared" si="4"/>
        <v>1</v>
      </c>
    </row>
    <row r="18" spans="1:33" x14ac:dyDescent="0.25">
      <c r="A18" s="48"/>
      <c r="B18" s="59" t="s">
        <v>9</v>
      </c>
      <c r="C18" s="62">
        <f>+'Histórico licencias total'!C18-'Histórico licencias vivienda'!C18</f>
        <v>27.436999999999983</v>
      </c>
      <c r="D18" s="62">
        <f>+'Histórico licencias total'!D18-'Histórico licencias vivienda'!D18</f>
        <v>69.983000000000004</v>
      </c>
      <c r="E18" s="62">
        <f>+'Histórico licencias total'!E18-'Histórico licencias vivienda'!E18</f>
        <v>86.288000000000011</v>
      </c>
      <c r="F18" s="62">
        <f>+'Histórico licencias total'!F18-'Histórico licencias vivienda'!F18</f>
        <v>114.09100000000001</v>
      </c>
      <c r="G18" s="62">
        <f>+'Histórico licencias total'!G18-'Histórico licencias vivienda'!G18</f>
        <v>98.25</v>
      </c>
      <c r="H18" s="24">
        <f>+'Histórico licencias total'!H18-'Histórico licencias vivienda'!H18</f>
        <v>398.81399999999996</v>
      </c>
      <c r="I18" s="24">
        <f t="shared" ref="I18" si="17">IF(OR(OR(H18=0,G18=0),H18=""),"",(H18/G18-1)*100)</f>
        <v>305.91755725190836</v>
      </c>
      <c r="J18" s="24">
        <f t="shared" ref="J18" si="18">IF(OR(OR(H18=0,G18=0),H18=""),"",H18/G18*100)</f>
        <v>405.91755725190836</v>
      </c>
      <c r="K18" s="24">
        <f t="shared" ref="K18" si="19">IF(OR(OR(H18=0,G18=0),H18=""),"",(G18/F18-1)*100)</f>
        <v>-13.884530769298198</v>
      </c>
      <c r="L18" s="50"/>
      <c r="N18" s="27">
        <f t="shared" si="4"/>
        <v>1</v>
      </c>
    </row>
    <row r="19" spans="1:33" x14ac:dyDescent="0.25">
      <c r="A19" s="48"/>
      <c r="B19" s="59" t="s">
        <v>10</v>
      </c>
      <c r="C19" s="62">
        <f>+'Histórico licencias total'!C19-'Histórico licencias vivienda'!C19</f>
        <v>119.74900000000002</v>
      </c>
      <c r="D19" s="62">
        <f>+'Histórico licencias total'!D19-'Histórico licencias vivienda'!D19</f>
        <v>77.62</v>
      </c>
      <c r="E19" s="62">
        <f>+'Histórico licencias total'!E19-'Histórico licencias vivienda'!E19</f>
        <v>37.081000000000017</v>
      </c>
      <c r="F19" s="62">
        <f>+'Histórico licencias total'!F19-'Histórico licencias vivienda'!F19</f>
        <v>142.95899999999995</v>
      </c>
      <c r="G19" s="62">
        <f>+'Histórico licencias total'!G19-'Histórico licencias vivienda'!G19</f>
        <v>140.81799999999998</v>
      </c>
      <c r="H19" s="64"/>
      <c r="I19" s="62" t="str">
        <f t="shared" si="1"/>
        <v/>
      </c>
      <c r="J19" s="62" t="str">
        <f t="shared" si="2"/>
        <v/>
      </c>
      <c r="K19" s="62" t="str">
        <f t="shared" si="3"/>
        <v/>
      </c>
      <c r="L19" s="50"/>
      <c r="N19" s="27" t="str">
        <f t="shared" si="4"/>
        <v/>
      </c>
    </row>
    <row r="20" spans="1:33" x14ac:dyDescent="0.25">
      <c r="A20" s="48"/>
      <c r="B20" s="59" t="s">
        <v>11</v>
      </c>
      <c r="C20" s="62">
        <f>+'Histórico licencias total'!C20-'Histórico licencias vivienda'!C20</f>
        <v>128.14000000000001</v>
      </c>
      <c r="D20" s="62">
        <f>+'Histórico licencias total'!D20-'Histórico licencias vivienda'!D20</f>
        <v>46.172999999999945</v>
      </c>
      <c r="E20" s="62">
        <f>+'Histórico licencias total'!E20-'Histórico licencias vivienda'!E20</f>
        <v>66.553999999999974</v>
      </c>
      <c r="F20" s="62">
        <f>+'Histórico licencias total'!F20-'Histórico licencias vivienda'!F20</f>
        <v>240.81900000000002</v>
      </c>
      <c r="G20" s="62">
        <f>+'Histórico licencias total'!G20-'Histórico licencias vivienda'!G20</f>
        <v>96.88</v>
      </c>
      <c r="H20" s="64"/>
      <c r="I20" s="62" t="str">
        <f t="shared" si="1"/>
        <v/>
      </c>
      <c r="J20" s="62" t="str">
        <f t="shared" si="2"/>
        <v/>
      </c>
      <c r="K20" s="62" t="str">
        <f t="shared" si="3"/>
        <v/>
      </c>
      <c r="L20" s="50"/>
      <c r="N20" s="27" t="str">
        <f t="shared" si="4"/>
        <v/>
      </c>
    </row>
    <row r="21" spans="1:33" x14ac:dyDescent="0.25">
      <c r="A21" s="48"/>
      <c r="B21" s="59" t="s">
        <v>12</v>
      </c>
      <c r="C21" s="62">
        <f>+'Histórico licencias total'!C21-'Histórico licencias vivienda'!C21</f>
        <v>107.67500000000001</v>
      </c>
      <c r="D21" s="62">
        <f>+'Histórico licencias total'!D21-'Histórico licencias vivienda'!D21</f>
        <v>122.12299999999999</v>
      </c>
      <c r="E21" s="62">
        <f>+'Histórico licencias total'!E21-'Histórico licencias vivienda'!E21</f>
        <v>46.963000000000022</v>
      </c>
      <c r="F21" s="62">
        <f>+'Histórico licencias total'!F21-'Histórico licencias vivienda'!F21</f>
        <v>64.33499999999998</v>
      </c>
      <c r="G21" s="62">
        <f>+'Histórico licencias total'!G21-'Histórico licencias vivienda'!G21</f>
        <v>436.54099999999994</v>
      </c>
      <c r="H21" s="157"/>
      <c r="I21" s="62" t="str">
        <f t="shared" si="1"/>
        <v/>
      </c>
      <c r="J21" s="62" t="str">
        <f t="shared" si="2"/>
        <v/>
      </c>
      <c r="K21" s="62" t="str">
        <f t="shared" si="3"/>
        <v/>
      </c>
      <c r="L21" s="50"/>
      <c r="N21" s="27" t="str">
        <f t="shared" si="4"/>
        <v/>
      </c>
    </row>
    <row r="22" spans="1:33" x14ac:dyDescent="0.25">
      <c r="A22" s="48"/>
      <c r="B22" s="59" t="s">
        <v>13</v>
      </c>
      <c r="C22" s="62">
        <f>+'Histórico licencias total'!C22-'Histórico licencias vivienda'!C22</f>
        <v>61.926999999999992</v>
      </c>
      <c r="D22" s="62">
        <f>+'Histórico licencias total'!D22-'Histórico licencias vivienda'!D22</f>
        <v>63.173000000000002</v>
      </c>
      <c r="E22" s="62">
        <f>+'Histórico licencias total'!E22-'Histórico licencias vivienda'!E22</f>
        <v>83.260000000000019</v>
      </c>
      <c r="F22" s="62">
        <f>+'Histórico licencias total'!F22-'Histórico licencias vivienda'!F22</f>
        <v>127.35099999999997</v>
      </c>
      <c r="G22" s="62">
        <f>+'Histórico licencias total'!G22-'Histórico licencias vivienda'!G22</f>
        <v>40.802999999999997</v>
      </c>
      <c r="H22" s="157"/>
      <c r="I22" s="62" t="str">
        <f t="shared" ref="I22" si="20">IF(OR(OR(H22=0,G22=0),H22=""),"",(H22/G22-1)*100)</f>
        <v/>
      </c>
      <c r="J22" s="62" t="str">
        <f t="shared" ref="J22" si="21">IF(OR(OR(H22=0,G22=0),H22=""),"",H22/G22*100)</f>
        <v/>
      </c>
      <c r="K22" s="62" t="str">
        <f t="shared" ref="K22" si="22">IF(OR(OR(H22=0,G22=0),H22=""),"",(G22/F22-1)*100)</f>
        <v/>
      </c>
      <c r="L22" s="50"/>
      <c r="N22" s="27" t="str">
        <f t="shared" si="4"/>
        <v/>
      </c>
    </row>
    <row r="23" spans="1:33" x14ac:dyDescent="0.25">
      <c r="A23" s="48"/>
      <c r="B23" s="59" t="s">
        <v>14</v>
      </c>
      <c r="C23" s="62">
        <f>+'Histórico licencias total'!C23-'Histórico licencias vivienda'!C23</f>
        <v>56.449999999999989</v>
      </c>
      <c r="D23" s="62">
        <f>+'Histórico licencias total'!D23-'Histórico licencias vivienda'!D23</f>
        <v>40.066000000000031</v>
      </c>
      <c r="E23" s="62">
        <f>+'Histórico licencias total'!E23-'Histórico licencias vivienda'!E23</f>
        <v>119.48400000000001</v>
      </c>
      <c r="F23" s="62">
        <f>+'Histórico licencias total'!F23-'Histórico licencias vivienda'!F23</f>
        <v>157.93300000000002</v>
      </c>
      <c r="G23" s="62">
        <f>+'Histórico licencias total'!G23-'Histórico licencias vivienda'!G23</f>
        <v>144.64800000000002</v>
      </c>
      <c r="H23" s="157"/>
      <c r="I23" s="62" t="str">
        <f t="shared" ref="I23" si="23">IF(OR(OR(H23=0,G23=0),H23=""),"",(H23/G23-1)*100)</f>
        <v/>
      </c>
      <c r="J23" s="62" t="str">
        <f t="shared" ref="J23" si="24">IF(OR(OR(H23=0,G23=0),H23=""),"",H23/G23*100)</f>
        <v/>
      </c>
      <c r="K23" s="62" t="str">
        <f t="shared" ref="K23" si="25">IF(OR(OR(H23=0,G23=0),H23=""),"",(G23/F23-1)*100)</f>
        <v/>
      </c>
      <c r="L23" s="50"/>
      <c r="N23" s="27" t="str">
        <f t="shared" si="4"/>
        <v/>
      </c>
    </row>
    <row r="24" spans="1:33" x14ac:dyDescent="0.25">
      <c r="A24" s="48"/>
      <c r="B24" s="59" t="s">
        <v>15</v>
      </c>
      <c r="C24" s="62">
        <f>+'Histórico licencias total'!C24-'Histórico licencias vivienda'!C24</f>
        <v>62.269999999999982</v>
      </c>
      <c r="D24" s="62">
        <f>+'Histórico licencias total'!D24-'Histórico licencias vivienda'!D24</f>
        <v>126.01899999999989</v>
      </c>
      <c r="E24" s="62">
        <f>+'Histórico licencias total'!E24-'Histórico licencias vivienda'!E24</f>
        <v>95.026999999999987</v>
      </c>
      <c r="F24" s="62">
        <f>+'Histórico licencias total'!F24-'Histórico licencias vivienda'!F24</f>
        <v>126.316</v>
      </c>
      <c r="G24" s="62">
        <f>+'Histórico licencias total'!G24-'Histórico licencias vivienda'!G24</f>
        <v>198.78800000000001</v>
      </c>
      <c r="H24" s="157"/>
      <c r="I24" s="62" t="str">
        <f t="shared" ref="I24" si="26">IF(OR(OR(H24=0,G24=0),H24=""),"",(H24/G24-1)*100)</f>
        <v/>
      </c>
      <c r="J24" s="62" t="str">
        <f t="shared" ref="J24" si="27">IF(OR(OR(H24=0,G24=0),H24=""),"",H24/G24*100)</f>
        <v/>
      </c>
      <c r="K24" s="62" t="str">
        <f t="shared" ref="K24" si="28">IF(OR(OR(H24=0,G24=0),H24=""),"",(G24/F24-1)*100)</f>
        <v/>
      </c>
      <c r="L24" s="50"/>
      <c r="N24" s="27" t="str">
        <f t="shared" si="4"/>
        <v/>
      </c>
    </row>
    <row r="25" spans="1:33" x14ac:dyDescent="0.25">
      <c r="A25" s="48"/>
      <c r="B25" s="63" t="s">
        <v>19</v>
      </c>
      <c r="C25" s="61">
        <f t="shared" ref="C25:H25" si="29">SUM(C13:C24)</f>
        <v>1100.8729999999998</v>
      </c>
      <c r="D25" s="61">
        <f t="shared" si="29"/>
        <v>1032.4899999999998</v>
      </c>
      <c r="E25" s="61">
        <f t="shared" si="29"/>
        <v>1153.0269999999998</v>
      </c>
      <c r="F25" s="61">
        <f t="shared" si="29"/>
        <v>1322.0429999999999</v>
      </c>
      <c r="G25" s="61">
        <f>SUM(G13:G24)</f>
        <v>2117.8890000000001</v>
      </c>
      <c r="H25" s="56">
        <f t="shared" si="29"/>
        <v>1903.1040000000003</v>
      </c>
      <c r="I25" s="55"/>
      <c r="J25" s="37"/>
      <c r="K25" s="37"/>
      <c r="L25" s="50"/>
      <c r="N25" s="27"/>
    </row>
    <row r="26" spans="1:33" ht="18.75" customHeight="1" x14ac:dyDescent="0.25">
      <c r="A26" s="48"/>
      <c r="B26" s="63" t="s">
        <v>16</v>
      </c>
      <c r="C26" s="64"/>
      <c r="D26" s="64">
        <f>(D25/C25-1)*100</f>
        <v>-6.2117065274559398</v>
      </c>
      <c r="E26" s="64">
        <f>(E25/D25-1)*100</f>
        <v>11.674398783523344</v>
      </c>
      <c r="F26" s="64">
        <f>(F25/E25-1)*100</f>
        <v>14.658459862605145</v>
      </c>
      <c r="G26" s="64">
        <f>(G25/F25-1)*100</f>
        <v>60.198193250900324</v>
      </c>
      <c r="H26" s="36"/>
      <c r="I26" s="37"/>
      <c r="J26" s="37"/>
      <c r="K26" s="37"/>
      <c r="L26" s="50"/>
    </row>
    <row r="27" spans="1:33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3" ht="18.75" customHeight="1" x14ac:dyDescent="0.25">
      <c r="A28" s="48"/>
      <c r="B28" s="63" t="s">
        <v>17</v>
      </c>
      <c r="C28" s="61">
        <f>SUMPRODUCT(C13:C24,$N$13:$N$24)</f>
        <v>564.66199999999992</v>
      </c>
      <c r="D28" s="61">
        <f t="shared" ref="D28:H28" si="30">SUMPRODUCT(D13:D24,$N$13:$N$24)</f>
        <v>557.31600000000003</v>
      </c>
      <c r="E28" s="61">
        <f t="shared" si="30"/>
        <v>704.6579999999999</v>
      </c>
      <c r="F28" s="61">
        <f t="shared" si="30"/>
        <v>462.33</v>
      </c>
      <c r="G28" s="61">
        <f t="shared" si="30"/>
        <v>1059.4110000000001</v>
      </c>
      <c r="H28" s="57">
        <f t="shared" si="30"/>
        <v>1903.1040000000003</v>
      </c>
      <c r="I28" s="58">
        <f>IF(OR(OR(H28=0,G28=0),H28=""),"",(H28/G28-1)*100)</f>
        <v>79.63793088801232</v>
      </c>
      <c r="J28" s="24">
        <f>IF(OR(OR(H28=0,G28=0),H28=""),"",H28/G28*100)</f>
        <v>179.63793088801231</v>
      </c>
      <c r="K28" s="24">
        <f>IF(OR(OR(H28=0,G28=0),G28=""),"",(G28/F28-1)*100)</f>
        <v>129.14606449938358</v>
      </c>
      <c r="L28" s="50"/>
    </row>
    <row r="29" spans="1:33" ht="18.75" customHeight="1" x14ac:dyDescent="0.25">
      <c r="A29" s="48"/>
      <c r="B29" s="63" t="s">
        <v>16</v>
      </c>
      <c r="C29" s="64"/>
      <c r="D29" s="64">
        <f>(D28/C28-1)*100</f>
        <v>-1.3009552617317732</v>
      </c>
      <c r="E29" s="64">
        <f>(E28/D28-1)*100</f>
        <v>26.437783950218517</v>
      </c>
      <c r="F29" s="64">
        <f>(F28/E28-1)*100</f>
        <v>-34.389448498420506</v>
      </c>
      <c r="G29" s="64">
        <f>(G28/F28-1)*100</f>
        <v>129.14606449938358</v>
      </c>
      <c r="H29" s="24">
        <f>(H28/G28-1)*100</f>
        <v>79.63793088801232</v>
      </c>
      <c r="I29" s="37"/>
      <c r="J29" s="37"/>
      <c r="K29" s="37"/>
      <c r="L29" s="50"/>
    </row>
    <row r="30" spans="1:33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3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3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112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112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112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 t="s">
        <v>112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112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112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112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 t="s">
        <v>112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 t="s">
        <v>112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3" customFormat="1" x14ac:dyDescent="0.25">
      <c r="A45" s="51"/>
      <c r="B45" s="69" t="s">
        <v>64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28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 x14ac:dyDescent="0.25">
      <c r="A46" s="52"/>
      <c r="B46" s="26" t="s">
        <v>71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33" s="109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s="18" customFormat="1" x14ac:dyDescent="0.25">
      <c r="B48" s="18" t="s">
        <v>91</v>
      </c>
    </row>
    <row r="49" spans="2:5" s="18" customFormat="1" x14ac:dyDescent="0.25">
      <c r="B49" s="67">
        <f>+'Histórico licencias total'!B49-'Histórico licencias vivienda'!B49</f>
        <v>111208</v>
      </c>
      <c r="D49" s="141">
        <v>38353</v>
      </c>
    </row>
    <row r="50" spans="2:5" s="18" customFormat="1" x14ac:dyDescent="0.25">
      <c r="B50" s="67">
        <f>+'Histórico licencias total'!B50-'Histórico licencias vivienda'!B50</f>
        <v>57015</v>
      </c>
      <c r="D50" s="141">
        <v>38384</v>
      </c>
    </row>
    <row r="51" spans="2:5" s="18" customFormat="1" x14ac:dyDescent="0.25">
      <c r="B51" s="67">
        <f>+'Histórico licencias total'!B51-'Histórico licencias vivienda'!B51</f>
        <v>79504</v>
      </c>
      <c r="D51" s="141">
        <v>38412</v>
      </c>
    </row>
    <row r="52" spans="2:5" s="18" customFormat="1" x14ac:dyDescent="0.25">
      <c r="B52" s="67">
        <f>+'Histórico licencias total'!B52-'Histórico licencias vivienda'!B52</f>
        <v>64374</v>
      </c>
      <c r="D52" s="141">
        <v>38443</v>
      </c>
    </row>
    <row r="53" spans="2:5" s="18" customFormat="1" x14ac:dyDescent="0.25">
      <c r="B53" s="67">
        <f>+'Histórico licencias total'!B53-'Histórico licencias vivienda'!B53</f>
        <v>66163</v>
      </c>
      <c r="D53" s="141">
        <v>38473</v>
      </c>
    </row>
    <row r="54" spans="2:5" s="18" customFormat="1" x14ac:dyDescent="0.25">
      <c r="B54" s="67">
        <f>+'Histórico licencias total'!B54-'Histórico licencias vivienda'!B54</f>
        <v>67221</v>
      </c>
      <c r="D54" s="141">
        <v>38504</v>
      </c>
    </row>
    <row r="55" spans="2:5" s="18" customFormat="1" x14ac:dyDescent="0.25">
      <c r="B55" s="67">
        <f>+'Histórico licencias total'!B55-'Histórico licencias vivienda'!B55</f>
        <v>90425</v>
      </c>
      <c r="D55" s="141">
        <v>38534</v>
      </c>
    </row>
    <row r="56" spans="2:5" s="18" customFormat="1" x14ac:dyDescent="0.25">
      <c r="B56" s="67">
        <f>+'Histórico licencias total'!B56-'Histórico licencias vivienda'!B56</f>
        <v>80415</v>
      </c>
      <c r="D56" s="141">
        <v>38565</v>
      </c>
    </row>
    <row r="57" spans="2:5" s="18" customFormat="1" x14ac:dyDescent="0.25">
      <c r="B57" s="67">
        <f>+'Histórico licencias total'!B57-'Histórico licencias vivienda'!B57</f>
        <v>101682</v>
      </c>
      <c r="D57" s="141">
        <v>38596</v>
      </c>
    </row>
    <row r="58" spans="2:5" s="18" customFormat="1" x14ac:dyDescent="0.25">
      <c r="B58" s="67">
        <f>+'Histórico licencias total'!B58-'Histórico licencias vivienda'!B58</f>
        <v>65022</v>
      </c>
      <c r="D58" s="141">
        <v>38626</v>
      </c>
    </row>
    <row r="59" spans="2:5" s="18" customFormat="1" x14ac:dyDescent="0.25">
      <c r="B59" s="67">
        <f>+'Histórico licencias total'!B59-'Histórico licencias vivienda'!B59</f>
        <v>80117</v>
      </c>
      <c r="D59" s="141">
        <v>38657</v>
      </c>
    </row>
    <row r="60" spans="2:5" s="18" customFormat="1" x14ac:dyDescent="0.25">
      <c r="B60" s="67">
        <f>+'Histórico licencias total'!B60-'Histórico licencias vivienda'!B60</f>
        <v>69990</v>
      </c>
      <c r="D60" s="141">
        <v>38687</v>
      </c>
      <c r="E60" s="137">
        <f>+AVERAGE(B49:B60)/1000</f>
        <v>77.761333333333326</v>
      </c>
    </row>
    <row r="61" spans="2:5" s="18" customFormat="1" x14ac:dyDescent="0.25">
      <c r="B61" s="67">
        <f>+'Histórico licencias total'!B61-'Histórico licencias vivienda'!B61</f>
        <v>61663</v>
      </c>
      <c r="D61" s="141">
        <v>38718</v>
      </c>
      <c r="E61" s="137">
        <f t="shared" ref="E61:E124" si="31">+AVERAGE(B50:B61)/1000</f>
        <v>73.632583333333329</v>
      </c>
    </row>
    <row r="62" spans="2:5" s="18" customFormat="1" x14ac:dyDescent="0.25">
      <c r="B62" s="67">
        <f>+'Histórico licencias total'!B62-'Histórico licencias vivienda'!B62</f>
        <v>114149</v>
      </c>
      <c r="D62" s="141">
        <v>38749</v>
      </c>
      <c r="E62" s="137">
        <f t="shared" si="31"/>
        <v>78.393749999999997</v>
      </c>
    </row>
    <row r="63" spans="2:5" s="18" customFormat="1" x14ac:dyDescent="0.25">
      <c r="B63" s="67">
        <f>+'Histórico licencias total'!B63-'Histórico licencias vivienda'!B63</f>
        <v>143286</v>
      </c>
      <c r="D63" s="141">
        <v>38777</v>
      </c>
      <c r="E63" s="137">
        <f t="shared" si="31"/>
        <v>83.708916666666667</v>
      </c>
    </row>
    <row r="64" spans="2:5" s="18" customFormat="1" x14ac:dyDescent="0.25">
      <c r="B64" s="67">
        <f>+'Histórico licencias total'!B64-'Histórico licencias vivienda'!B64</f>
        <v>75683</v>
      </c>
      <c r="D64" s="141">
        <v>38808</v>
      </c>
      <c r="E64" s="137">
        <f t="shared" si="31"/>
        <v>84.651333333333326</v>
      </c>
    </row>
    <row r="65" spans="2:5" s="18" customFormat="1" x14ac:dyDescent="0.25">
      <c r="B65" s="67">
        <f>+'Histórico licencias total'!B65-'Histórico licencias vivienda'!B65</f>
        <v>99505</v>
      </c>
      <c r="D65" s="141">
        <v>38838</v>
      </c>
      <c r="E65" s="137">
        <f t="shared" si="31"/>
        <v>87.429833333333335</v>
      </c>
    </row>
    <row r="66" spans="2:5" s="18" customFormat="1" x14ac:dyDescent="0.25">
      <c r="B66" s="67">
        <f>+'Histórico licencias total'!B66-'Histórico licencias vivienda'!B66</f>
        <v>89423</v>
      </c>
      <c r="D66" s="141">
        <v>38869</v>
      </c>
      <c r="E66" s="137">
        <f t="shared" si="31"/>
        <v>89.28</v>
      </c>
    </row>
    <row r="67" spans="2:5" s="18" customFormat="1" x14ac:dyDescent="0.25">
      <c r="B67" s="67">
        <f>+'Histórico licencias total'!B67-'Histórico licencias vivienda'!B67</f>
        <v>115622</v>
      </c>
      <c r="D67" s="141">
        <v>38899</v>
      </c>
      <c r="E67" s="137">
        <f t="shared" si="31"/>
        <v>91.379750000000001</v>
      </c>
    </row>
    <row r="68" spans="2:5" s="18" customFormat="1" x14ac:dyDescent="0.25">
      <c r="B68" s="67">
        <f>+'Histórico licencias total'!B68-'Histórico licencias vivienda'!B68</f>
        <v>189774</v>
      </c>
      <c r="D68" s="141">
        <v>38930</v>
      </c>
      <c r="E68" s="137">
        <f t="shared" si="31"/>
        <v>100.49299999999999</v>
      </c>
    </row>
    <row r="69" spans="2:5" s="18" customFormat="1" x14ac:dyDescent="0.25">
      <c r="B69" s="67">
        <f>+'Histórico licencias total'!B69-'Histórico licencias vivienda'!B69</f>
        <v>78846</v>
      </c>
      <c r="D69" s="141">
        <v>38961</v>
      </c>
      <c r="E69" s="137">
        <f t="shared" si="31"/>
        <v>98.59</v>
      </c>
    </row>
    <row r="70" spans="2:5" s="18" customFormat="1" x14ac:dyDescent="0.25">
      <c r="B70" s="67">
        <f>+'Histórico licencias total'!B70-'Histórico licencias vivienda'!B70</f>
        <v>85925</v>
      </c>
      <c r="D70" s="141">
        <v>38991</v>
      </c>
      <c r="E70" s="137">
        <f t="shared" si="31"/>
        <v>100.33191666666667</v>
      </c>
    </row>
    <row r="71" spans="2:5" s="18" customFormat="1" x14ac:dyDescent="0.25">
      <c r="B71" s="67">
        <f>+'Histórico licencias total'!B71-'Histórico licencias vivienda'!B71</f>
        <v>91612</v>
      </c>
      <c r="D71" s="141">
        <v>39022</v>
      </c>
      <c r="E71" s="137">
        <f t="shared" si="31"/>
        <v>101.28983333333333</v>
      </c>
    </row>
    <row r="72" spans="2:5" s="18" customFormat="1" x14ac:dyDescent="0.25">
      <c r="B72" s="67">
        <f>+'Histórico licencias total'!B72-'Histórico licencias vivienda'!B72</f>
        <v>50848</v>
      </c>
      <c r="D72" s="141">
        <v>39052</v>
      </c>
      <c r="E72" s="137">
        <f t="shared" si="31"/>
        <v>99.694666666666677</v>
      </c>
    </row>
    <row r="73" spans="2:5" s="18" customFormat="1" x14ac:dyDescent="0.25">
      <c r="B73" s="67">
        <f>+'Histórico licencias total'!B73-'Histórico licencias vivienda'!B73</f>
        <v>126262</v>
      </c>
      <c r="D73" s="141">
        <v>39083</v>
      </c>
      <c r="E73" s="137">
        <f t="shared" si="31"/>
        <v>105.07791666666667</v>
      </c>
    </row>
    <row r="74" spans="2:5" s="18" customFormat="1" x14ac:dyDescent="0.25">
      <c r="B74" s="67">
        <f>+'Histórico licencias total'!B74-'Histórico licencias vivienda'!B74</f>
        <v>61205</v>
      </c>
      <c r="D74" s="141">
        <v>39114</v>
      </c>
      <c r="E74" s="137">
        <f t="shared" si="31"/>
        <v>100.66591666666667</v>
      </c>
    </row>
    <row r="75" spans="2:5" s="18" customFormat="1" x14ac:dyDescent="0.25">
      <c r="B75" s="67">
        <f>+'Histórico licencias total'!B75-'Histórico licencias vivienda'!B75</f>
        <v>112106</v>
      </c>
      <c r="D75" s="141">
        <v>39142</v>
      </c>
      <c r="E75" s="137">
        <f t="shared" si="31"/>
        <v>98.067583333333332</v>
      </c>
    </row>
    <row r="76" spans="2:5" s="18" customFormat="1" x14ac:dyDescent="0.25">
      <c r="B76" s="67">
        <f>+'Histórico licencias total'!B76-'Histórico licencias vivienda'!B76</f>
        <v>78430</v>
      </c>
      <c r="D76" s="141">
        <v>39173</v>
      </c>
      <c r="E76" s="137">
        <f t="shared" si="31"/>
        <v>98.296499999999995</v>
      </c>
    </row>
    <row r="77" spans="2:5" s="18" customFormat="1" x14ac:dyDescent="0.25">
      <c r="B77" s="67">
        <f>+'Histórico licencias total'!B77-'Histórico licencias vivienda'!B77</f>
        <v>158768</v>
      </c>
      <c r="D77" s="141">
        <v>39203</v>
      </c>
      <c r="E77" s="137">
        <f t="shared" si="31"/>
        <v>103.23508333333334</v>
      </c>
    </row>
    <row r="78" spans="2:5" s="18" customFormat="1" x14ac:dyDescent="0.25">
      <c r="B78" s="67">
        <f>+'Histórico licencias total'!B78-'Histórico licencias vivienda'!B78</f>
        <v>77148</v>
      </c>
      <c r="D78" s="141">
        <v>39234</v>
      </c>
      <c r="E78" s="137">
        <f t="shared" si="31"/>
        <v>102.21216666666668</v>
      </c>
    </row>
    <row r="79" spans="2:5" s="18" customFormat="1" x14ac:dyDescent="0.25">
      <c r="B79" s="67">
        <f>+'Histórico licencias total'!B79-'Histórico licencias vivienda'!B79</f>
        <v>221528</v>
      </c>
      <c r="D79" s="141">
        <v>39264</v>
      </c>
      <c r="E79" s="137">
        <f t="shared" si="31"/>
        <v>111.03766666666667</v>
      </c>
    </row>
    <row r="80" spans="2:5" s="18" customFormat="1" x14ac:dyDescent="0.25">
      <c r="B80" s="67">
        <f>+'Histórico licencias total'!B80-'Histórico licencias vivienda'!B80</f>
        <v>132521</v>
      </c>
      <c r="D80" s="141">
        <v>39295</v>
      </c>
      <c r="E80" s="137">
        <f t="shared" si="31"/>
        <v>106.26658333333333</v>
      </c>
    </row>
    <row r="81" spans="2:5" s="18" customFormat="1" x14ac:dyDescent="0.25">
      <c r="B81" s="67">
        <f>+'Histórico licencias total'!B81-'Histórico licencias vivienda'!B81</f>
        <v>240655</v>
      </c>
      <c r="D81" s="141">
        <v>39326</v>
      </c>
      <c r="E81" s="137">
        <f t="shared" si="31"/>
        <v>119.75066666666667</v>
      </c>
    </row>
    <row r="82" spans="2:5" s="18" customFormat="1" x14ac:dyDescent="0.25">
      <c r="B82" s="67">
        <f>+'Histórico licencias total'!B82-'Histórico licencias vivienda'!B82</f>
        <v>126249</v>
      </c>
      <c r="D82" s="141">
        <v>39356</v>
      </c>
      <c r="E82" s="137">
        <f t="shared" si="31"/>
        <v>123.111</v>
      </c>
    </row>
    <row r="83" spans="2:5" s="18" customFormat="1" x14ac:dyDescent="0.25">
      <c r="B83" s="67">
        <f>+'Histórico licencias total'!B83-'Histórico licencias vivienda'!B83</f>
        <v>92449</v>
      </c>
      <c r="D83" s="141">
        <v>39387</v>
      </c>
      <c r="E83" s="137">
        <f t="shared" si="31"/>
        <v>123.18075</v>
      </c>
    </row>
    <row r="84" spans="2:5" s="18" customFormat="1" x14ac:dyDescent="0.25">
      <c r="B84" s="67">
        <f>+'Histórico licencias total'!B84-'Histórico licencias vivienda'!B84</f>
        <v>64259</v>
      </c>
      <c r="D84" s="141">
        <v>39417</v>
      </c>
      <c r="E84" s="137">
        <f t="shared" si="31"/>
        <v>124.29833333333333</v>
      </c>
    </row>
    <row r="85" spans="2:5" s="18" customFormat="1" x14ac:dyDescent="0.25">
      <c r="B85" s="67">
        <f>+'Histórico licencias total'!B85-'Histórico licencias vivienda'!B85</f>
        <v>99225</v>
      </c>
      <c r="D85" s="141">
        <v>39448</v>
      </c>
      <c r="E85" s="137">
        <f t="shared" si="31"/>
        <v>122.04525</v>
      </c>
    </row>
    <row r="86" spans="2:5" s="18" customFormat="1" x14ac:dyDescent="0.25">
      <c r="B86" s="67">
        <f>+'Histórico licencias total'!B86-'Histórico licencias vivienda'!B86</f>
        <v>97796</v>
      </c>
      <c r="D86" s="141">
        <v>39479</v>
      </c>
      <c r="E86" s="137">
        <f t="shared" si="31"/>
        <v>125.0945</v>
      </c>
    </row>
    <row r="87" spans="2:5" s="18" customFormat="1" x14ac:dyDescent="0.25">
      <c r="B87" s="67">
        <f>+'Histórico licencias total'!B87-'Histórico licencias vivienda'!B87</f>
        <v>242405</v>
      </c>
      <c r="D87" s="141">
        <v>39508</v>
      </c>
      <c r="E87" s="137">
        <f t="shared" si="31"/>
        <v>135.95275000000001</v>
      </c>
    </row>
    <row r="88" spans="2:5" s="18" customFormat="1" x14ac:dyDescent="0.25">
      <c r="B88" s="67">
        <f>+'Histórico licencias total'!B88-'Histórico licencias vivienda'!B88</f>
        <v>284414</v>
      </c>
      <c r="D88" s="141">
        <v>39539</v>
      </c>
      <c r="E88" s="137">
        <f t="shared" si="31"/>
        <v>153.11808333333335</v>
      </c>
    </row>
    <row r="89" spans="2:5" s="18" customFormat="1" x14ac:dyDescent="0.25">
      <c r="B89" s="67">
        <f>+'Histórico licencias total'!B89-'Histórico licencias vivienda'!B89</f>
        <v>134147</v>
      </c>
      <c r="D89" s="141">
        <v>39569</v>
      </c>
      <c r="E89" s="137">
        <f t="shared" si="31"/>
        <v>151.06633333333335</v>
      </c>
    </row>
    <row r="90" spans="2:5" s="18" customFormat="1" x14ac:dyDescent="0.25">
      <c r="B90" s="67">
        <f>+'Histórico licencias total'!B90-'Histórico licencias vivienda'!B90</f>
        <v>98315</v>
      </c>
      <c r="D90" s="141">
        <v>39600</v>
      </c>
      <c r="E90" s="137">
        <f t="shared" si="31"/>
        <v>152.83025000000001</v>
      </c>
    </row>
    <row r="91" spans="2:5" s="18" customFormat="1" x14ac:dyDescent="0.25">
      <c r="B91" s="67">
        <f>+'Histórico licencias total'!B91-'Histórico licencias vivienda'!B91</f>
        <v>161832</v>
      </c>
      <c r="D91" s="141">
        <v>39630</v>
      </c>
      <c r="E91" s="137">
        <f t="shared" si="31"/>
        <v>147.85558333333336</v>
      </c>
    </row>
    <row r="92" spans="2:5" s="18" customFormat="1" x14ac:dyDescent="0.25">
      <c r="B92" s="67">
        <f>+'Histórico licencias total'!B92-'Histórico licencias vivienda'!B92</f>
        <v>79370</v>
      </c>
      <c r="D92" s="141">
        <v>39661</v>
      </c>
      <c r="E92" s="137">
        <f t="shared" si="31"/>
        <v>143.42633333333333</v>
      </c>
    </row>
    <row r="93" spans="2:5" s="18" customFormat="1" x14ac:dyDescent="0.25">
      <c r="B93" s="67">
        <f>+'Histórico licencias total'!B93-'Histórico licencias vivienda'!B93</f>
        <v>112321</v>
      </c>
      <c r="D93" s="141">
        <v>39692</v>
      </c>
      <c r="E93" s="137">
        <f t="shared" si="31"/>
        <v>132.73183333333336</v>
      </c>
    </row>
    <row r="94" spans="2:5" s="18" customFormat="1" x14ac:dyDescent="0.25">
      <c r="B94" s="67">
        <f>+'Histórico licencias total'!B94-'Histórico licencias vivienda'!B94</f>
        <v>129109</v>
      </c>
      <c r="D94" s="141">
        <v>39722</v>
      </c>
      <c r="E94" s="137">
        <f t="shared" si="31"/>
        <v>132.97016666666667</v>
      </c>
    </row>
    <row r="95" spans="2:5" s="18" customFormat="1" x14ac:dyDescent="0.25">
      <c r="B95" s="67">
        <f>+'Histórico licencias total'!B95-'Histórico licencias vivienda'!B95</f>
        <v>113834</v>
      </c>
      <c r="D95" s="141">
        <v>39753</v>
      </c>
      <c r="E95" s="137">
        <f t="shared" si="31"/>
        <v>134.75225</v>
      </c>
    </row>
    <row r="96" spans="2:5" s="18" customFormat="1" x14ac:dyDescent="0.25">
      <c r="B96" s="67">
        <f>+'Histórico licencias total'!B96-'Histórico licencias vivienda'!B96</f>
        <v>114939</v>
      </c>
      <c r="D96" s="141">
        <v>39783</v>
      </c>
      <c r="E96" s="137">
        <f t="shared" si="31"/>
        <v>138.97558333333333</v>
      </c>
    </row>
    <row r="97" spans="2:5" s="18" customFormat="1" x14ac:dyDescent="0.25">
      <c r="B97" s="67">
        <f>+'Histórico licencias total'!B97-'Histórico licencias vivienda'!B97</f>
        <v>144614</v>
      </c>
      <c r="D97" s="141">
        <v>39814</v>
      </c>
      <c r="E97" s="137">
        <f t="shared" si="31"/>
        <v>142.75800000000001</v>
      </c>
    </row>
    <row r="98" spans="2:5" s="18" customFormat="1" x14ac:dyDescent="0.25">
      <c r="B98" s="67">
        <f>+'Histórico licencias total'!B98-'Histórico licencias vivienda'!B98</f>
        <v>63647</v>
      </c>
      <c r="D98" s="141">
        <v>39845</v>
      </c>
      <c r="E98" s="137">
        <f t="shared" si="31"/>
        <v>139.91225</v>
      </c>
    </row>
    <row r="99" spans="2:5" s="18" customFormat="1" x14ac:dyDescent="0.25">
      <c r="B99" s="67">
        <f>+'Histórico licencias total'!B99-'Histórico licencias vivienda'!B99</f>
        <v>187260</v>
      </c>
      <c r="D99" s="141">
        <v>39873</v>
      </c>
      <c r="E99" s="137">
        <f t="shared" si="31"/>
        <v>135.31683333333334</v>
      </c>
    </row>
    <row r="100" spans="2:5" s="18" customFormat="1" x14ac:dyDescent="0.25">
      <c r="B100" s="67">
        <f>+'Histórico licencias total'!B100-'Histórico licencias vivienda'!B100</f>
        <v>82656</v>
      </c>
      <c r="D100" s="141">
        <v>39904</v>
      </c>
      <c r="E100" s="137">
        <f t="shared" si="31"/>
        <v>118.50366666666667</v>
      </c>
    </row>
    <row r="101" spans="2:5" s="18" customFormat="1" x14ac:dyDescent="0.25">
      <c r="B101" s="67">
        <f>+'Histórico licencias total'!B101-'Histórico licencias vivienda'!B101</f>
        <v>59048</v>
      </c>
      <c r="D101" s="141">
        <v>39934</v>
      </c>
      <c r="E101" s="137">
        <f t="shared" si="31"/>
        <v>112.24541666666667</v>
      </c>
    </row>
    <row r="102" spans="2:5" s="18" customFormat="1" x14ac:dyDescent="0.25">
      <c r="B102" s="67">
        <f>+'Histórico licencias total'!B102-'Histórico licencias vivienda'!B102</f>
        <v>27437</v>
      </c>
      <c r="D102" s="141">
        <v>39965</v>
      </c>
      <c r="E102" s="137">
        <f t="shared" si="31"/>
        <v>106.33891666666668</v>
      </c>
    </row>
    <row r="103" spans="2:5" s="18" customFormat="1" x14ac:dyDescent="0.25">
      <c r="B103" s="67">
        <f>+'Histórico licencias total'!B103-'Histórico licencias vivienda'!B103</f>
        <v>119749</v>
      </c>
      <c r="D103" s="141">
        <v>39995</v>
      </c>
      <c r="E103" s="137">
        <f t="shared" si="31"/>
        <v>102.83199999999999</v>
      </c>
    </row>
    <row r="104" spans="2:5" s="18" customFormat="1" x14ac:dyDescent="0.25">
      <c r="B104" s="67">
        <f>+'Histórico licencias total'!B104-'Histórico licencias vivienda'!B104</f>
        <v>128140</v>
      </c>
      <c r="D104" s="141">
        <v>40026</v>
      </c>
      <c r="E104" s="137">
        <f t="shared" si="31"/>
        <v>106.89616666666667</v>
      </c>
    </row>
    <row r="105" spans="2:5" s="18" customFormat="1" x14ac:dyDescent="0.25">
      <c r="B105" s="67">
        <f>+'Histórico licencias total'!B105-'Histórico licencias vivienda'!B105</f>
        <v>107675</v>
      </c>
      <c r="D105" s="141">
        <v>40057</v>
      </c>
      <c r="E105" s="137">
        <f t="shared" si="31"/>
        <v>106.509</v>
      </c>
    </row>
    <row r="106" spans="2:5" s="18" customFormat="1" x14ac:dyDescent="0.25">
      <c r="B106" s="67">
        <f>+'Histórico licencias total'!B106-'Histórico licencias vivienda'!B106</f>
        <v>61927</v>
      </c>
      <c r="D106" s="141">
        <v>40087</v>
      </c>
      <c r="E106" s="137">
        <f t="shared" si="31"/>
        <v>100.9105</v>
      </c>
    </row>
    <row r="107" spans="2:5" s="18" customFormat="1" x14ac:dyDescent="0.25">
      <c r="B107" s="67">
        <f>+'Histórico licencias total'!B107-'Histórico licencias vivienda'!B107</f>
        <v>56450</v>
      </c>
      <c r="D107" s="141">
        <v>40118</v>
      </c>
      <c r="E107" s="137">
        <f t="shared" si="31"/>
        <v>96.128500000000003</v>
      </c>
    </row>
    <row r="108" spans="2:5" s="18" customFormat="1" x14ac:dyDescent="0.25">
      <c r="B108" s="67">
        <f>+'Histórico licencias total'!B108-'Histórico licencias vivienda'!B108</f>
        <v>62270</v>
      </c>
      <c r="D108" s="141">
        <v>40148</v>
      </c>
      <c r="E108" s="137">
        <f t="shared" si="31"/>
        <v>91.739416666666671</v>
      </c>
    </row>
    <row r="109" spans="2:5" s="18" customFormat="1" x14ac:dyDescent="0.25">
      <c r="B109" s="67">
        <f>+'Histórico licencias total'!B109-'Histórico licencias vivienda'!B109</f>
        <v>179405</v>
      </c>
      <c r="D109" s="141">
        <v>40179</v>
      </c>
      <c r="E109" s="137">
        <f t="shared" si="31"/>
        <v>94.638666666666666</v>
      </c>
    </row>
    <row r="110" spans="2:5" s="18" customFormat="1" x14ac:dyDescent="0.25">
      <c r="B110" s="67">
        <f>+'Histórico licencias total'!B110-'Histórico licencias vivienda'!B110</f>
        <v>70706</v>
      </c>
      <c r="D110" s="141">
        <v>40210</v>
      </c>
      <c r="E110" s="137">
        <f t="shared" si="31"/>
        <v>95.226916666666668</v>
      </c>
    </row>
    <row r="111" spans="2:5" s="18" customFormat="1" x14ac:dyDescent="0.25">
      <c r="B111" s="67">
        <f>+'Histórico licencias total'!B111-'Histórico licencias vivienda'!B111</f>
        <v>42616</v>
      </c>
      <c r="D111" s="141">
        <v>40238</v>
      </c>
      <c r="E111" s="137">
        <f t="shared" si="31"/>
        <v>83.173249999999996</v>
      </c>
    </row>
    <row r="112" spans="2:5" s="18" customFormat="1" x14ac:dyDescent="0.25">
      <c r="B112" s="67">
        <f>+'Histórico licencias total'!B112-'Histórico licencias vivienda'!B112</f>
        <v>86107</v>
      </c>
      <c r="D112" s="141">
        <v>40269</v>
      </c>
      <c r="E112" s="137">
        <f t="shared" si="31"/>
        <v>83.460833333333326</v>
      </c>
    </row>
    <row r="113" spans="2:5" s="18" customFormat="1" x14ac:dyDescent="0.25">
      <c r="B113" s="67">
        <f>+'Histórico licencias total'!B113-'Histórico licencias vivienda'!B113</f>
        <v>108499</v>
      </c>
      <c r="D113" s="141">
        <v>40299</v>
      </c>
      <c r="E113" s="137">
        <f t="shared" si="31"/>
        <v>87.58175</v>
      </c>
    </row>
    <row r="114" spans="2:5" s="18" customFormat="1" x14ac:dyDescent="0.25">
      <c r="B114" s="67">
        <f>+'Histórico licencias total'!B114-'Histórico licencias vivienda'!B114</f>
        <v>69983</v>
      </c>
      <c r="D114" s="141">
        <v>40330</v>
      </c>
      <c r="E114" s="137">
        <f t="shared" si="31"/>
        <v>91.127250000000004</v>
      </c>
    </row>
    <row r="115" spans="2:5" s="18" customFormat="1" x14ac:dyDescent="0.25">
      <c r="B115" s="67">
        <f>+'Histórico licencias total'!B115-'Histórico licencias vivienda'!B115</f>
        <v>77620</v>
      </c>
      <c r="D115" s="141">
        <v>40360</v>
      </c>
      <c r="E115" s="137">
        <f t="shared" si="31"/>
        <v>87.616500000000002</v>
      </c>
    </row>
    <row r="116" spans="2:5" s="18" customFormat="1" x14ac:dyDescent="0.25">
      <c r="B116" s="67">
        <f>+'Histórico licencias total'!B116-'Histórico licencias vivienda'!B116</f>
        <v>46173</v>
      </c>
      <c r="D116" s="141">
        <v>40391</v>
      </c>
      <c r="E116" s="137">
        <f t="shared" si="31"/>
        <v>80.785916666666665</v>
      </c>
    </row>
    <row r="117" spans="2:5" s="18" customFormat="1" x14ac:dyDescent="0.25">
      <c r="B117" s="67">
        <f>+'Histórico licencias total'!B117-'Histórico licencias vivienda'!B117</f>
        <v>122123</v>
      </c>
      <c r="D117" s="141">
        <v>40422</v>
      </c>
      <c r="E117" s="137">
        <f t="shared" si="31"/>
        <v>81.989916666666673</v>
      </c>
    </row>
    <row r="118" spans="2:5" s="18" customFormat="1" x14ac:dyDescent="0.25">
      <c r="B118" s="67">
        <f>+'Histórico licencias total'!B118-'Histórico licencias vivienda'!B118</f>
        <v>63173</v>
      </c>
      <c r="D118" s="141">
        <v>40452</v>
      </c>
      <c r="E118" s="137">
        <f t="shared" si="31"/>
        <v>82.09375</v>
      </c>
    </row>
    <row r="119" spans="2:5" s="18" customFormat="1" x14ac:dyDescent="0.25">
      <c r="B119" s="67">
        <f>+'Histórico licencias total'!B119-'Histórico licencias vivienda'!B119</f>
        <v>40066</v>
      </c>
      <c r="D119" s="141">
        <v>40483</v>
      </c>
      <c r="E119" s="137">
        <f t="shared" si="31"/>
        <v>80.728416666666675</v>
      </c>
    </row>
    <row r="120" spans="2:5" s="18" customFormat="1" x14ac:dyDescent="0.25">
      <c r="B120" s="67">
        <f>+'Histórico licencias total'!B120-'Histórico licencias vivienda'!B120</f>
        <v>126019</v>
      </c>
      <c r="D120" s="141">
        <v>40513</v>
      </c>
      <c r="E120" s="137">
        <f t="shared" si="31"/>
        <v>86.040833333333325</v>
      </c>
    </row>
    <row r="121" spans="2:5" s="18" customFormat="1" x14ac:dyDescent="0.25">
      <c r="B121" s="67">
        <f>+'Histórico licencias total'!B121-'Histórico licencias vivienda'!B121</f>
        <v>93522</v>
      </c>
      <c r="D121" s="141">
        <v>40544</v>
      </c>
      <c r="E121" s="137">
        <f t="shared" si="31"/>
        <v>78.883916666666678</v>
      </c>
    </row>
    <row r="122" spans="2:5" s="18" customFormat="1" x14ac:dyDescent="0.25">
      <c r="B122" s="67">
        <f>+'Histórico licencias total'!B122-'Histórico licencias vivienda'!B122</f>
        <v>143776</v>
      </c>
      <c r="D122" s="141">
        <v>40575</v>
      </c>
      <c r="E122" s="137">
        <f t="shared" si="31"/>
        <v>84.973083333333335</v>
      </c>
    </row>
    <row r="123" spans="2:5" s="18" customFormat="1" x14ac:dyDescent="0.25">
      <c r="B123" s="67">
        <f>+'Histórico licencias total'!B123-'Histórico licencias vivienda'!B123</f>
        <v>137636</v>
      </c>
      <c r="D123" s="141">
        <v>40603</v>
      </c>
      <c r="E123" s="137">
        <f t="shared" si="31"/>
        <v>92.891416666666672</v>
      </c>
    </row>
    <row r="124" spans="2:5" s="18" customFormat="1" x14ac:dyDescent="0.25">
      <c r="B124" s="67">
        <f>+'Histórico licencias total'!B124-'Histórico licencias vivienda'!B124</f>
        <v>49938</v>
      </c>
      <c r="D124" s="141">
        <v>40634</v>
      </c>
      <c r="E124" s="137">
        <f t="shared" si="31"/>
        <v>89.877333333333326</v>
      </c>
    </row>
    <row r="125" spans="2:5" s="18" customFormat="1" x14ac:dyDescent="0.25">
      <c r="B125" s="67">
        <f>+'Histórico licencias total'!B125-'Histórico licencias vivienda'!B125</f>
        <v>193498</v>
      </c>
      <c r="D125" s="141">
        <v>40664</v>
      </c>
      <c r="E125" s="137">
        <f t="shared" ref="E125:E154" si="32">+AVERAGE(B114:B125)/1000</f>
        <v>96.960583333333332</v>
      </c>
    </row>
    <row r="126" spans="2:5" s="18" customFormat="1" x14ac:dyDescent="0.25">
      <c r="B126" s="67">
        <f>+'Histórico licencias total'!B126-'Histórico licencias vivienda'!B126</f>
        <v>86288</v>
      </c>
      <c r="D126" s="141">
        <v>40695</v>
      </c>
      <c r="E126" s="137">
        <f t="shared" si="32"/>
        <v>98.319333333333333</v>
      </c>
    </row>
    <row r="127" spans="2:5" s="18" customFormat="1" x14ac:dyDescent="0.25">
      <c r="B127" s="67">
        <f>+'Histórico licencias total'!B127-'Histórico licencias vivienda'!B127</f>
        <v>37081</v>
      </c>
      <c r="D127" s="141">
        <v>40725</v>
      </c>
      <c r="E127" s="137">
        <f t="shared" si="32"/>
        <v>94.941083333333324</v>
      </c>
    </row>
    <row r="128" spans="2:5" s="18" customFormat="1" x14ac:dyDescent="0.25">
      <c r="B128" s="67">
        <f>+'Histórico licencias total'!B128-'Histórico licencias vivienda'!B128</f>
        <v>66554</v>
      </c>
      <c r="D128" s="141">
        <v>40756</v>
      </c>
      <c r="E128" s="137">
        <f t="shared" si="32"/>
        <v>96.639499999999998</v>
      </c>
    </row>
    <row r="129" spans="2:5" s="18" customFormat="1" x14ac:dyDescent="0.25">
      <c r="B129" s="67">
        <f>+'Histórico licencias total'!B129-'Histórico licencias vivienda'!B129</f>
        <v>46963</v>
      </c>
      <c r="D129" s="141">
        <v>40787</v>
      </c>
      <c r="E129" s="137">
        <f t="shared" si="32"/>
        <v>90.376166666666677</v>
      </c>
    </row>
    <row r="130" spans="2:5" s="18" customFormat="1" x14ac:dyDescent="0.25">
      <c r="B130" s="67">
        <f>+'Histórico licencias total'!B130-'Histórico licencias vivienda'!B130</f>
        <v>83260</v>
      </c>
      <c r="D130" s="141">
        <v>40817</v>
      </c>
      <c r="E130" s="137">
        <f t="shared" si="32"/>
        <v>92.050083333333333</v>
      </c>
    </row>
    <row r="131" spans="2:5" s="18" customFormat="1" x14ac:dyDescent="0.25">
      <c r="B131" s="67">
        <f>+'Histórico licencias total'!B131-'Histórico licencias vivienda'!B131</f>
        <v>119484</v>
      </c>
      <c r="D131" s="141">
        <v>40848</v>
      </c>
      <c r="E131" s="137">
        <f t="shared" si="32"/>
        <v>98.66825</v>
      </c>
    </row>
    <row r="132" spans="2:5" s="18" customFormat="1" x14ac:dyDescent="0.25">
      <c r="B132" s="67">
        <f>+'Histórico licencias total'!B132-'Histórico licencias vivienda'!B132</f>
        <v>95027</v>
      </c>
      <c r="D132" s="141">
        <v>40878</v>
      </c>
      <c r="E132" s="137">
        <f t="shared" si="32"/>
        <v>96.085583333333332</v>
      </c>
    </row>
    <row r="133" spans="2:5" s="18" customFormat="1" x14ac:dyDescent="0.25">
      <c r="B133" s="67">
        <f>+'Histórico licencias total'!B133-'Histórico licencias vivienda'!B133</f>
        <v>37294</v>
      </c>
      <c r="D133" s="141">
        <v>40909</v>
      </c>
      <c r="E133" s="137">
        <f t="shared" si="32"/>
        <v>91.39991666666667</v>
      </c>
    </row>
    <row r="134" spans="2:5" s="18" customFormat="1" x14ac:dyDescent="0.25">
      <c r="B134" s="67">
        <f>+'Histórico licencias total'!B134-'Histórico licencias vivienda'!B134</f>
        <v>88569</v>
      </c>
      <c r="D134" s="141">
        <v>40940</v>
      </c>
      <c r="E134" s="137">
        <f t="shared" si="32"/>
        <v>86.799333333333323</v>
      </c>
    </row>
    <row r="135" spans="2:5" s="18" customFormat="1" x14ac:dyDescent="0.25">
      <c r="B135" s="67">
        <f>+'Histórico licencias total'!B135-'Histórico licencias vivienda'!B135</f>
        <v>46717</v>
      </c>
      <c r="D135" s="141">
        <v>40969</v>
      </c>
      <c r="E135" s="137">
        <f t="shared" si="32"/>
        <v>79.222750000000005</v>
      </c>
    </row>
    <row r="136" spans="2:5" s="18" customFormat="1" x14ac:dyDescent="0.25">
      <c r="B136" s="67">
        <f>+'Histórico licencias total'!B136-'Histórico licencias vivienda'!B136</f>
        <v>89240</v>
      </c>
      <c r="D136" s="141">
        <v>41000</v>
      </c>
      <c r="E136" s="137">
        <f t="shared" si="32"/>
        <v>82.497916666666669</v>
      </c>
    </row>
    <row r="137" spans="2:5" s="18" customFormat="1" x14ac:dyDescent="0.25">
      <c r="B137" s="67">
        <f>+'Histórico licencias total'!B137-'Histórico licencias vivienda'!B137</f>
        <v>86419</v>
      </c>
      <c r="D137" s="141">
        <v>41030</v>
      </c>
      <c r="E137" s="137">
        <f t="shared" si="32"/>
        <v>73.574666666666673</v>
      </c>
    </row>
    <row r="138" spans="2:5" s="18" customFormat="1" x14ac:dyDescent="0.25">
      <c r="B138" s="67">
        <f>+'Histórico licencias total'!B138-'Histórico licencias vivienda'!B138</f>
        <v>114091</v>
      </c>
      <c r="D138" s="141">
        <v>41061</v>
      </c>
      <c r="E138" s="137">
        <f t="shared" si="32"/>
        <v>75.89158333333333</v>
      </c>
    </row>
    <row r="139" spans="2:5" s="18" customFormat="1" x14ac:dyDescent="0.25">
      <c r="B139" s="67">
        <f>+'Histórico licencias total'!B139-'Histórico licencias vivienda'!B139</f>
        <v>142959</v>
      </c>
      <c r="D139" s="141">
        <v>41091</v>
      </c>
      <c r="E139" s="137">
        <f t="shared" si="32"/>
        <v>84.714749999999995</v>
      </c>
    </row>
    <row r="140" spans="2:5" s="18" customFormat="1" x14ac:dyDescent="0.25">
      <c r="B140" s="67">
        <f>+'Histórico licencias total'!B140-'Histórico licencias vivienda'!B140</f>
        <v>240819</v>
      </c>
      <c r="D140" s="141">
        <v>41122</v>
      </c>
      <c r="E140" s="137">
        <f t="shared" si="32"/>
        <v>99.236833333333323</v>
      </c>
    </row>
    <row r="141" spans="2:5" s="18" customFormat="1" x14ac:dyDescent="0.25">
      <c r="B141" s="67">
        <f>+'Histórico licencias total'!B141-'Histórico licencias vivienda'!B141</f>
        <v>64335</v>
      </c>
      <c r="D141" s="141">
        <v>41153</v>
      </c>
      <c r="E141" s="137">
        <f t="shared" si="32"/>
        <v>100.6845</v>
      </c>
    </row>
    <row r="142" spans="2:5" s="18" customFormat="1" x14ac:dyDescent="0.25">
      <c r="B142" s="67">
        <f>+'Histórico licencias total'!B142-'Histórico licencias vivienda'!B142</f>
        <v>127351</v>
      </c>
      <c r="D142" s="141">
        <v>41183</v>
      </c>
      <c r="E142" s="137">
        <f t="shared" si="32"/>
        <v>104.35875</v>
      </c>
    </row>
    <row r="143" spans="2:5" s="18" customFormat="1" x14ac:dyDescent="0.25">
      <c r="B143" s="67">
        <f>+'Histórico licencias total'!B143-'Histórico licencias vivienda'!B143</f>
        <v>157933</v>
      </c>
      <c r="D143" s="141">
        <v>41214</v>
      </c>
      <c r="E143" s="137">
        <f t="shared" si="32"/>
        <v>107.56283333333333</v>
      </c>
    </row>
    <row r="144" spans="2:5" s="18" customFormat="1" x14ac:dyDescent="0.25">
      <c r="B144" s="67">
        <f>+'Histórico licencias total'!B144-'Histórico licencias vivienda'!B144</f>
        <v>126316</v>
      </c>
      <c r="D144" s="141">
        <v>41244</v>
      </c>
      <c r="E144" s="137">
        <f t="shared" si="32"/>
        <v>110.17025</v>
      </c>
    </row>
    <row r="145" spans="2:33" s="18" customFormat="1" x14ac:dyDescent="0.25">
      <c r="B145" s="67">
        <f>+'Histórico licencias total'!B145-'Histórico licencias vivienda'!B145</f>
        <v>249652</v>
      </c>
      <c r="D145" s="141">
        <v>41275</v>
      </c>
      <c r="E145" s="137">
        <f t="shared" si="32"/>
        <v>127.86675</v>
      </c>
    </row>
    <row r="146" spans="2:33" s="18" customFormat="1" x14ac:dyDescent="0.25">
      <c r="B146" s="67">
        <f>+'Histórico licencias total'!B146-'Histórico licencias vivienda'!B146</f>
        <v>114563</v>
      </c>
      <c r="D146" s="141">
        <v>41306</v>
      </c>
      <c r="E146" s="137">
        <f t="shared" si="32"/>
        <v>130.03291666666667</v>
      </c>
    </row>
    <row r="147" spans="2:33" s="18" customFormat="1" x14ac:dyDescent="0.25">
      <c r="B147" s="67">
        <f>+'Histórico licencias total'!B147-'Histórico licencias vivienda'!B147</f>
        <v>243727</v>
      </c>
      <c r="D147" s="141">
        <v>41334</v>
      </c>
      <c r="E147" s="137">
        <f t="shared" si="32"/>
        <v>146.45041666666665</v>
      </c>
    </row>
    <row r="148" spans="2:33" s="18" customFormat="1" x14ac:dyDescent="0.25">
      <c r="B148" s="67">
        <f>+'Histórico licencias total'!B148-'Histórico licencias vivienda'!B148</f>
        <v>226625</v>
      </c>
      <c r="D148" s="141">
        <v>41365</v>
      </c>
      <c r="E148" s="137">
        <f t="shared" si="32"/>
        <v>157.89916666666664</v>
      </c>
    </row>
    <row r="149" spans="2:33" s="18" customFormat="1" x14ac:dyDescent="0.25">
      <c r="B149" s="67">
        <f>+'Histórico licencias total'!B149-'Histórico licencias vivienda'!B149</f>
        <v>126594</v>
      </c>
      <c r="D149" s="141">
        <v>41395</v>
      </c>
      <c r="E149" s="137">
        <f t="shared" si="32"/>
        <v>161.24708333333334</v>
      </c>
    </row>
    <row r="150" spans="2:33" s="18" customFormat="1" x14ac:dyDescent="0.25">
      <c r="B150" s="67">
        <f>+'Histórico licencias total'!B150-'Histórico licencias vivienda'!B150</f>
        <v>98250</v>
      </c>
      <c r="D150" s="141">
        <v>41426</v>
      </c>
      <c r="E150" s="137">
        <f t="shared" si="32"/>
        <v>159.92699999999999</v>
      </c>
    </row>
    <row r="151" spans="2:33" s="18" customFormat="1" x14ac:dyDescent="0.25">
      <c r="B151" s="67">
        <f>+'Histórico licencias total'!B151-'Histórico licencias vivienda'!B151</f>
        <v>140818</v>
      </c>
      <c r="D151" s="141">
        <v>41456</v>
      </c>
      <c r="E151" s="137">
        <f t="shared" si="32"/>
        <v>159.74858333333333</v>
      </c>
    </row>
    <row r="152" spans="2:33" s="18" customFormat="1" x14ac:dyDescent="0.25">
      <c r="B152" s="67">
        <f>+'Histórico licencias total'!B152-'Histórico licencias vivienda'!B152</f>
        <v>96880</v>
      </c>
      <c r="D152" s="141">
        <v>41487</v>
      </c>
      <c r="E152" s="137">
        <f t="shared" si="32"/>
        <v>147.75366666666665</v>
      </c>
    </row>
    <row r="153" spans="2:33" s="18" customFormat="1" x14ac:dyDescent="0.25">
      <c r="B153" s="67">
        <f>+'Histórico licencias total'!B153-'Histórico licencias vivienda'!B153</f>
        <v>436541</v>
      </c>
      <c r="D153" s="141">
        <v>41518</v>
      </c>
      <c r="E153" s="137">
        <f t="shared" si="32"/>
        <v>178.77083333333334</v>
      </c>
    </row>
    <row r="154" spans="2:33" s="18" customFormat="1" x14ac:dyDescent="0.25">
      <c r="B154" s="67">
        <f>+'Histórico licencias total'!B154-'Histórico licencias vivienda'!B154</f>
        <v>40803</v>
      </c>
      <c r="D154" s="141">
        <v>41548</v>
      </c>
      <c r="E154" s="137">
        <f t="shared" si="32"/>
        <v>171.55850000000001</v>
      </c>
    </row>
    <row r="155" spans="2:33" s="18" customFormat="1" x14ac:dyDescent="0.25">
      <c r="B155" s="67">
        <f>+'Histórico licencias total'!B155-'Histórico licencias vivienda'!B155</f>
        <v>144648</v>
      </c>
      <c r="D155" s="141">
        <v>41579</v>
      </c>
      <c r="E155" s="137">
        <f t="shared" ref="E155" si="33">+AVERAGE(B144:B155)/1000</f>
        <v>170.45141666666666</v>
      </c>
    </row>
    <row r="156" spans="2:33" s="18" customFormat="1" x14ac:dyDescent="0.25">
      <c r="B156" s="67">
        <f>+'Histórico licencias total'!B156-'Histórico licencias vivienda'!B156</f>
        <v>198788</v>
      </c>
      <c r="D156" s="141">
        <v>41609</v>
      </c>
      <c r="E156" s="137">
        <f t="shared" ref="E156" si="34">+AVERAGE(B145:B156)/1000</f>
        <v>176.49074999999999</v>
      </c>
    </row>
    <row r="157" spans="2:33" s="18" customFormat="1" x14ac:dyDescent="0.25">
      <c r="B157" s="67">
        <f>+'Histórico licencias total'!B157-'Histórico licencias vivienda'!B157</f>
        <v>159392</v>
      </c>
      <c r="D157" s="141">
        <v>41640</v>
      </c>
      <c r="E157" s="137">
        <f t="shared" ref="E157" si="35">+AVERAGE(B146:B157)/1000</f>
        <v>168.96908333333334</v>
      </c>
    </row>
    <row r="158" spans="2:33" s="18" customFormat="1" x14ac:dyDescent="0.25">
      <c r="B158" s="67">
        <f>+'Histórico licencias total'!B158-'Histórico licencias vivienda'!B158</f>
        <v>136639</v>
      </c>
      <c r="D158" s="141">
        <v>41671</v>
      </c>
      <c r="E158" s="137">
        <f t="shared" ref="E158" si="36">+AVERAGE(B147:B158)/1000</f>
        <v>170.80875</v>
      </c>
    </row>
    <row r="159" spans="2:33" s="18" customFormat="1" x14ac:dyDescent="0.25">
      <c r="B159" s="67">
        <f>+'Histórico licencias total'!B159-'Histórico licencias vivienda'!B159</f>
        <v>244848</v>
      </c>
      <c r="D159" s="141">
        <v>41699</v>
      </c>
      <c r="E159" s="137">
        <f t="shared" ref="E159" si="37">+AVERAGE(B148:B159)/1000</f>
        <v>170.90216666666666</v>
      </c>
    </row>
    <row r="160" spans="2:33" s="28" customFormat="1" x14ac:dyDescent="0.25">
      <c r="B160" s="67">
        <f>+'Histórico licencias total'!B160-'Histórico licencias vivienda'!B160</f>
        <v>634473</v>
      </c>
      <c r="C160" s="18"/>
      <c r="D160" s="141">
        <v>41730</v>
      </c>
      <c r="E160" s="137">
        <f t="shared" ref="E160" si="38">+AVERAGE(B149:B160)/1000</f>
        <v>204.8895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2:33" s="28" customFormat="1" x14ac:dyDescent="0.25">
      <c r="B161" s="67">
        <f>+'Histórico licencias total'!B161-'Histórico licencias vivienda'!B161</f>
        <v>328938</v>
      </c>
      <c r="C161" s="18"/>
      <c r="D161" s="141">
        <v>41760</v>
      </c>
      <c r="E161" s="137">
        <f t="shared" ref="E161:E162" si="39">+AVERAGE(B150:B161)/1000</f>
        <v>221.75149999999999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2:33" s="28" customFormat="1" x14ac:dyDescent="0.25">
      <c r="B162" s="67">
        <f>+'Histórico licencias total'!B162-'Histórico licencias vivienda'!B162</f>
        <v>398814</v>
      </c>
      <c r="D162" s="141">
        <v>41791</v>
      </c>
      <c r="E162" s="137">
        <f t="shared" si="39"/>
        <v>246.79849999999999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2"/>
  <sheetViews>
    <sheetView zoomScaleSheetLayoutView="100" workbookViewId="0">
      <pane ySplit="11" topLeftCell="A12" activePane="bottomLeft" state="frozen"/>
      <selection activeCell="A25" sqref="A25"/>
      <selection pane="bottomLeft" activeCell="M34" sqref="M34"/>
    </sheetView>
  </sheetViews>
  <sheetFormatPr baseColWidth="10" defaultRowHeight="15.75" x14ac:dyDescent="0.25"/>
  <cols>
    <col min="1" max="1" width="1.85546875" style="119" customWidth="1"/>
    <col min="2" max="2" width="13" style="119" customWidth="1"/>
    <col min="3" max="5" width="10.42578125" style="119" customWidth="1"/>
    <col min="6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85546875" style="28" customWidth="1"/>
    <col min="15" max="30" width="11.42578125" style="140"/>
    <col min="31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189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/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15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43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0">
        <v>723</v>
      </c>
      <c r="D13" s="60">
        <v>646</v>
      </c>
      <c r="E13" s="60">
        <v>548</v>
      </c>
      <c r="F13" s="60">
        <v>549</v>
      </c>
      <c r="G13" s="60">
        <v>547</v>
      </c>
      <c r="H13" s="61">
        <v>512</v>
      </c>
      <c r="I13" s="62">
        <v>-6.3985374771480803</v>
      </c>
      <c r="J13" s="62">
        <v>93.601462522851918</v>
      </c>
      <c r="K13" s="62">
        <v>-0.36429872495445936</v>
      </c>
      <c r="L13" s="50"/>
      <c r="N13" s="27">
        <v>1</v>
      </c>
    </row>
    <row r="14" spans="1:15" x14ac:dyDescent="0.25">
      <c r="A14" s="48"/>
      <c r="B14" s="59" t="s">
        <v>5</v>
      </c>
      <c r="C14" s="60">
        <v>708</v>
      </c>
      <c r="D14" s="60">
        <v>627</v>
      </c>
      <c r="E14" s="60">
        <v>553</v>
      </c>
      <c r="F14" s="60">
        <v>551</v>
      </c>
      <c r="G14" s="60">
        <v>540</v>
      </c>
      <c r="H14" s="61">
        <v>519</v>
      </c>
      <c r="I14" s="62">
        <v>-3.8888888888888862</v>
      </c>
      <c r="J14" s="62">
        <v>96.111111111111114</v>
      </c>
      <c r="K14" s="62">
        <v>-1.9963702359346636</v>
      </c>
      <c r="L14" s="50"/>
      <c r="N14" s="27">
        <v>1</v>
      </c>
    </row>
    <row r="15" spans="1:15" x14ac:dyDescent="0.25">
      <c r="A15" s="48"/>
      <c r="B15" s="59" t="s">
        <v>6</v>
      </c>
      <c r="C15" s="60">
        <v>713</v>
      </c>
      <c r="D15" s="60">
        <v>611</v>
      </c>
      <c r="E15" s="60">
        <v>556</v>
      </c>
      <c r="F15" s="60">
        <v>545</v>
      </c>
      <c r="G15" s="60">
        <v>542</v>
      </c>
      <c r="H15" s="61">
        <v>517</v>
      </c>
      <c r="I15" s="62">
        <v>-4.6125461254612592</v>
      </c>
      <c r="J15" s="62">
        <v>95.387453874538735</v>
      </c>
      <c r="K15" s="62">
        <v>-0.55045871559632475</v>
      </c>
      <c r="L15" s="50"/>
      <c r="N15" s="27">
        <v>1</v>
      </c>
    </row>
    <row r="16" spans="1:15" x14ac:dyDescent="0.25">
      <c r="A16" s="48"/>
      <c r="B16" s="59" t="s">
        <v>7</v>
      </c>
      <c r="C16" s="60">
        <v>717</v>
      </c>
      <c r="D16" s="60">
        <v>600</v>
      </c>
      <c r="E16" s="60">
        <v>544</v>
      </c>
      <c r="F16" s="60">
        <v>540</v>
      </c>
      <c r="G16" s="60">
        <v>540</v>
      </c>
      <c r="H16" s="61">
        <v>516</v>
      </c>
      <c r="I16" s="62">
        <v>-4.4444444444444393</v>
      </c>
      <c r="J16" s="62">
        <v>95.555555555555557</v>
      </c>
      <c r="K16" s="62">
        <v>0</v>
      </c>
      <c r="L16" s="50"/>
      <c r="N16" s="27">
        <v>1</v>
      </c>
    </row>
    <row r="17" spans="1:30" x14ac:dyDescent="0.25">
      <c r="A17" s="48"/>
      <c r="B17" s="59" t="s">
        <v>8</v>
      </c>
      <c r="C17" s="60">
        <v>717</v>
      </c>
      <c r="D17" s="60">
        <v>593</v>
      </c>
      <c r="E17" s="60">
        <v>545</v>
      </c>
      <c r="F17" s="60">
        <v>551</v>
      </c>
      <c r="G17" s="60">
        <v>543</v>
      </c>
      <c r="H17" s="61">
        <v>517</v>
      </c>
      <c r="I17" s="62">
        <v>-4.7882136279926328</v>
      </c>
      <c r="J17" s="62">
        <v>95.211786372007367</v>
      </c>
      <c r="K17" s="62">
        <v>-1.4519056261342977</v>
      </c>
      <c r="L17" s="50"/>
      <c r="N17" s="27">
        <v>1</v>
      </c>
    </row>
    <row r="18" spans="1:30" x14ac:dyDescent="0.25">
      <c r="A18" s="48"/>
      <c r="B18" s="59" t="s">
        <v>9</v>
      </c>
      <c r="C18" s="60">
        <v>707</v>
      </c>
      <c r="D18" s="60">
        <v>580</v>
      </c>
      <c r="E18" s="60">
        <v>539</v>
      </c>
      <c r="F18" s="60">
        <v>560</v>
      </c>
      <c r="G18" s="60">
        <v>528</v>
      </c>
      <c r="H18" s="57">
        <v>516</v>
      </c>
      <c r="I18" s="24">
        <v>-2.2727272727272707</v>
      </c>
      <c r="J18" s="24">
        <v>97.727272727272734</v>
      </c>
      <c r="K18" s="24">
        <v>-5.7142857142857162</v>
      </c>
      <c r="L18" s="50"/>
      <c r="N18" s="27">
        <v>1</v>
      </c>
    </row>
    <row r="19" spans="1:30" x14ac:dyDescent="0.25">
      <c r="A19" s="48"/>
      <c r="B19" s="59" t="s">
        <v>10</v>
      </c>
      <c r="C19" s="60">
        <v>691</v>
      </c>
      <c r="D19" s="60">
        <v>573</v>
      </c>
      <c r="E19" s="60">
        <v>542</v>
      </c>
      <c r="F19" s="60">
        <v>545</v>
      </c>
      <c r="G19" s="60">
        <v>507</v>
      </c>
      <c r="H19" s="61"/>
      <c r="I19" s="62" t="s">
        <v>112</v>
      </c>
      <c r="J19" s="62" t="s">
        <v>112</v>
      </c>
      <c r="K19" s="62" t="s">
        <v>112</v>
      </c>
      <c r="L19" s="50"/>
      <c r="N19" s="27" t="s">
        <v>112</v>
      </c>
    </row>
    <row r="20" spans="1:30" x14ac:dyDescent="0.25">
      <c r="A20" s="48"/>
      <c r="B20" s="59" t="s">
        <v>11</v>
      </c>
      <c r="C20" s="60">
        <v>683</v>
      </c>
      <c r="D20" s="60">
        <v>562</v>
      </c>
      <c r="E20" s="60">
        <v>546</v>
      </c>
      <c r="F20" s="60">
        <v>549</v>
      </c>
      <c r="G20" s="60">
        <v>515</v>
      </c>
      <c r="H20" s="61"/>
      <c r="I20" s="62" t="s">
        <v>112</v>
      </c>
      <c r="J20" s="62" t="s">
        <v>112</v>
      </c>
      <c r="K20" s="62" t="s">
        <v>112</v>
      </c>
      <c r="L20" s="50"/>
      <c r="M20" s="115"/>
      <c r="N20" s="27" t="s">
        <v>112</v>
      </c>
    </row>
    <row r="21" spans="1:30" x14ac:dyDescent="0.25">
      <c r="A21" s="48"/>
      <c r="B21" s="59" t="s">
        <v>12</v>
      </c>
      <c r="C21" s="60">
        <v>670</v>
      </c>
      <c r="D21" s="60">
        <v>547</v>
      </c>
      <c r="E21" s="60">
        <v>545</v>
      </c>
      <c r="F21" s="60">
        <v>553</v>
      </c>
      <c r="G21" s="60">
        <v>511</v>
      </c>
      <c r="H21" s="61"/>
      <c r="I21" s="62" t="s">
        <v>112</v>
      </c>
      <c r="J21" s="62" t="s">
        <v>112</v>
      </c>
      <c r="K21" s="62" t="s">
        <v>112</v>
      </c>
      <c r="L21" s="50"/>
      <c r="N21" s="27" t="s">
        <v>112</v>
      </c>
    </row>
    <row r="22" spans="1:30" x14ac:dyDescent="0.25">
      <c r="A22" s="48"/>
      <c r="B22" s="59" t="s">
        <v>13</v>
      </c>
      <c r="C22" s="60">
        <v>672</v>
      </c>
      <c r="D22" s="60">
        <v>550</v>
      </c>
      <c r="E22" s="60">
        <v>544</v>
      </c>
      <c r="F22" s="60">
        <v>555</v>
      </c>
      <c r="G22" s="60">
        <v>516</v>
      </c>
      <c r="H22" s="61"/>
      <c r="I22" s="62" t="s">
        <v>112</v>
      </c>
      <c r="J22" s="62" t="s">
        <v>112</v>
      </c>
      <c r="K22" s="62" t="s">
        <v>112</v>
      </c>
      <c r="L22" s="50"/>
      <c r="N22" s="27" t="s">
        <v>112</v>
      </c>
    </row>
    <row r="23" spans="1:30" x14ac:dyDescent="0.25">
      <c r="A23" s="48"/>
      <c r="B23" s="59" t="s">
        <v>14</v>
      </c>
      <c r="C23" s="60">
        <v>656</v>
      </c>
      <c r="D23" s="60">
        <v>566</v>
      </c>
      <c r="E23" s="60">
        <v>557</v>
      </c>
      <c r="F23" s="60">
        <v>555</v>
      </c>
      <c r="G23" s="60">
        <v>518</v>
      </c>
      <c r="H23" s="61"/>
      <c r="I23" s="62" t="s">
        <v>112</v>
      </c>
      <c r="J23" s="62" t="s">
        <v>112</v>
      </c>
      <c r="K23" s="62" t="s">
        <v>112</v>
      </c>
      <c r="L23" s="50"/>
      <c r="N23" s="27" t="s">
        <v>112</v>
      </c>
    </row>
    <row r="24" spans="1:30" x14ac:dyDescent="0.25">
      <c r="A24" s="48"/>
      <c r="B24" s="59" t="s">
        <v>15</v>
      </c>
      <c r="C24" s="60">
        <v>652</v>
      </c>
      <c r="D24" s="60">
        <v>557</v>
      </c>
      <c r="E24" s="60">
        <v>558</v>
      </c>
      <c r="F24" s="60">
        <v>545</v>
      </c>
      <c r="G24" s="60">
        <v>515</v>
      </c>
      <c r="H24" s="61"/>
      <c r="I24" s="62" t="s">
        <v>112</v>
      </c>
      <c r="J24" s="62" t="s">
        <v>112</v>
      </c>
      <c r="K24" s="62" t="s">
        <v>112</v>
      </c>
      <c r="L24" s="50"/>
      <c r="N24" s="27" t="s">
        <v>112</v>
      </c>
    </row>
    <row r="25" spans="1:30" x14ac:dyDescent="0.25">
      <c r="A25" s="48"/>
      <c r="B25" s="63" t="s">
        <v>19</v>
      </c>
      <c r="C25" s="61">
        <v>692.41666666666663</v>
      </c>
      <c r="D25" s="61">
        <v>584.33333333333337</v>
      </c>
      <c r="E25" s="61">
        <v>548.08333333333337</v>
      </c>
      <c r="F25" s="61">
        <v>549.83333333333337</v>
      </c>
      <c r="G25" s="61">
        <v>526.83333333333337</v>
      </c>
      <c r="H25" s="56">
        <v>516.16666666666663</v>
      </c>
      <c r="I25" s="55"/>
      <c r="J25" s="37"/>
      <c r="K25" s="37"/>
      <c r="L25" s="50"/>
      <c r="N25" s="27"/>
    </row>
    <row r="26" spans="1:30" ht="18.75" customHeight="1" x14ac:dyDescent="0.25">
      <c r="A26" s="48"/>
      <c r="B26" s="63" t="s">
        <v>16</v>
      </c>
      <c r="C26" s="64"/>
      <c r="D26" s="64">
        <v>-15.609579973522681</v>
      </c>
      <c r="E26" s="64">
        <v>-6.2036508841985194</v>
      </c>
      <c r="F26" s="64">
        <v>0.31929451117531649</v>
      </c>
      <c r="G26" s="64">
        <v>-4.1830857835707835</v>
      </c>
      <c r="H26" s="36"/>
      <c r="I26" s="37"/>
      <c r="J26" s="37"/>
      <c r="K26" s="37"/>
      <c r="L26" s="50"/>
    </row>
    <row r="27" spans="1:30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0" ht="18.75" customHeight="1" x14ac:dyDescent="0.25">
      <c r="A28" s="48"/>
      <c r="B28" s="63" t="s">
        <v>17</v>
      </c>
      <c r="C28" s="61">
        <v>715.6</v>
      </c>
      <c r="D28" s="61">
        <v>615.4</v>
      </c>
      <c r="E28" s="61">
        <v>549.20000000000005</v>
      </c>
      <c r="F28" s="61">
        <v>547.20000000000005</v>
      </c>
      <c r="G28" s="61">
        <v>542.4</v>
      </c>
      <c r="H28" s="57">
        <v>516.20000000000005</v>
      </c>
      <c r="I28" s="58">
        <v>-4.8303834808259509</v>
      </c>
      <c r="J28" s="24">
        <v>95.169616519174056</v>
      </c>
      <c r="K28" s="24">
        <v>-0.87719298245615418</v>
      </c>
      <c r="L28" s="50"/>
      <c r="M28" s="118"/>
    </row>
    <row r="29" spans="1:30" ht="18.75" customHeight="1" x14ac:dyDescent="0.25">
      <c r="A29" s="48"/>
      <c r="B29" s="63" t="s">
        <v>16</v>
      </c>
      <c r="C29" s="64"/>
      <c r="D29" s="64">
        <v>-14.002235885969815</v>
      </c>
      <c r="E29" s="64">
        <v>-10.757231069223261</v>
      </c>
      <c r="F29" s="64">
        <v>-0.36416605972323657</v>
      </c>
      <c r="G29" s="64">
        <v>-0.87719298245615418</v>
      </c>
      <c r="H29" s="24">
        <v>-4.8303834808259509</v>
      </c>
      <c r="I29" s="37"/>
      <c r="J29" s="37"/>
      <c r="K29" s="37"/>
      <c r="L29" s="50"/>
    </row>
    <row r="30" spans="1:30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0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0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112</v>
      </c>
      <c r="O32" s="140"/>
      <c r="P32" s="140"/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</row>
    <row r="33" spans="1:30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112</v>
      </c>
      <c r="O33" s="140"/>
      <c r="P33" s="140"/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</row>
    <row r="34" spans="1:30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112</v>
      </c>
      <c r="O34" s="140"/>
      <c r="P34" s="140"/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</row>
    <row r="35" spans="1:30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 t="s">
        <v>112</v>
      </c>
      <c r="O35" s="140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</row>
    <row r="36" spans="1:30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112</v>
      </c>
      <c r="O36" s="140"/>
      <c r="P36" s="140"/>
      <c r="Q36" s="14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</row>
    <row r="37" spans="1:30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</row>
    <row r="38" spans="1:30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112</v>
      </c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</row>
    <row r="39" spans="1:30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112</v>
      </c>
      <c r="O39" s="140"/>
      <c r="P39" s="140"/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</row>
    <row r="40" spans="1:30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 t="s">
        <v>112</v>
      </c>
      <c r="O40" s="140"/>
      <c r="P40" s="140"/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</row>
    <row r="41" spans="1:30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 t="s">
        <v>112</v>
      </c>
      <c r="O41" s="140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</row>
    <row r="42" spans="1:30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140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</row>
    <row r="43" spans="1:30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140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</row>
    <row r="44" spans="1:30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140"/>
      <c r="P44" s="140"/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</row>
    <row r="45" spans="1:30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28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0"/>
    </row>
    <row r="46" spans="1:30" x14ac:dyDescent="0.25">
      <c r="A46" s="52"/>
      <c r="B46" s="26" t="s">
        <v>93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30" s="109" customFormat="1" x14ac:dyDescent="0.25"/>
    <row r="48" spans="1:30" s="109" customFormat="1" x14ac:dyDescent="0.25"/>
    <row r="49" spans="2:5" s="109" customFormat="1" x14ac:dyDescent="0.25">
      <c r="B49" s="110"/>
      <c r="D49" s="112"/>
    </row>
    <row r="50" spans="2:5" s="109" customFormat="1" x14ac:dyDescent="0.25">
      <c r="B50" s="110"/>
      <c r="D50" s="112"/>
    </row>
    <row r="51" spans="2:5" s="109" customFormat="1" x14ac:dyDescent="0.25">
      <c r="B51" s="110"/>
      <c r="D51" s="112"/>
    </row>
    <row r="52" spans="2:5" s="109" customFormat="1" x14ac:dyDescent="0.25">
      <c r="B52" s="110"/>
      <c r="D52" s="112"/>
    </row>
    <row r="53" spans="2:5" s="109" customFormat="1" x14ac:dyDescent="0.25">
      <c r="B53" s="110"/>
      <c r="D53" s="112"/>
    </row>
    <row r="54" spans="2:5" s="109" customFormat="1" x14ac:dyDescent="0.25">
      <c r="B54" s="110"/>
      <c r="D54" s="112"/>
    </row>
    <row r="55" spans="2:5" s="109" customFormat="1" x14ac:dyDescent="0.25">
      <c r="B55" s="110"/>
      <c r="D55" s="112"/>
    </row>
    <row r="56" spans="2:5" s="109" customFormat="1" x14ac:dyDescent="0.25">
      <c r="B56" s="110"/>
      <c r="D56" s="112"/>
    </row>
    <row r="57" spans="2:5" s="109" customFormat="1" x14ac:dyDescent="0.25">
      <c r="B57" s="110"/>
      <c r="D57" s="112"/>
    </row>
    <row r="58" spans="2:5" s="18" customFormat="1" x14ac:dyDescent="0.25">
      <c r="B58" s="67"/>
      <c r="D58" s="141"/>
    </row>
    <row r="59" spans="2:5" s="18" customFormat="1" x14ac:dyDescent="0.25">
      <c r="B59" s="67"/>
      <c r="D59" s="141"/>
    </row>
    <row r="60" spans="2:5" s="18" customFormat="1" x14ac:dyDescent="0.25">
      <c r="B60" s="67"/>
      <c r="D60" s="141"/>
      <c r="E60" s="137"/>
    </row>
    <row r="61" spans="2:5" s="18" customFormat="1" x14ac:dyDescent="0.25">
      <c r="B61" s="67">
        <v>607</v>
      </c>
      <c r="D61" s="141">
        <v>38718</v>
      </c>
      <c r="E61" s="137"/>
    </row>
    <row r="62" spans="2:5" s="18" customFormat="1" x14ac:dyDescent="0.25">
      <c r="B62" s="67">
        <v>599</v>
      </c>
      <c r="D62" s="141">
        <v>38749</v>
      </c>
      <c r="E62" s="137"/>
    </row>
    <row r="63" spans="2:5" s="18" customFormat="1" x14ac:dyDescent="0.25">
      <c r="B63" s="67">
        <v>593</v>
      </c>
      <c r="D63" s="141">
        <v>38777</v>
      </c>
      <c r="E63" s="137"/>
    </row>
    <row r="64" spans="2:5" s="18" customFormat="1" x14ac:dyDescent="0.25">
      <c r="B64" s="67">
        <v>600</v>
      </c>
      <c r="D64" s="141">
        <v>38808</v>
      </c>
      <c r="E64" s="137"/>
    </row>
    <row r="65" spans="2:5" s="18" customFormat="1" x14ac:dyDescent="0.25">
      <c r="B65" s="67">
        <v>586</v>
      </c>
      <c r="D65" s="141">
        <v>38838</v>
      </c>
      <c r="E65" s="137"/>
    </row>
    <row r="66" spans="2:5" s="18" customFormat="1" x14ac:dyDescent="0.25">
      <c r="B66" s="67">
        <v>573</v>
      </c>
      <c r="D66" s="141">
        <v>38869</v>
      </c>
      <c r="E66" s="137"/>
    </row>
    <row r="67" spans="2:5" s="18" customFormat="1" x14ac:dyDescent="0.25">
      <c r="B67" s="67">
        <v>568</v>
      </c>
      <c r="D67" s="141">
        <v>38899</v>
      </c>
      <c r="E67" s="137"/>
    </row>
    <row r="68" spans="2:5" s="18" customFormat="1" x14ac:dyDescent="0.25">
      <c r="B68" s="67">
        <v>581</v>
      </c>
      <c r="D68" s="141">
        <v>38930</v>
      </c>
      <c r="E68" s="137"/>
    </row>
    <row r="69" spans="2:5" s="18" customFormat="1" x14ac:dyDescent="0.25">
      <c r="B69" s="67">
        <v>574</v>
      </c>
      <c r="D69" s="141">
        <v>38961</v>
      </c>
      <c r="E69" s="137"/>
    </row>
    <row r="70" spans="2:5" s="18" customFormat="1" x14ac:dyDescent="0.25">
      <c r="B70" s="67">
        <v>577</v>
      </c>
      <c r="D70" s="141">
        <v>38991</v>
      </c>
      <c r="E70" s="137"/>
    </row>
    <row r="71" spans="2:5" s="18" customFormat="1" x14ac:dyDescent="0.25">
      <c r="B71" s="67">
        <v>580</v>
      </c>
      <c r="D71" s="141">
        <v>39022</v>
      </c>
      <c r="E71" s="137"/>
    </row>
    <row r="72" spans="2:5" s="18" customFormat="1" x14ac:dyDescent="0.25">
      <c r="B72" s="67">
        <v>571</v>
      </c>
      <c r="D72" s="141">
        <v>39052</v>
      </c>
      <c r="E72" s="137">
        <v>584.08333333333337</v>
      </c>
    </row>
    <row r="73" spans="2:5" s="18" customFormat="1" x14ac:dyDescent="0.25">
      <c r="B73" s="67">
        <v>571</v>
      </c>
      <c r="D73" s="141">
        <v>39083</v>
      </c>
      <c r="E73" s="137">
        <v>581.08333333333337</v>
      </c>
    </row>
    <row r="74" spans="2:5" s="18" customFormat="1" x14ac:dyDescent="0.25">
      <c r="B74" s="67">
        <v>562</v>
      </c>
      <c r="D74" s="141">
        <v>39114</v>
      </c>
      <c r="E74" s="137">
        <v>578</v>
      </c>
    </row>
    <row r="75" spans="2:5" s="18" customFormat="1" x14ac:dyDescent="0.25">
      <c r="B75" s="67">
        <v>553</v>
      </c>
      <c r="D75" s="141">
        <v>39142</v>
      </c>
      <c r="E75" s="137">
        <v>574.66666666666663</v>
      </c>
    </row>
    <row r="76" spans="2:5" s="18" customFormat="1" x14ac:dyDescent="0.25">
      <c r="B76" s="67">
        <v>548</v>
      </c>
      <c r="D76" s="141">
        <v>39173</v>
      </c>
      <c r="E76" s="137">
        <v>570.33333333333337</v>
      </c>
    </row>
    <row r="77" spans="2:5" s="18" customFormat="1" x14ac:dyDescent="0.25">
      <c r="B77" s="67">
        <v>545</v>
      </c>
      <c r="D77" s="141">
        <v>39203</v>
      </c>
      <c r="E77" s="137">
        <v>566.91666666666663</v>
      </c>
    </row>
    <row r="78" spans="2:5" s="18" customFormat="1" x14ac:dyDescent="0.25">
      <c r="B78" s="67">
        <v>551</v>
      </c>
      <c r="D78" s="141">
        <v>39234</v>
      </c>
      <c r="E78" s="137">
        <v>565.08333333333337</v>
      </c>
    </row>
    <row r="79" spans="2:5" s="18" customFormat="1" x14ac:dyDescent="0.25">
      <c r="B79" s="67">
        <v>567</v>
      </c>
      <c r="D79" s="141">
        <v>39264</v>
      </c>
      <c r="E79" s="137">
        <v>565</v>
      </c>
    </row>
    <row r="80" spans="2:5" s="18" customFormat="1" x14ac:dyDescent="0.25">
      <c r="B80" s="67">
        <v>577</v>
      </c>
      <c r="D80" s="141">
        <v>39295</v>
      </c>
      <c r="E80" s="137">
        <v>564.66666666666663</v>
      </c>
    </row>
    <row r="81" spans="2:5" s="18" customFormat="1" x14ac:dyDescent="0.25">
      <c r="B81" s="67">
        <v>590</v>
      </c>
      <c r="D81" s="141">
        <v>39326</v>
      </c>
      <c r="E81" s="137">
        <v>566</v>
      </c>
    </row>
    <row r="82" spans="2:5" s="18" customFormat="1" x14ac:dyDescent="0.25">
      <c r="B82" s="67">
        <v>606</v>
      </c>
      <c r="D82" s="141">
        <v>39356</v>
      </c>
      <c r="E82" s="137">
        <v>568.41666666666663</v>
      </c>
    </row>
    <row r="83" spans="2:5" s="18" customFormat="1" x14ac:dyDescent="0.25">
      <c r="B83" s="67">
        <v>610</v>
      </c>
      <c r="D83" s="141">
        <v>39387</v>
      </c>
      <c r="E83" s="137">
        <v>570.91666666666663</v>
      </c>
    </row>
    <row r="84" spans="2:5" s="18" customFormat="1" x14ac:dyDescent="0.25">
      <c r="B84" s="67">
        <v>630</v>
      </c>
      <c r="D84" s="141">
        <v>39417</v>
      </c>
      <c r="E84" s="137">
        <v>575.83333333333337</v>
      </c>
    </row>
    <row r="85" spans="2:5" s="18" customFormat="1" x14ac:dyDescent="0.25">
      <c r="B85" s="67">
        <v>647</v>
      </c>
      <c r="D85" s="141">
        <v>39448</v>
      </c>
      <c r="E85" s="137">
        <v>582.16666666666663</v>
      </c>
    </row>
    <row r="86" spans="2:5" s="18" customFormat="1" x14ac:dyDescent="0.25">
      <c r="B86" s="67">
        <v>663</v>
      </c>
      <c r="D86" s="141">
        <v>39479</v>
      </c>
      <c r="E86" s="137">
        <v>590.58333333333337</v>
      </c>
    </row>
    <row r="87" spans="2:5" s="18" customFormat="1" x14ac:dyDescent="0.25">
      <c r="B87" s="67">
        <v>675</v>
      </c>
      <c r="D87" s="141">
        <v>39508</v>
      </c>
      <c r="E87" s="137">
        <v>600.75</v>
      </c>
    </row>
    <row r="88" spans="2:5" s="18" customFormat="1" x14ac:dyDescent="0.25">
      <c r="B88" s="67">
        <v>677</v>
      </c>
      <c r="D88" s="141">
        <v>39539</v>
      </c>
      <c r="E88" s="137">
        <v>611.5</v>
      </c>
    </row>
    <row r="89" spans="2:5" s="18" customFormat="1" x14ac:dyDescent="0.25">
      <c r="B89" s="67">
        <v>682</v>
      </c>
      <c r="D89" s="141">
        <v>39569</v>
      </c>
      <c r="E89" s="137">
        <v>622.91666666666663</v>
      </c>
    </row>
    <row r="90" spans="2:5" s="18" customFormat="1" x14ac:dyDescent="0.25">
      <c r="B90" s="67">
        <v>697</v>
      </c>
      <c r="D90" s="141">
        <v>39600</v>
      </c>
      <c r="E90" s="137">
        <v>635.08333333333337</v>
      </c>
    </row>
    <row r="91" spans="2:5" s="18" customFormat="1" x14ac:dyDescent="0.25">
      <c r="B91" s="67">
        <v>697</v>
      </c>
      <c r="D91" s="141">
        <v>39630</v>
      </c>
      <c r="E91" s="137">
        <v>645.91666666666663</v>
      </c>
    </row>
    <row r="92" spans="2:5" s="18" customFormat="1" x14ac:dyDescent="0.25">
      <c r="B92" s="67">
        <v>703</v>
      </c>
      <c r="D92" s="141">
        <v>39661</v>
      </c>
      <c r="E92" s="137">
        <v>656.41666666666663</v>
      </c>
    </row>
    <row r="93" spans="2:5" s="18" customFormat="1" x14ac:dyDescent="0.25">
      <c r="B93" s="67">
        <v>704</v>
      </c>
      <c r="D93" s="141">
        <v>39692</v>
      </c>
      <c r="E93" s="137">
        <v>665.91666666666663</v>
      </c>
    </row>
    <row r="94" spans="2:5" s="18" customFormat="1" x14ac:dyDescent="0.25">
      <c r="B94" s="67">
        <v>710</v>
      </c>
      <c r="D94" s="141">
        <v>39722</v>
      </c>
      <c r="E94" s="137">
        <v>674.58333333333337</v>
      </c>
    </row>
    <row r="95" spans="2:5" s="18" customFormat="1" x14ac:dyDescent="0.25">
      <c r="B95" s="67">
        <v>727</v>
      </c>
      <c r="D95" s="141">
        <v>39753</v>
      </c>
      <c r="E95" s="137">
        <v>684.33333333333337</v>
      </c>
    </row>
    <row r="96" spans="2:5" s="18" customFormat="1" x14ac:dyDescent="0.25">
      <c r="B96" s="67">
        <v>728</v>
      </c>
      <c r="D96" s="141">
        <v>39783</v>
      </c>
      <c r="E96" s="137">
        <v>692.5</v>
      </c>
    </row>
    <row r="97" spans="2:5" s="18" customFormat="1" x14ac:dyDescent="0.25">
      <c r="B97" s="67">
        <v>723</v>
      </c>
      <c r="D97" s="141">
        <v>39814</v>
      </c>
      <c r="E97" s="137">
        <v>698.83333333333337</v>
      </c>
    </row>
    <row r="98" spans="2:5" s="18" customFormat="1" x14ac:dyDescent="0.25">
      <c r="B98" s="67">
        <v>708</v>
      </c>
      <c r="D98" s="141">
        <v>39845</v>
      </c>
      <c r="E98" s="137">
        <v>702.58333333333337</v>
      </c>
    </row>
    <row r="99" spans="2:5" s="18" customFormat="1" x14ac:dyDescent="0.25">
      <c r="B99" s="67">
        <v>713</v>
      </c>
      <c r="D99" s="141">
        <v>39873</v>
      </c>
      <c r="E99" s="137">
        <v>705.75</v>
      </c>
    </row>
    <row r="100" spans="2:5" s="18" customFormat="1" x14ac:dyDescent="0.25">
      <c r="B100" s="67">
        <v>717</v>
      </c>
      <c r="D100" s="141">
        <v>39904</v>
      </c>
      <c r="E100" s="137">
        <v>709.08333333333337</v>
      </c>
    </row>
    <row r="101" spans="2:5" s="18" customFormat="1" x14ac:dyDescent="0.25">
      <c r="B101" s="67">
        <v>717</v>
      </c>
      <c r="D101" s="141">
        <v>39934</v>
      </c>
      <c r="E101" s="137">
        <v>712</v>
      </c>
    </row>
    <row r="102" spans="2:5" s="18" customFormat="1" x14ac:dyDescent="0.25">
      <c r="B102" s="67">
        <v>707</v>
      </c>
      <c r="D102" s="141">
        <v>39965</v>
      </c>
      <c r="E102" s="137">
        <v>712.83333333333337</v>
      </c>
    </row>
    <row r="103" spans="2:5" s="18" customFormat="1" x14ac:dyDescent="0.25">
      <c r="B103" s="67">
        <v>691</v>
      </c>
      <c r="D103" s="141">
        <v>39995</v>
      </c>
      <c r="E103" s="137">
        <v>712.33333333333337</v>
      </c>
    </row>
    <row r="104" spans="2:5" s="18" customFormat="1" x14ac:dyDescent="0.25">
      <c r="B104" s="67">
        <v>683</v>
      </c>
      <c r="D104" s="141">
        <v>40026</v>
      </c>
      <c r="E104" s="137">
        <v>710.66666666666663</v>
      </c>
    </row>
    <row r="105" spans="2:5" s="18" customFormat="1" x14ac:dyDescent="0.25">
      <c r="B105" s="67">
        <v>670</v>
      </c>
      <c r="D105" s="141">
        <v>40057</v>
      </c>
      <c r="E105" s="137">
        <v>707.83333333333337</v>
      </c>
    </row>
    <row r="106" spans="2:5" s="18" customFormat="1" x14ac:dyDescent="0.25">
      <c r="B106" s="67">
        <v>672</v>
      </c>
      <c r="D106" s="141">
        <v>40087</v>
      </c>
      <c r="E106" s="137">
        <v>704.66666666666663</v>
      </c>
    </row>
    <row r="107" spans="2:5" s="18" customFormat="1" x14ac:dyDescent="0.25">
      <c r="B107" s="67">
        <v>656</v>
      </c>
      <c r="D107" s="141">
        <v>40118</v>
      </c>
      <c r="E107" s="137">
        <v>698.75</v>
      </c>
    </row>
    <row r="108" spans="2:5" s="18" customFormat="1" x14ac:dyDescent="0.25">
      <c r="B108" s="67">
        <v>652</v>
      </c>
      <c r="D108" s="141">
        <v>40148</v>
      </c>
      <c r="E108" s="137">
        <v>692.41666666666663</v>
      </c>
    </row>
    <row r="109" spans="2:5" s="18" customFormat="1" x14ac:dyDescent="0.25">
      <c r="B109" s="67">
        <v>646</v>
      </c>
      <c r="D109" s="141">
        <v>40179</v>
      </c>
      <c r="E109" s="137">
        <v>686</v>
      </c>
    </row>
    <row r="110" spans="2:5" s="18" customFormat="1" x14ac:dyDescent="0.25">
      <c r="B110" s="67">
        <v>627</v>
      </c>
      <c r="D110" s="141">
        <v>40210</v>
      </c>
      <c r="E110" s="137">
        <v>679.25</v>
      </c>
    </row>
    <row r="111" spans="2:5" s="18" customFormat="1" x14ac:dyDescent="0.25">
      <c r="B111" s="67">
        <v>611</v>
      </c>
      <c r="D111" s="141">
        <v>40238</v>
      </c>
      <c r="E111" s="137">
        <v>670.75</v>
      </c>
    </row>
    <row r="112" spans="2:5" s="18" customFormat="1" x14ac:dyDescent="0.25">
      <c r="B112" s="67">
        <v>600</v>
      </c>
      <c r="D112" s="141">
        <v>40269</v>
      </c>
      <c r="E112" s="137">
        <v>661</v>
      </c>
    </row>
    <row r="113" spans="2:5" s="18" customFormat="1" x14ac:dyDescent="0.25">
      <c r="B113" s="67">
        <v>593</v>
      </c>
      <c r="D113" s="141">
        <v>40299</v>
      </c>
      <c r="E113" s="137">
        <v>650.66666666666663</v>
      </c>
    </row>
    <row r="114" spans="2:5" s="18" customFormat="1" x14ac:dyDescent="0.25">
      <c r="B114" s="67">
        <v>580</v>
      </c>
      <c r="D114" s="141">
        <v>40330</v>
      </c>
      <c r="E114" s="137">
        <v>640.08333333333337</v>
      </c>
    </row>
    <row r="115" spans="2:5" s="18" customFormat="1" x14ac:dyDescent="0.25">
      <c r="B115" s="67">
        <v>573</v>
      </c>
      <c r="D115" s="141">
        <v>40360</v>
      </c>
      <c r="E115" s="137">
        <v>630.25</v>
      </c>
    </row>
    <row r="116" spans="2:5" s="18" customFormat="1" x14ac:dyDescent="0.25">
      <c r="B116" s="67">
        <v>562</v>
      </c>
      <c r="D116" s="141">
        <v>40391</v>
      </c>
      <c r="E116" s="137">
        <v>620.16666666666663</v>
      </c>
    </row>
    <row r="117" spans="2:5" s="18" customFormat="1" x14ac:dyDescent="0.25">
      <c r="B117" s="67">
        <v>547</v>
      </c>
      <c r="D117" s="141">
        <v>40422</v>
      </c>
      <c r="E117" s="137">
        <v>609.91666666666663</v>
      </c>
    </row>
    <row r="118" spans="2:5" s="18" customFormat="1" x14ac:dyDescent="0.25">
      <c r="B118" s="67">
        <v>550</v>
      </c>
      <c r="D118" s="141">
        <v>40452</v>
      </c>
      <c r="E118" s="137">
        <v>599.75</v>
      </c>
    </row>
    <row r="119" spans="2:5" s="18" customFormat="1" x14ac:dyDescent="0.25">
      <c r="B119" s="67">
        <v>566</v>
      </c>
      <c r="D119" s="141">
        <v>40483</v>
      </c>
      <c r="E119" s="137">
        <v>592.25</v>
      </c>
    </row>
    <row r="120" spans="2:5" s="18" customFormat="1" x14ac:dyDescent="0.25">
      <c r="B120" s="67">
        <v>557</v>
      </c>
      <c r="D120" s="141">
        <v>40513</v>
      </c>
      <c r="E120" s="137">
        <v>584.33333333333337</v>
      </c>
    </row>
    <row r="121" spans="2:5" s="18" customFormat="1" x14ac:dyDescent="0.25">
      <c r="B121" s="67">
        <v>548</v>
      </c>
      <c r="D121" s="141">
        <v>40544</v>
      </c>
      <c r="E121" s="137">
        <v>576.16666666666663</v>
      </c>
    </row>
    <row r="122" spans="2:5" s="18" customFormat="1" x14ac:dyDescent="0.25">
      <c r="B122" s="67">
        <v>553</v>
      </c>
      <c r="D122" s="141">
        <v>40575</v>
      </c>
      <c r="E122" s="137">
        <v>570</v>
      </c>
    </row>
    <row r="123" spans="2:5" s="18" customFormat="1" x14ac:dyDescent="0.25">
      <c r="B123" s="67">
        <v>556</v>
      </c>
      <c r="D123" s="141">
        <v>40603</v>
      </c>
      <c r="E123" s="137">
        <v>565.41666666666663</v>
      </c>
    </row>
    <row r="124" spans="2:5" s="18" customFormat="1" x14ac:dyDescent="0.25">
      <c r="B124" s="67">
        <v>544</v>
      </c>
      <c r="D124" s="141">
        <v>40634</v>
      </c>
      <c r="E124" s="137">
        <v>560.75</v>
      </c>
    </row>
    <row r="125" spans="2:5" s="18" customFormat="1" x14ac:dyDescent="0.25">
      <c r="B125" s="67">
        <v>545</v>
      </c>
      <c r="D125" s="141">
        <v>40664</v>
      </c>
      <c r="E125" s="137">
        <v>556.75</v>
      </c>
    </row>
    <row r="126" spans="2:5" s="18" customFormat="1" x14ac:dyDescent="0.25">
      <c r="B126" s="67">
        <v>539</v>
      </c>
      <c r="D126" s="141">
        <v>40695</v>
      </c>
      <c r="E126" s="137">
        <v>553.33333333333337</v>
      </c>
    </row>
    <row r="127" spans="2:5" s="18" customFormat="1" x14ac:dyDescent="0.25">
      <c r="B127" s="67">
        <v>542</v>
      </c>
      <c r="D127" s="141">
        <v>40725</v>
      </c>
      <c r="E127" s="137">
        <v>550.75</v>
      </c>
    </row>
    <row r="128" spans="2:5" s="18" customFormat="1" x14ac:dyDescent="0.25">
      <c r="B128" s="67">
        <v>546</v>
      </c>
      <c r="D128" s="141">
        <v>40756</v>
      </c>
      <c r="E128" s="137">
        <v>549.41666666666663</v>
      </c>
    </row>
    <row r="129" spans="2:5" s="18" customFormat="1" x14ac:dyDescent="0.25">
      <c r="B129" s="67">
        <v>545</v>
      </c>
      <c r="D129" s="141">
        <v>40787</v>
      </c>
      <c r="E129" s="137">
        <v>549.25</v>
      </c>
    </row>
    <row r="130" spans="2:5" s="18" customFormat="1" x14ac:dyDescent="0.25">
      <c r="B130" s="18">
        <v>544</v>
      </c>
      <c r="D130" s="141">
        <v>40817</v>
      </c>
      <c r="E130" s="137">
        <v>548.75</v>
      </c>
    </row>
    <row r="131" spans="2:5" s="18" customFormat="1" x14ac:dyDescent="0.25">
      <c r="B131" s="18">
        <v>557</v>
      </c>
      <c r="D131" s="141">
        <v>40848</v>
      </c>
      <c r="E131" s="137">
        <v>548</v>
      </c>
    </row>
    <row r="132" spans="2:5" s="18" customFormat="1" x14ac:dyDescent="0.25">
      <c r="B132" s="18">
        <v>558</v>
      </c>
      <c r="D132" s="141">
        <v>40878</v>
      </c>
      <c r="E132" s="137">
        <v>548.08333333333337</v>
      </c>
    </row>
    <row r="133" spans="2:5" s="18" customFormat="1" x14ac:dyDescent="0.25">
      <c r="B133" s="18">
        <v>549</v>
      </c>
      <c r="D133" s="141">
        <v>40909</v>
      </c>
      <c r="E133" s="137">
        <v>548.16666666666663</v>
      </c>
    </row>
    <row r="134" spans="2:5" s="18" customFormat="1" x14ac:dyDescent="0.25">
      <c r="B134" s="18">
        <v>551</v>
      </c>
      <c r="D134" s="141">
        <v>40940</v>
      </c>
      <c r="E134" s="137">
        <v>548</v>
      </c>
    </row>
    <row r="135" spans="2:5" s="18" customFormat="1" x14ac:dyDescent="0.25">
      <c r="B135" s="18">
        <v>545</v>
      </c>
      <c r="D135" s="141">
        <v>40969</v>
      </c>
      <c r="E135" s="137">
        <v>547.08333333333337</v>
      </c>
    </row>
    <row r="136" spans="2:5" s="18" customFormat="1" x14ac:dyDescent="0.25">
      <c r="B136" s="18">
        <v>540</v>
      </c>
      <c r="D136" s="141">
        <v>41000</v>
      </c>
      <c r="E136" s="137">
        <v>546.75</v>
      </c>
    </row>
    <row r="137" spans="2:5" s="18" customFormat="1" x14ac:dyDescent="0.25">
      <c r="B137" s="18">
        <v>551</v>
      </c>
      <c r="D137" s="141">
        <v>41030</v>
      </c>
      <c r="E137" s="137">
        <v>547.25</v>
      </c>
    </row>
    <row r="138" spans="2:5" s="18" customFormat="1" x14ac:dyDescent="0.25">
      <c r="B138" s="18">
        <v>560</v>
      </c>
      <c r="D138" s="141">
        <v>41061</v>
      </c>
      <c r="E138" s="137">
        <v>549</v>
      </c>
    </row>
    <row r="139" spans="2:5" s="18" customFormat="1" x14ac:dyDescent="0.25">
      <c r="B139" s="18">
        <v>545</v>
      </c>
      <c r="D139" s="141">
        <v>41091</v>
      </c>
      <c r="E139" s="137">
        <v>549.25</v>
      </c>
    </row>
    <row r="140" spans="2:5" s="18" customFormat="1" x14ac:dyDescent="0.25">
      <c r="B140" s="18">
        <v>549</v>
      </c>
      <c r="D140" s="141">
        <v>41122</v>
      </c>
      <c r="E140" s="137">
        <v>549.5</v>
      </c>
    </row>
    <row r="141" spans="2:5" s="18" customFormat="1" x14ac:dyDescent="0.25">
      <c r="B141" s="18">
        <v>553</v>
      </c>
      <c r="D141" s="141">
        <v>41153</v>
      </c>
      <c r="E141" s="137">
        <v>550.16666666666663</v>
      </c>
    </row>
    <row r="142" spans="2:5" s="18" customFormat="1" x14ac:dyDescent="0.25">
      <c r="B142" s="18">
        <v>555</v>
      </c>
      <c r="D142" s="141">
        <v>41183</v>
      </c>
      <c r="E142" s="137">
        <v>551.08333333333337</v>
      </c>
    </row>
    <row r="143" spans="2:5" s="18" customFormat="1" x14ac:dyDescent="0.25">
      <c r="B143" s="18">
        <v>555</v>
      </c>
      <c r="D143" s="141">
        <v>41214</v>
      </c>
      <c r="E143" s="137">
        <v>550.91666666666663</v>
      </c>
    </row>
    <row r="144" spans="2:5" s="18" customFormat="1" x14ac:dyDescent="0.25">
      <c r="B144" s="18">
        <v>545</v>
      </c>
      <c r="D144" s="141">
        <v>41244</v>
      </c>
      <c r="E144" s="137">
        <v>549.83333333333337</v>
      </c>
    </row>
    <row r="145" spans="2:30" s="18" customFormat="1" x14ac:dyDescent="0.25">
      <c r="B145" s="18">
        <v>547</v>
      </c>
      <c r="D145" s="141">
        <v>41275</v>
      </c>
      <c r="E145" s="137">
        <v>549.66666666666663</v>
      </c>
    </row>
    <row r="146" spans="2:30" s="28" customFormat="1" x14ac:dyDescent="0.25">
      <c r="B146" s="28">
        <v>540</v>
      </c>
      <c r="D146" s="141">
        <v>41306</v>
      </c>
      <c r="E146" s="137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28" customFormat="1" x14ac:dyDescent="0.25">
      <c r="B147" s="28">
        <v>542</v>
      </c>
      <c r="D147" s="141">
        <v>41334</v>
      </c>
      <c r="E147" s="137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28" customFormat="1" x14ac:dyDescent="0.25">
      <c r="B148" s="28">
        <v>540</v>
      </c>
      <c r="D148" s="141">
        <v>41365</v>
      </c>
      <c r="E148" s="137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28" customFormat="1" x14ac:dyDescent="0.25">
      <c r="B149" s="28">
        <v>543</v>
      </c>
      <c r="D149" s="141">
        <v>41395</v>
      </c>
      <c r="E149" s="137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28" customFormat="1" x14ac:dyDescent="0.25">
      <c r="B150" s="28">
        <v>528</v>
      </c>
      <c r="D150" s="141">
        <v>41426</v>
      </c>
      <c r="E150" s="137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28" customFormat="1" x14ac:dyDescent="0.25">
      <c r="B151" s="28">
        <v>507</v>
      </c>
      <c r="D151" s="141">
        <v>41456</v>
      </c>
      <c r="E151" s="137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28" customFormat="1" x14ac:dyDescent="0.25">
      <c r="B152" s="28">
        <v>515</v>
      </c>
      <c r="D152" s="141">
        <v>41487</v>
      </c>
      <c r="E152" s="137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28" customFormat="1" x14ac:dyDescent="0.25">
      <c r="B153" s="28">
        <v>511</v>
      </c>
      <c r="D153" s="141">
        <v>41518</v>
      </c>
      <c r="E153" s="137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28" customFormat="1" x14ac:dyDescent="0.25">
      <c r="B154" s="189">
        <v>516</v>
      </c>
      <c r="D154" s="141">
        <v>41548</v>
      </c>
      <c r="E154" s="137">
        <v>532.41666666666663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28" customFormat="1" x14ac:dyDescent="0.25">
      <c r="B155" s="28">
        <v>518</v>
      </c>
      <c r="D155" s="141">
        <v>41579</v>
      </c>
      <c r="E155" s="137">
        <v>529.33333333333337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28" customFormat="1" x14ac:dyDescent="0.25">
      <c r="B156" s="28">
        <v>515</v>
      </c>
      <c r="D156" s="141">
        <v>41609</v>
      </c>
      <c r="E156" s="137">
        <v>526.83333333333337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28" customFormat="1" x14ac:dyDescent="0.25">
      <c r="B157" s="28">
        <v>512</v>
      </c>
      <c r="D157" s="141">
        <v>41640</v>
      </c>
      <c r="E157" s="137">
        <v>523.91666666666663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28" customFormat="1" x14ac:dyDescent="0.25">
      <c r="B158" s="28">
        <v>519</v>
      </c>
      <c r="D158" s="141">
        <v>41671</v>
      </c>
      <c r="E158" s="137">
        <v>522.16666666666663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28" customFormat="1" x14ac:dyDescent="0.25">
      <c r="B159" s="28">
        <v>517</v>
      </c>
      <c r="D159" s="141">
        <v>41699</v>
      </c>
      <c r="E159" s="137">
        <v>520.08333333333337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28" customFormat="1" x14ac:dyDescent="0.25">
      <c r="B160" s="28">
        <v>516</v>
      </c>
      <c r="D160" s="141">
        <v>41730</v>
      </c>
      <c r="E160" s="137">
        <v>518.08333333333337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2:30" s="28" customFormat="1" x14ac:dyDescent="0.25">
      <c r="B161" s="28">
        <v>517</v>
      </c>
      <c r="D161" s="141">
        <v>41760</v>
      </c>
      <c r="E161" s="137">
        <v>515.91666666666663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2:30" s="28" customFormat="1" x14ac:dyDescent="0.25">
      <c r="B162" s="28">
        <v>516</v>
      </c>
      <c r="D162" s="141">
        <v>41791</v>
      </c>
      <c r="E162" s="137">
        <v>514.91666666666663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2"/>
  <sheetViews>
    <sheetView zoomScaleSheetLayoutView="100" workbookViewId="0">
      <pane ySplit="11" topLeftCell="A12" activePane="bottomLeft" state="frozen"/>
      <selection activeCell="A25" sqref="A25"/>
      <selection pane="bottomLeft" activeCell="O33" sqref="O33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11"/>
    <col min="14" max="14" width="2.28515625" style="111" hidden="1" customWidth="1"/>
    <col min="15" max="23" width="11.42578125" style="109"/>
    <col min="24" max="25" width="11.42578125" style="140"/>
    <col min="26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175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95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20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65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4</v>
      </c>
      <c r="C13" s="62">
        <v>1.792</v>
      </c>
      <c r="D13" s="62">
        <v>2.988</v>
      </c>
      <c r="E13" s="62">
        <v>2.7269999999999999</v>
      </c>
      <c r="F13" s="62">
        <v>2.4220000000000002</v>
      </c>
      <c r="G13" s="62">
        <v>2.1469999999999998</v>
      </c>
      <c r="H13" s="64">
        <v>2.2589999999999999</v>
      </c>
      <c r="I13" s="62">
        <v>5.2165812761993502</v>
      </c>
      <c r="J13" s="62">
        <v>105.21658127619935</v>
      </c>
      <c r="K13" s="62">
        <v>-11.354252683732469</v>
      </c>
      <c r="L13" s="50"/>
      <c r="O13" s="110"/>
      <c r="P13" s="110"/>
      <c r="Q13" s="110"/>
      <c r="R13" s="110"/>
      <c r="S13" s="110"/>
      <c r="T13" s="181"/>
    </row>
    <row r="14" spans="1:20" x14ac:dyDescent="0.25">
      <c r="A14" s="48"/>
      <c r="B14" s="59" t="s">
        <v>5</v>
      </c>
      <c r="C14" s="62">
        <v>2.351</v>
      </c>
      <c r="D14" s="62">
        <v>3.3650000000000002</v>
      </c>
      <c r="E14" s="62">
        <v>3.5710000000000002</v>
      </c>
      <c r="F14" s="62">
        <v>2.7949999999999999</v>
      </c>
      <c r="G14" s="62">
        <v>2.3940000000000001</v>
      </c>
      <c r="H14" s="64">
        <v>2.3530000000000002</v>
      </c>
      <c r="I14" s="62">
        <v>-1.7126148705095989</v>
      </c>
      <c r="J14" s="62">
        <v>98.287385129490403</v>
      </c>
      <c r="K14" s="62">
        <v>-14.347048300536668</v>
      </c>
      <c r="L14" s="50"/>
      <c r="O14" s="110"/>
      <c r="P14" s="110"/>
      <c r="Q14" s="110"/>
      <c r="R14" s="110"/>
      <c r="S14" s="110"/>
      <c r="T14" s="181"/>
    </row>
    <row r="15" spans="1:20" x14ac:dyDescent="0.25">
      <c r="A15" s="48"/>
      <c r="B15" s="59" t="s">
        <v>6</v>
      </c>
      <c r="C15" s="62">
        <v>2.02</v>
      </c>
      <c r="D15" s="62">
        <v>3.8860000000000001</v>
      </c>
      <c r="E15" s="62">
        <v>3.2490000000000001</v>
      </c>
      <c r="F15" s="62">
        <v>2.6970000000000001</v>
      </c>
      <c r="G15" s="62">
        <v>2.4540000000000002</v>
      </c>
      <c r="H15" s="64">
        <v>3.0209999999999999</v>
      </c>
      <c r="I15" s="62">
        <v>23.105134474327627</v>
      </c>
      <c r="J15" s="62">
        <v>123.10513447432763</v>
      </c>
      <c r="K15" s="62">
        <v>-9.0100111234705178</v>
      </c>
      <c r="L15" s="50"/>
      <c r="O15" s="110"/>
      <c r="P15" s="110"/>
      <c r="Q15" s="110"/>
      <c r="R15" s="110"/>
      <c r="S15" s="110"/>
      <c r="T15" s="181"/>
    </row>
    <row r="16" spans="1:20" x14ac:dyDescent="0.25">
      <c r="A16" s="48"/>
      <c r="B16" s="59" t="s">
        <v>7</v>
      </c>
      <c r="C16" s="62">
        <v>2.298</v>
      </c>
      <c r="D16" s="62">
        <v>3.464</v>
      </c>
      <c r="E16" s="62">
        <v>3.786</v>
      </c>
      <c r="F16" s="62">
        <v>2.6059999999999999</v>
      </c>
      <c r="G16" s="62">
        <v>1.9159999999999999</v>
      </c>
      <c r="H16" s="64">
        <v>2.1469999999999998</v>
      </c>
      <c r="I16" s="62">
        <v>12.056367432150306</v>
      </c>
      <c r="J16" s="62">
        <v>112.05636743215031</v>
      </c>
      <c r="K16" s="62">
        <v>-26.477359938603218</v>
      </c>
      <c r="L16" s="50"/>
      <c r="O16" s="110"/>
      <c r="P16" s="110"/>
      <c r="Q16" s="110"/>
      <c r="R16" s="110"/>
      <c r="S16" s="110"/>
      <c r="T16" s="181"/>
    </row>
    <row r="17" spans="1:25" x14ac:dyDescent="0.25">
      <c r="A17" s="48"/>
      <c r="B17" s="59" t="s">
        <v>8</v>
      </c>
      <c r="C17" s="62">
        <v>2.98</v>
      </c>
      <c r="D17" s="62">
        <v>2.8839999999999999</v>
      </c>
      <c r="E17" s="62">
        <v>3.1619999999999999</v>
      </c>
      <c r="F17" s="62">
        <v>2.3479999999999999</v>
      </c>
      <c r="G17" s="62">
        <v>2.3420000000000001</v>
      </c>
      <c r="H17" s="64">
        <v>3.0209999999999999</v>
      </c>
      <c r="I17" s="62">
        <v>28.992314261315101</v>
      </c>
      <c r="J17" s="62">
        <v>128.9923142613151</v>
      </c>
      <c r="K17" s="62">
        <v>-0.25553662691651935</v>
      </c>
      <c r="L17" s="50"/>
      <c r="O17" s="110"/>
      <c r="P17" s="110"/>
      <c r="Q17" s="110"/>
      <c r="R17" s="110"/>
      <c r="S17" s="110"/>
      <c r="T17" s="181"/>
    </row>
    <row r="18" spans="1:25" x14ac:dyDescent="0.25">
      <c r="A18" s="48"/>
      <c r="B18" s="59" t="s">
        <v>9</v>
      </c>
      <c r="C18" s="62">
        <v>3.4689999999999999</v>
      </c>
      <c r="D18" s="62">
        <v>2.847</v>
      </c>
      <c r="E18" s="62">
        <v>3.585</v>
      </c>
      <c r="F18" s="62">
        <v>2.7210000000000001</v>
      </c>
      <c r="G18" s="62">
        <v>2.629</v>
      </c>
      <c r="H18" s="24">
        <v>2.1469999999999998</v>
      </c>
      <c r="I18" s="24">
        <v>-18.333967287942187</v>
      </c>
      <c r="J18" s="24">
        <v>81.666032712057813</v>
      </c>
      <c r="K18" s="24">
        <v>-3.3811098860712985</v>
      </c>
      <c r="L18" s="50"/>
      <c r="O18" s="110"/>
      <c r="P18" s="110"/>
      <c r="Q18" s="110"/>
      <c r="R18" s="110"/>
      <c r="S18" s="110"/>
      <c r="T18" s="181"/>
    </row>
    <row r="19" spans="1:25" x14ac:dyDescent="0.25">
      <c r="A19" s="48"/>
      <c r="B19" s="59" t="s">
        <v>10</v>
      </c>
      <c r="C19" s="62">
        <v>3.6459999999999999</v>
      </c>
      <c r="D19" s="62">
        <v>2.8980000000000001</v>
      </c>
      <c r="E19" s="62">
        <v>3.4420000000000002</v>
      </c>
      <c r="F19" s="62">
        <v>2.5430000000000001</v>
      </c>
      <c r="G19" s="62">
        <v>2.298</v>
      </c>
      <c r="H19" s="64"/>
      <c r="I19" s="62" t="s">
        <v>112</v>
      </c>
      <c r="J19" s="62" t="s">
        <v>112</v>
      </c>
      <c r="K19" s="62" t="s">
        <v>112</v>
      </c>
      <c r="L19" s="50"/>
      <c r="O19" s="110"/>
      <c r="P19" s="110"/>
      <c r="Q19" s="110"/>
      <c r="R19" s="110"/>
      <c r="S19" s="110"/>
    </row>
    <row r="20" spans="1:25" x14ac:dyDescent="0.25">
      <c r="A20" s="48"/>
      <c r="B20" s="59" t="s">
        <v>11</v>
      </c>
      <c r="C20" s="62">
        <v>3.49</v>
      </c>
      <c r="D20" s="62">
        <v>3.4039999999999999</v>
      </c>
      <c r="E20" s="62">
        <v>3.4449999999999998</v>
      </c>
      <c r="F20" s="62">
        <v>2.6640000000000001</v>
      </c>
      <c r="G20" s="62">
        <v>2.831</v>
      </c>
      <c r="H20" s="64"/>
      <c r="I20" s="62" t="s">
        <v>112</v>
      </c>
      <c r="J20" s="62" t="s">
        <v>112</v>
      </c>
      <c r="K20" s="62" t="s">
        <v>112</v>
      </c>
      <c r="L20" s="50"/>
      <c r="O20" s="110"/>
      <c r="P20" s="110"/>
      <c r="Q20" s="110"/>
      <c r="R20" s="110"/>
      <c r="S20" s="110"/>
    </row>
    <row r="21" spans="1:25" x14ac:dyDescent="0.25">
      <c r="A21" s="48"/>
      <c r="B21" s="59" t="s">
        <v>12</v>
      </c>
      <c r="C21" s="62">
        <v>5.1879999999999997</v>
      </c>
      <c r="D21" s="62">
        <v>3.19</v>
      </c>
      <c r="E21" s="62">
        <v>2.9950000000000001</v>
      </c>
      <c r="F21" s="62">
        <v>2.3130000000000002</v>
      </c>
      <c r="G21" s="62">
        <v>2.7530000000000001</v>
      </c>
      <c r="H21" s="64"/>
      <c r="I21" s="62" t="s">
        <v>112</v>
      </c>
      <c r="J21" s="62" t="s">
        <v>112</v>
      </c>
      <c r="K21" s="62" t="s">
        <v>112</v>
      </c>
      <c r="L21" s="50"/>
      <c r="O21" s="110"/>
      <c r="P21" s="110"/>
      <c r="Q21" s="110"/>
      <c r="R21" s="110"/>
      <c r="S21" s="110"/>
    </row>
    <row r="22" spans="1:25" x14ac:dyDescent="0.25">
      <c r="A22" s="48"/>
      <c r="B22" s="59" t="s">
        <v>13</v>
      </c>
      <c r="C22" s="62">
        <v>3.8069999999999999</v>
      </c>
      <c r="D22" s="62">
        <v>2.956</v>
      </c>
      <c r="E22" s="62">
        <v>3.117</v>
      </c>
      <c r="F22" s="62">
        <v>2.1760000000000002</v>
      </c>
      <c r="G22" s="62">
        <v>3.0249999999999999</v>
      </c>
      <c r="H22" s="64"/>
      <c r="I22" s="62" t="s">
        <v>112</v>
      </c>
      <c r="J22" s="62" t="s">
        <v>112</v>
      </c>
      <c r="K22" s="62" t="s">
        <v>112</v>
      </c>
      <c r="L22" s="50"/>
      <c r="O22" s="110"/>
      <c r="P22" s="110"/>
      <c r="Q22" s="110"/>
      <c r="R22" s="110"/>
      <c r="S22" s="110"/>
    </row>
    <row r="23" spans="1:25" x14ac:dyDescent="0.25">
      <c r="A23" s="48"/>
      <c r="B23" s="59" t="s">
        <v>14</v>
      </c>
      <c r="C23" s="62">
        <v>3.6030000000000002</v>
      </c>
      <c r="D23" s="62">
        <v>3.9340000000000002</v>
      </c>
      <c r="E23" s="62">
        <v>2.8260000000000001</v>
      </c>
      <c r="F23" s="62">
        <v>2.14</v>
      </c>
      <c r="G23" s="62">
        <v>2.3570000000000002</v>
      </c>
      <c r="H23" s="64"/>
      <c r="I23" s="62" t="s">
        <v>112</v>
      </c>
      <c r="J23" s="62" t="s">
        <v>112</v>
      </c>
      <c r="K23" s="62" t="s">
        <v>112</v>
      </c>
      <c r="L23" s="50"/>
      <c r="O23" s="110"/>
      <c r="P23" s="110"/>
      <c r="Q23" s="110"/>
      <c r="R23" s="110"/>
      <c r="S23" s="110"/>
    </row>
    <row r="24" spans="1:25" x14ac:dyDescent="0.25">
      <c r="A24" s="48"/>
      <c r="B24" s="59" t="s">
        <v>15</v>
      </c>
      <c r="C24" s="62">
        <v>2.5259999999999998</v>
      </c>
      <c r="D24" s="62">
        <v>3.0739999999999998</v>
      </c>
      <c r="E24" s="62">
        <v>2.2010000000000001</v>
      </c>
      <c r="F24" s="62">
        <v>1.82</v>
      </c>
      <c r="G24" s="62">
        <v>2.004</v>
      </c>
      <c r="H24" s="64"/>
      <c r="I24" s="62" t="s">
        <v>112</v>
      </c>
      <c r="J24" s="62" t="s">
        <v>112</v>
      </c>
      <c r="K24" s="62" t="s">
        <v>112</v>
      </c>
      <c r="L24" s="50"/>
      <c r="O24" s="110"/>
      <c r="P24" s="110"/>
      <c r="Q24" s="110"/>
      <c r="R24" s="110"/>
      <c r="S24" s="110"/>
    </row>
    <row r="25" spans="1:25" x14ac:dyDescent="0.25">
      <c r="A25" s="48"/>
      <c r="B25" s="63" t="s">
        <v>19</v>
      </c>
      <c r="C25" s="64">
        <v>37.17</v>
      </c>
      <c r="D25" s="64">
        <v>38.89</v>
      </c>
      <c r="E25" s="64">
        <v>38.106000000000002</v>
      </c>
      <c r="F25" s="64">
        <v>29.244999999999997</v>
      </c>
      <c r="G25" s="64">
        <v>29.15</v>
      </c>
      <c r="H25" s="82">
        <v>14.947999999999999</v>
      </c>
      <c r="I25" s="55"/>
      <c r="J25" s="37"/>
      <c r="K25" s="37"/>
      <c r="L25" s="50"/>
    </row>
    <row r="26" spans="1:25" ht="18.75" customHeight="1" x14ac:dyDescent="0.25">
      <c r="A26" s="48"/>
      <c r="B26" s="63" t="s">
        <v>16</v>
      </c>
      <c r="C26" s="64"/>
      <c r="D26" s="64">
        <v>4.6273876782351397</v>
      </c>
      <c r="E26" s="64">
        <v>-2.0159424016456651</v>
      </c>
      <c r="F26" s="64">
        <v>-23.253555870466602</v>
      </c>
      <c r="G26" s="64">
        <v>-0.32484185330825532</v>
      </c>
      <c r="H26" s="36"/>
      <c r="I26" s="37"/>
      <c r="J26" s="37"/>
      <c r="K26" s="37"/>
      <c r="L26" s="50"/>
    </row>
    <row r="27" spans="1:25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25" ht="18.75" customHeight="1" x14ac:dyDescent="0.25">
      <c r="A28" s="48"/>
      <c r="B28" s="63" t="s">
        <v>17</v>
      </c>
      <c r="C28" s="64">
        <v>14.91</v>
      </c>
      <c r="D28" s="64">
        <v>19.434000000000001</v>
      </c>
      <c r="E28" s="64">
        <v>20.080000000000002</v>
      </c>
      <c r="F28" s="64">
        <v>15.588999999999999</v>
      </c>
      <c r="G28" s="64">
        <v>13.882000000000001</v>
      </c>
      <c r="H28" s="24">
        <v>14.947999999999999</v>
      </c>
      <c r="I28" s="58">
        <v>7.6790087883590097</v>
      </c>
      <c r="J28" s="24">
        <v>107.67900878835901</v>
      </c>
      <c r="K28" s="24">
        <v>-10.950028866508422</v>
      </c>
      <c r="L28" s="50"/>
    </row>
    <row r="29" spans="1:25" ht="18.75" customHeight="1" x14ac:dyDescent="0.25">
      <c r="A29" s="48"/>
      <c r="B29" s="63" t="s">
        <v>16</v>
      </c>
      <c r="C29" s="64"/>
      <c r="D29" s="64">
        <v>30.342052313883315</v>
      </c>
      <c r="E29" s="64">
        <v>3.3240712153957075</v>
      </c>
      <c r="F29" s="64">
        <v>-22.365537848605587</v>
      </c>
      <c r="G29" s="64">
        <v>-10.950028866508422</v>
      </c>
      <c r="H29" s="24">
        <v>7.6790087883590097</v>
      </c>
      <c r="I29" s="37"/>
      <c r="J29" s="37"/>
      <c r="K29" s="37"/>
      <c r="L29" s="50"/>
    </row>
    <row r="30" spans="1:25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25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25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11"/>
      <c r="N32" s="111"/>
      <c r="O32" s="109"/>
      <c r="P32" s="109"/>
      <c r="Q32" s="109"/>
      <c r="R32" s="109"/>
      <c r="S32" s="109"/>
      <c r="T32" s="109"/>
      <c r="U32" s="109"/>
      <c r="V32" s="109"/>
      <c r="W32" s="109"/>
      <c r="X32" s="140"/>
      <c r="Y32" s="140"/>
    </row>
    <row r="33" spans="1:25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11"/>
      <c r="N33" s="111"/>
      <c r="O33" s="109"/>
      <c r="P33" s="109"/>
      <c r="Q33" s="109"/>
      <c r="R33" s="109"/>
      <c r="S33" s="109"/>
      <c r="T33" s="109"/>
      <c r="U33" s="109"/>
      <c r="V33" s="109"/>
      <c r="W33" s="109"/>
      <c r="X33" s="140"/>
      <c r="Y33" s="140"/>
    </row>
    <row r="34" spans="1:25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11"/>
      <c r="N34" s="111"/>
      <c r="O34" s="109"/>
      <c r="P34" s="109"/>
      <c r="Q34" s="109"/>
      <c r="R34" s="109"/>
      <c r="S34" s="109"/>
      <c r="T34" s="109"/>
      <c r="U34" s="109"/>
      <c r="V34" s="109"/>
      <c r="W34" s="109"/>
      <c r="X34" s="140"/>
      <c r="Y34" s="140"/>
    </row>
    <row r="35" spans="1:25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11"/>
      <c r="N35" s="111"/>
      <c r="O35" s="109"/>
      <c r="P35" s="109"/>
      <c r="Q35" s="109"/>
      <c r="R35" s="109"/>
      <c r="S35" s="109"/>
      <c r="T35" s="109"/>
      <c r="U35" s="109"/>
      <c r="V35" s="109"/>
      <c r="W35" s="109"/>
      <c r="X35" s="140"/>
      <c r="Y35" s="140"/>
    </row>
    <row r="36" spans="1:25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111"/>
      <c r="N36" s="111"/>
      <c r="O36" s="109"/>
      <c r="P36" s="109"/>
      <c r="Q36" s="109"/>
      <c r="R36" s="109"/>
      <c r="S36" s="109"/>
      <c r="T36" s="109"/>
      <c r="U36" s="109"/>
      <c r="V36" s="109"/>
      <c r="W36" s="109"/>
      <c r="X36" s="140"/>
      <c r="Y36" s="140"/>
    </row>
    <row r="37" spans="1:25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111"/>
      <c r="N37" s="111"/>
      <c r="O37" s="109"/>
      <c r="P37" s="109"/>
      <c r="Q37" s="109"/>
      <c r="R37" s="109"/>
      <c r="S37" s="109"/>
      <c r="T37" s="109"/>
      <c r="U37" s="109"/>
      <c r="V37" s="109"/>
      <c r="W37" s="109"/>
      <c r="X37" s="140"/>
      <c r="Y37" s="140"/>
    </row>
    <row r="38" spans="1:25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111"/>
      <c r="N38" s="111"/>
      <c r="O38" s="109"/>
      <c r="P38" s="109"/>
      <c r="Q38" s="109"/>
      <c r="R38" s="109"/>
      <c r="S38" s="109"/>
      <c r="T38" s="109"/>
      <c r="U38" s="109"/>
      <c r="V38" s="109"/>
      <c r="W38" s="109"/>
      <c r="X38" s="140"/>
      <c r="Y38" s="140"/>
    </row>
    <row r="39" spans="1:25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111"/>
      <c r="N39" s="111"/>
      <c r="O39" s="109"/>
      <c r="P39" s="109"/>
      <c r="Q39" s="109"/>
      <c r="R39" s="109"/>
      <c r="S39" s="109"/>
      <c r="T39" s="109"/>
      <c r="U39" s="109"/>
      <c r="V39" s="109"/>
      <c r="W39" s="109"/>
      <c r="X39" s="140"/>
      <c r="Y39" s="140"/>
    </row>
    <row r="40" spans="1:25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111"/>
      <c r="N40" s="111"/>
      <c r="O40" s="109"/>
      <c r="P40" s="109"/>
      <c r="Q40" s="109"/>
      <c r="R40" s="109"/>
      <c r="S40" s="109"/>
      <c r="T40" s="109"/>
      <c r="U40" s="109"/>
      <c r="V40" s="109"/>
      <c r="W40" s="109"/>
      <c r="X40" s="140"/>
      <c r="Y40" s="140"/>
    </row>
    <row r="41" spans="1:25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111"/>
      <c r="N41" s="111"/>
      <c r="O41" s="109"/>
      <c r="P41" s="109"/>
      <c r="Q41" s="109"/>
      <c r="R41" s="109"/>
      <c r="S41" s="109"/>
      <c r="T41" s="109"/>
      <c r="U41" s="109"/>
      <c r="V41" s="109"/>
      <c r="W41" s="109"/>
      <c r="X41" s="140"/>
      <c r="Y41" s="140"/>
    </row>
    <row r="42" spans="1:25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111"/>
      <c r="N42" s="111"/>
      <c r="O42" s="109"/>
      <c r="P42" s="109"/>
      <c r="Q42" s="109"/>
      <c r="R42" s="109"/>
      <c r="S42" s="109"/>
      <c r="T42" s="109"/>
      <c r="U42" s="109"/>
      <c r="V42" s="109"/>
      <c r="W42" s="109"/>
      <c r="X42" s="140"/>
      <c r="Y42" s="140"/>
    </row>
    <row r="43" spans="1:25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111"/>
      <c r="N43" s="111"/>
      <c r="O43" s="109"/>
      <c r="P43" s="109"/>
      <c r="Q43" s="109"/>
      <c r="R43" s="109"/>
      <c r="S43" s="109"/>
      <c r="T43" s="109"/>
      <c r="U43" s="109"/>
      <c r="V43" s="109"/>
      <c r="W43" s="109"/>
      <c r="X43" s="140"/>
      <c r="Y43" s="140"/>
    </row>
    <row r="44" spans="1:25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111"/>
      <c r="N44" s="111"/>
      <c r="O44" s="109"/>
      <c r="P44" s="109"/>
      <c r="Q44" s="109"/>
      <c r="R44" s="109"/>
      <c r="S44" s="109"/>
      <c r="T44" s="109"/>
      <c r="U44" s="109"/>
      <c r="V44" s="109"/>
      <c r="W44" s="109"/>
      <c r="X44" s="140"/>
      <c r="Y44" s="140"/>
    </row>
    <row r="45" spans="1:25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111"/>
      <c r="N45" s="111"/>
      <c r="O45" s="109"/>
      <c r="P45" s="109"/>
      <c r="Q45" s="109"/>
      <c r="R45" s="109"/>
      <c r="S45" s="109"/>
      <c r="T45" s="109"/>
      <c r="U45" s="109"/>
      <c r="V45" s="109"/>
      <c r="W45" s="109"/>
      <c r="X45" s="140"/>
      <c r="Y45" s="140"/>
    </row>
    <row r="46" spans="1:25" x14ac:dyDescent="0.25">
      <c r="A46" s="52"/>
      <c r="B46" s="26" t="s">
        <v>94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25" s="109" customFormat="1" x14ac:dyDescent="0.25"/>
    <row r="48" spans="1:25" s="18" customFormat="1" x14ac:dyDescent="0.25">
      <c r="B48" s="18" t="s">
        <v>90</v>
      </c>
    </row>
    <row r="49" spans="2:5" s="18" customFormat="1" x14ac:dyDescent="0.25">
      <c r="B49" s="67">
        <v>2791</v>
      </c>
      <c r="D49" s="141">
        <v>38353</v>
      </c>
    </row>
    <row r="50" spans="2:5" s="18" customFormat="1" x14ac:dyDescent="0.25">
      <c r="B50" s="67">
        <v>2559</v>
      </c>
      <c r="D50" s="141">
        <v>38384</v>
      </c>
    </row>
    <row r="51" spans="2:5" s="18" customFormat="1" x14ac:dyDescent="0.25">
      <c r="B51" s="67">
        <v>3091</v>
      </c>
      <c r="D51" s="141">
        <v>38412</v>
      </c>
    </row>
    <row r="52" spans="2:5" s="18" customFormat="1" x14ac:dyDescent="0.25">
      <c r="B52" s="67">
        <v>3231</v>
      </c>
      <c r="D52" s="141">
        <v>38443</v>
      </c>
    </row>
    <row r="53" spans="2:5" s="18" customFormat="1" x14ac:dyDescent="0.25">
      <c r="B53" s="67">
        <v>2707</v>
      </c>
      <c r="D53" s="141">
        <v>38473</v>
      </c>
    </row>
    <row r="54" spans="2:5" s="18" customFormat="1" x14ac:dyDescent="0.25">
      <c r="B54" s="67">
        <v>3527</v>
      </c>
      <c r="D54" s="141">
        <v>38504</v>
      </c>
    </row>
    <row r="55" spans="2:5" s="18" customFormat="1" x14ac:dyDescent="0.25">
      <c r="B55" s="67">
        <v>3832</v>
      </c>
      <c r="D55" s="141">
        <v>38534</v>
      </c>
    </row>
    <row r="56" spans="2:5" s="18" customFormat="1" x14ac:dyDescent="0.25">
      <c r="B56" s="67">
        <v>3880</v>
      </c>
      <c r="D56" s="141">
        <v>38565</v>
      </c>
    </row>
    <row r="57" spans="2:5" s="18" customFormat="1" x14ac:dyDescent="0.25">
      <c r="B57" s="67">
        <v>4079</v>
      </c>
      <c r="D57" s="141">
        <v>38596</v>
      </c>
    </row>
    <row r="58" spans="2:5" s="18" customFormat="1" x14ac:dyDescent="0.25">
      <c r="B58" s="67">
        <v>3870</v>
      </c>
      <c r="D58" s="141">
        <v>38626</v>
      </c>
    </row>
    <row r="59" spans="2:5" s="18" customFormat="1" x14ac:dyDescent="0.25">
      <c r="B59" s="67">
        <v>4071</v>
      </c>
      <c r="D59" s="141">
        <v>38657</v>
      </c>
    </row>
    <row r="60" spans="2:5" s="18" customFormat="1" x14ac:dyDescent="0.25">
      <c r="B60" s="67">
        <v>3595</v>
      </c>
      <c r="D60" s="141">
        <v>38687</v>
      </c>
      <c r="E60" s="194">
        <v>3.4360833333333334</v>
      </c>
    </row>
    <row r="61" spans="2:5" s="18" customFormat="1" x14ac:dyDescent="0.25">
      <c r="B61" s="67">
        <v>3516</v>
      </c>
      <c r="D61" s="141">
        <v>38718</v>
      </c>
      <c r="E61" s="194">
        <v>3.4965000000000002</v>
      </c>
    </row>
    <row r="62" spans="2:5" s="18" customFormat="1" x14ac:dyDescent="0.25">
      <c r="B62" s="67">
        <v>3410</v>
      </c>
      <c r="D62" s="141">
        <v>38749</v>
      </c>
      <c r="E62" s="194">
        <v>3.5674166666666665</v>
      </c>
    </row>
    <row r="63" spans="2:5" s="18" customFormat="1" x14ac:dyDescent="0.25">
      <c r="B63" s="67">
        <v>4302</v>
      </c>
      <c r="D63" s="141">
        <v>38777</v>
      </c>
      <c r="E63" s="194">
        <v>3.6683333333333334</v>
      </c>
    </row>
    <row r="64" spans="2:5" s="18" customFormat="1" x14ac:dyDescent="0.25">
      <c r="B64" s="67">
        <v>3830</v>
      </c>
      <c r="D64" s="141">
        <v>38808</v>
      </c>
      <c r="E64" s="194">
        <v>3.7182499999999998</v>
      </c>
    </row>
    <row r="65" spans="2:5" s="18" customFormat="1" x14ac:dyDescent="0.25">
      <c r="B65" s="67">
        <v>3769</v>
      </c>
      <c r="D65" s="141">
        <v>38838</v>
      </c>
      <c r="E65" s="194">
        <v>3.8067500000000001</v>
      </c>
    </row>
    <row r="66" spans="2:5" s="18" customFormat="1" x14ac:dyDescent="0.25">
      <c r="B66" s="67">
        <v>4402</v>
      </c>
      <c r="D66" s="141">
        <v>38869</v>
      </c>
      <c r="E66" s="194">
        <v>3.8796666666666666</v>
      </c>
    </row>
    <row r="67" spans="2:5" s="18" customFormat="1" x14ac:dyDescent="0.25">
      <c r="B67" s="67">
        <v>4483</v>
      </c>
      <c r="D67" s="141">
        <v>38899</v>
      </c>
      <c r="E67" s="194">
        <v>3.9339166666666667</v>
      </c>
    </row>
    <row r="68" spans="2:5" s="18" customFormat="1" x14ac:dyDescent="0.25">
      <c r="B68" s="67">
        <v>4551</v>
      </c>
      <c r="D68" s="141">
        <v>38930</v>
      </c>
      <c r="E68" s="194">
        <v>3.9898333333333333</v>
      </c>
    </row>
    <row r="69" spans="2:5" s="18" customFormat="1" x14ac:dyDescent="0.25">
      <c r="B69" s="67">
        <v>4268</v>
      </c>
      <c r="D69" s="141">
        <v>38961</v>
      </c>
      <c r="E69" s="194">
        <v>4.0055833333333331</v>
      </c>
    </row>
    <row r="70" spans="2:5" s="18" customFormat="1" x14ac:dyDescent="0.25">
      <c r="B70" s="67">
        <v>3967</v>
      </c>
      <c r="D70" s="141">
        <v>38991</v>
      </c>
      <c r="E70" s="194">
        <v>4.0136666666666665</v>
      </c>
    </row>
    <row r="71" spans="2:5" s="18" customFormat="1" x14ac:dyDescent="0.25">
      <c r="B71" s="67">
        <v>3602</v>
      </c>
      <c r="D71" s="141">
        <v>39022</v>
      </c>
      <c r="E71" s="194">
        <v>3.9745833333333334</v>
      </c>
    </row>
    <row r="72" spans="2:5" s="18" customFormat="1" x14ac:dyDescent="0.25">
      <c r="B72" s="67">
        <v>3308</v>
      </c>
      <c r="D72" s="141">
        <v>39052</v>
      </c>
      <c r="E72" s="194">
        <v>3.9506666666666663</v>
      </c>
    </row>
    <row r="73" spans="2:5" s="18" customFormat="1" x14ac:dyDescent="0.25">
      <c r="B73" s="67">
        <v>3561</v>
      </c>
      <c r="D73" s="141">
        <v>39083</v>
      </c>
      <c r="E73" s="194">
        <v>3.9544166666666665</v>
      </c>
    </row>
    <row r="74" spans="2:5" s="18" customFormat="1" x14ac:dyDescent="0.25">
      <c r="B74" s="67">
        <v>3185</v>
      </c>
      <c r="D74" s="141">
        <v>39114</v>
      </c>
      <c r="E74" s="194">
        <v>3.9356666666666666</v>
      </c>
    </row>
    <row r="75" spans="2:5" s="18" customFormat="1" x14ac:dyDescent="0.25">
      <c r="B75" s="67">
        <v>3942</v>
      </c>
      <c r="D75" s="141">
        <v>39142</v>
      </c>
      <c r="E75" s="194">
        <v>3.9056666666666664</v>
      </c>
    </row>
    <row r="76" spans="2:5" s="18" customFormat="1" x14ac:dyDescent="0.25">
      <c r="B76" s="67">
        <v>3879</v>
      </c>
      <c r="D76" s="141">
        <v>39173</v>
      </c>
      <c r="E76" s="194">
        <v>3.9097499999999998</v>
      </c>
    </row>
    <row r="77" spans="2:5" s="18" customFormat="1" x14ac:dyDescent="0.25">
      <c r="B77" s="67">
        <v>3199</v>
      </c>
      <c r="D77" s="141">
        <v>39203</v>
      </c>
      <c r="E77" s="194">
        <v>3.86225</v>
      </c>
    </row>
    <row r="78" spans="2:5" s="18" customFormat="1" x14ac:dyDescent="0.25">
      <c r="B78" s="67">
        <v>3313</v>
      </c>
      <c r="D78" s="141">
        <v>39234</v>
      </c>
      <c r="E78" s="194">
        <v>3.7715000000000001</v>
      </c>
    </row>
    <row r="79" spans="2:5" s="18" customFormat="1" x14ac:dyDescent="0.25">
      <c r="B79" s="67">
        <v>3016</v>
      </c>
      <c r="D79" s="141">
        <v>39264</v>
      </c>
      <c r="E79" s="194">
        <v>3.6492499999999999</v>
      </c>
    </row>
    <row r="80" spans="2:5" s="18" customFormat="1" x14ac:dyDescent="0.25">
      <c r="B80" s="67">
        <v>3478</v>
      </c>
      <c r="D80" s="141">
        <v>39295</v>
      </c>
      <c r="E80" s="194">
        <v>3.5598333333333336</v>
      </c>
    </row>
    <row r="81" spans="2:5" s="18" customFormat="1" x14ac:dyDescent="0.25">
      <c r="B81" s="67">
        <v>3398</v>
      </c>
      <c r="D81" s="141">
        <v>39326</v>
      </c>
      <c r="E81" s="194">
        <v>3.4873333333333334</v>
      </c>
    </row>
    <row r="82" spans="2:5" s="18" customFormat="1" x14ac:dyDescent="0.25">
      <c r="B82" s="67">
        <v>2889</v>
      </c>
      <c r="D82" s="141">
        <v>39356</v>
      </c>
      <c r="E82" s="194">
        <v>3.3975</v>
      </c>
    </row>
    <row r="83" spans="2:5" s="18" customFormat="1" x14ac:dyDescent="0.25">
      <c r="B83" s="67">
        <v>3254</v>
      </c>
      <c r="D83" s="141">
        <v>39387</v>
      </c>
      <c r="E83" s="194">
        <v>3.3685</v>
      </c>
    </row>
    <row r="84" spans="2:5" s="18" customFormat="1" x14ac:dyDescent="0.25">
      <c r="B84" s="67">
        <v>2803</v>
      </c>
      <c r="D84" s="141">
        <v>39417</v>
      </c>
      <c r="E84" s="194">
        <v>3.3264166666666664</v>
      </c>
    </row>
    <row r="85" spans="2:5" s="18" customFormat="1" x14ac:dyDescent="0.25">
      <c r="B85" s="67">
        <v>2733</v>
      </c>
      <c r="D85" s="141">
        <v>39448</v>
      </c>
      <c r="E85" s="194">
        <v>3.2574166666666664</v>
      </c>
    </row>
    <row r="86" spans="2:5" s="18" customFormat="1" x14ac:dyDescent="0.25">
      <c r="B86" s="67">
        <v>4095</v>
      </c>
      <c r="D86" s="141">
        <v>39479</v>
      </c>
      <c r="E86" s="194">
        <v>3.33325</v>
      </c>
    </row>
    <row r="87" spans="2:5" s="18" customFormat="1" x14ac:dyDescent="0.25">
      <c r="B87" s="67">
        <v>3186</v>
      </c>
      <c r="D87" s="141">
        <v>39508</v>
      </c>
      <c r="E87" s="194">
        <v>3.2702499999999999</v>
      </c>
    </row>
    <row r="88" spans="2:5" s="18" customFormat="1" x14ac:dyDescent="0.25">
      <c r="B88" s="67">
        <v>3202</v>
      </c>
      <c r="D88" s="141">
        <v>39539</v>
      </c>
      <c r="E88" s="194">
        <v>3.2138333333333335</v>
      </c>
    </row>
    <row r="89" spans="2:5" s="18" customFormat="1" x14ac:dyDescent="0.25">
      <c r="B89" s="67">
        <v>3398</v>
      </c>
      <c r="D89" s="141">
        <v>39569</v>
      </c>
      <c r="E89" s="194">
        <v>3.2304166666666667</v>
      </c>
    </row>
    <row r="90" spans="2:5" s="18" customFormat="1" x14ac:dyDescent="0.25">
      <c r="B90" s="67">
        <v>2348</v>
      </c>
      <c r="D90" s="141">
        <v>39600</v>
      </c>
      <c r="E90" s="194">
        <v>3.15</v>
      </c>
    </row>
    <row r="91" spans="2:5" s="18" customFormat="1" x14ac:dyDescent="0.25">
      <c r="B91" s="67">
        <v>2481</v>
      </c>
      <c r="D91" s="141">
        <v>39630</v>
      </c>
      <c r="E91" s="194">
        <v>3.1054166666666667</v>
      </c>
    </row>
    <row r="92" spans="2:5" s="18" customFormat="1" x14ac:dyDescent="0.25">
      <c r="B92" s="67">
        <v>2349</v>
      </c>
      <c r="D92" s="141">
        <v>39661</v>
      </c>
      <c r="E92" s="194">
        <v>3.0113333333333334</v>
      </c>
    </row>
    <row r="93" spans="2:5" s="18" customFormat="1" x14ac:dyDescent="0.25">
      <c r="B93" s="67">
        <v>2055</v>
      </c>
      <c r="D93" s="141">
        <v>39692</v>
      </c>
      <c r="E93" s="194">
        <v>2.8994166666666663</v>
      </c>
    </row>
    <row r="94" spans="2:5" s="18" customFormat="1" x14ac:dyDescent="0.25">
      <c r="B94" s="67">
        <v>1915</v>
      </c>
      <c r="D94" s="141">
        <v>39722</v>
      </c>
      <c r="E94" s="194">
        <v>2.8182499999999999</v>
      </c>
    </row>
    <row r="95" spans="2:5" s="18" customFormat="1" x14ac:dyDescent="0.25">
      <c r="B95" s="67">
        <v>1881</v>
      </c>
      <c r="D95" s="141">
        <v>39753</v>
      </c>
      <c r="E95" s="194">
        <v>2.7038333333333333</v>
      </c>
    </row>
    <row r="96" spans="2:5" s="18" customFormat="1" x14ac:dyDescent="0.25">
      <c r="B96" s="67">
        <v>1376</v>
      </c>
      <c r="D96" s="141">
        <v>39783</v>
      </c>
      <c r="E96" s="194">
        <v>2.5849166666666665</v>
      </c>
    </row>
    <row r="97" spans="2:5" s="18" customFormat="1" x14ac:dyDescent="0.25">
      <c r="B97" s="67">
        <v>1792</v>
      </c>
      <c r="D97" s="141">
        <v>39814</v>
      </c>
      <c r="E97" s="194">
        <v>2.5065</v>
      </c>
    </row>
    <row r="98" spans="2:5" s="18" customFormat="1" x14ac:dyDescent="0.25">
      <c r="B98" s="67">
        <v>2351</v>
      </c>
      <c r="D98" s="141">
        <v>39845</v>
      </c>
      <c r="E98" s="194">
        <v>2.3611666666666666</v>
      </c>
    </row>
    <row r="99" spans="2:5" s="18" customFormat="1" x14ac:dyDescent="0.25">
      <c r="B99" s="67">
        <v>2020</v>
      </c>
      <c r="D99" s="141">
        <v>39873</v>
      </c>
      <c r="E99" s="194">
        <v>2.2639999999999998</v>
      </c>
    </row>
    <row r="100" spans="2:5" s="18" customFormat="1" x14ac:dyDescent="0.25">
      <c r="B100" s="67">
        <v>2298</v>
      </c>
      <c r="D100" s="141">
        <v>39904</v>
      </c>
      <c r="E100" s="194">
        <v>2.1886666666666663</v>
      </c>
    </row>
    <row r="101" spans="2:5" s="18" customFormat="1" x14ac:dyDescent="0.25">
      <c r="B101" s="67">
        <v>2980</v>
      </c>
      <c r="D101" s="141">
        <v>39934</v>
      </c>
      <c r="E101" s="194">
        <v>2.1538333333333335</v>
      </c>
    </row>
    <row r="102" spans="2:5" s="18" customFormat="1" x14ac:dyDescent="0.25">
      <c r="B102" s="67">
        <v>3469</v>
      </c>
      <c r="D102" s="141">
        <v>39965</v>
      </c>
      <c r="E102" s="194">
        <v>2.2472500000000002</v>
      </c>
    </row>
    <row r="103" spans="2:5" s="18" customFormat="1" x14ac:dyDescent="0.25">
      <c r="B103" s="67">
        <v>3646</v>
      </c>
      <c r="D103" s="141">
        <v>39995</v>
      </c>
      <c r="E103" s="194">
        <v>2.3443333333333336</v>
      </c>
    </row>
    <row r="104" spans="2:5" s="18" customFormat="1" x14ac:dyDescent="0.25">
      <c r="B104" s="67">
        <v>3490</v>
      </c>
      <c r="D104" s="141">
        <v>40026</v>
      </c>
      <c r="E104" s="194">
        <v>2.4394166666666663</v>
      </c>
    </row>
    <row r="105" spans="2:5" s="18" customFormat="1" x14ac:dyDescent="0.25">
      <c r="B105" s="67">
        <v>5188</v>
      </c>
      <c r="D105" s="141">
        <v>40057</v>
      </c>
      <c r="E105" s="194">
        <v>2.7004999999999999</v>
      </c>
    </row>
    <row r="106" spans="2:5" s="18" customFormat="1" x14ac:dyDescent="0.25">
      <c r="B106" s="67">
        <v>3807</v>
      </c>
      <c r="D106" s="141">
        <v>40087</v>
      </c>
      <c r="E106" s="194">
        <v>2.8581666666666665</v>
      </c>
    </row>
    <row r="107" spans="2:5" s="18" customFormat="1" x14ac:dyDescent="0.25">
      <c r="B107" s="67">
        <v>3603</v>
      </c>
      <c r="D107" s="141">
        <v>40118</v>
      </c>
      <c r="E107" s="194">
        <v>3.0016666666666665</v>
      </c>
    </row>
    <row r="108" spans="2:5" s="18" customFormat="1" x14ac:dyDescent="0.25">
      <c r="B108" s="67">
        <v>2526</v>
      </c>
      <c r="D108" s="141">
        <v>40148</v>
      </c>
      <c r="E108" s="194">
        <v>3.0975000000000001</v>
      </c>
    </row>
    <row r="109" spans="2:5" s="18" customFormat="1" x14ac:dyDescent="0.25">
      <c r="B109" s="67">
        <v>2988</v>
      </c>
      <c r="D109" s="141">
        <v>40179</v>
      </c>
      <c r="E109" s="194">
        <v>3.1971666666666665</v>
      </c>
    </row>
    <row r="110" spans="2:5" s="18" customFormat="1" x14ac:dyDescent="0.25">
      <c r="B110" s="67">
        <v>3365</v>
      </c>
      <c r="D110" s="141">
        <v>40210</v>
      </c>
      <c r="E110" s="194">
        <v>3.2816666666666667</v>
      </c>
    </row>
    <row r="111" spans="2:5" s="18" customFormat="1" x14ac:dyDescent="0.25">
      <c r="B111" s="67">
        <v>3886</v>
      </c>
      <c r="D111" s="141">
        <v>40238</v>
      </c>
      <c r="E111" s="194">
        <v>3.4371666666666667</v>
      </c>
    </row>
    <row r="112" spans="2:5" s="18" customFormat="1" x14ac:dyDescent="0.25">
      <c r="B112" s="67">
        <v>3464</v>
      </c>
      <c r="D112" s="141">
        <v>40269</v>
      </c>
      <c r="E112" s="194">
        <v>3.5343333333333335</v>
      </c>
    </row>
    <row r="113" spans="2:5" s="18" customFormat="1" x14ac:dyDescent="0.25">
      <c r="B113" s="67">
        <v>2884</v>
      </c>
      <c r="D113" s="141">
        <v>40299</v>
      </c>
      <c r="E113" s="194">
        <v>3.5263333333333335</v>
      </c>
    </row>
    <row r="114" spans="2:5" s="18" customFormat="1" x14ac:dyDescent="0.25">
      <c r="B114" s="67">
        <v>2847</v>
      </c>
      <c r="D114" s="141">
        <v>40330</v>
      </c>
      <c r="E114" s="194">
        <v>3.4744999999999999</v>
      </c>
    </row>
    <row r="115" spans="2:5" s="18" customFormat="1" x14ac:dyDescent="0.25">
      <c r="B115" s="67">
        <v>2898</v>
      </c>
      <c r="D115" s="141">
        <v>40360</v>
      </c>
      <c r="E115" s="194">
        <v>3.4121666666666663</v>
      </c>
    </row>
    <row r="116" spans="2:5" s="18" customFormat="1" x14ac:dyDescent="0.25">
      <c r="B116" s="67">
        <v>3404</v>
      </c>
      <c r="D116" s="141">
        <v>40391</v>
      </c>
      <c r="E116" s="194">
        <v>3.4049999999999998</v>
      </c>
    </row>
    <row r="117" spans="2:5" s="18" customFormat="1" x14ac:dyDescent="0.25">
      <c r="B117" s="67">
        <v>3190</v>
      </c>
      <c r="D117" s="141">
        <v>40422</v>
      </c>
      <c r="E117" s="194">
        <v>3.2385000000000002</v>
      </c>
    </row>
    <row r="118" spans="2:5" s="18" customFormat="1" x14ac:dyDescent="0.25">
      <c r="B118" s="67">
        <v>2956</v>
      </c>
      <c r="D118" s="141">
        <v>40452</v>
      </c>
      <c r="E118" s="194">
        <v>3.1675833333333334</v>
      </c>
    </row>
    <row r="119" spans="2:5" s="18" customFormat="1" x14ac:dyDescent="0.25">
      <c r="B119" s="67">
        <v>3934</v>
      </c>
      <c r="D119" s="141">
        <v>40483</v>
      </c>
      <c r="E119" s="194">
        <v>3.1951666666666667</v>
      </c>
    </row>
    <row r="120" spans="2:5" s="18" customFormat="1" x14ac:dyDescent="0.25">
      <c r="B120" s="67">
        <v>3074</v>
      </c>
      <c r="D120" s="141">
        <v>40513</v>
      </c>
      <c r="E120" s="194">
        <v>3.2408333333333337</v>
      </c>
    </row>
    <row r="121" spans="2:5" s="18" customFormat="1" x14ac:dyDescent="0.25">
      <c r="B121" s="67">
        <v>2727</v>
      </c>
      <c r="D121" s="141">
        <v>40544</v>
      </c>
      <c r="E121" s="194">
        <v>3.2190833333333333</v>
      </c>
    </row>
    <row r="122" spans="2:5" s="18" customFormat="1" x14ac:dyDescent="0.25">
      <c r="B122" s="67">
        <v>3571</v>
      </c>
      <c r="D122" s="141">
        <v>40575</v>
      </c>
      <c r="E122" s="194">
        <v>3.2362500000000001</v>
      </c>
    </row>
    <row r="123" spans="2:5" s="18" customFormat="1" x14ac:dyDescent="0.25">
      <c r="B123" s="67">
        <v>3249</v>
      </c>
      <c r="D123" s="141">
        <v>40603</v>
      </c>
      <c r="E123" s="194">
        <v>3.1831666666666667</v>
      </c>
    </row>
    <row r="124" spans="2:5" s="18" customFormat="1" x14ac:dyDescent="0.25">
      <c r="B124" s="67">
        <v>3786</v>
      </c>
      <c r="D124" s="141">
        <v>40634</v>
      </c>
      <c r="E124" s="194">
        <v>3.21</v>
      </c>
    </row>
    <row r="125" spans="2:5" s="18" customFormat="1" x14ac:dyDescent="0.25">
      <c r="B125" s="67">
        <v>3162</v>
      </c>
      <c r="D125" s="141">
        <v>40664</v>
      </c>
      <c r="E125" s="194">
        <v>3.2331666666666665</v>
      </c>
    </row>
    <row r="126" spans="2:5" s="18" customFormat="1" x14ac:dyDescent="0.25">
      <c r="B126" s="67">
        <v>3585</v>
      </c>
      <c r="D126" s="141">
        <v>40695</v>
      </c>
      <c r="E126" s="194">
        <v>3.2946666666666666</v>
      </c>
    </row>
    <row r="127" spans="2:5" s="18" customFormat="1" x14ac:dyDescent="0.25">
      <c r="B127" s="67">
        <v>3442</v>
      </c>
      <c r="D127" s="141">
        <v>40725</v>
      </c>
      <c r="E127" s="194">
        <v>3.34</v>
      </c>
    </row>
    <row r="128" spans="2:5" s="18" customFormat="1" x14ac:dyDescent="0.25">
      <c r="B128" s="67">
        <v>3445</v>
      </c>
      <c r="D128" s="141">
        <v>40756</v>
      </c>
      <c r="E128" s="194">
        <v>3.3434166666666667</v>
      </c>
    </row>
    <row r="129" spans="2:5" s="18" customFormat="1" x14ac:dyDescent="0.25">
      <c r="B129" s="67">
        <v>2995</v>
      </c>
      <c r="D129" s="141">
        <v>40787</v>
      </c>
      <c r="E129" s="194">
        <v>3.3271666666666664</v>
      </c>
    </row>
    <row r="130" spans="2:5" s="18" customFormat="1" x14ac:dyDescent="0.25">
      <c r="B130" s="18">
        <v>3117</v>
      </c>
      <c r="D130" s="141">
        <v>40817</v>
      </c>
      <c r="E130" s="194">
        <v>3.3405833333333335</v>
      </c>
    </row>
    <row r="131" spans="2:5" s="18" customFormat="1" x14ac:dyDescent="0.25">
      <c r="B131" s="18">
        <v>2826</v>
      </c>
      <c r="D131" s="141">
        <v>40848</v>
      </c>
      <c r="E131" s="194">
        <v>3.2482500000000001</v>
      </c>
    </row>
    <row r="132" spans="2:5" s="18" customFormat="1" x14ac:dyDescent="0.25">
      <c r="B132" s="18">
        <v>2201</v>
      </c>
      <c r="D132" s="141">
        <v>40878</v>
      </c>
      <c r="E132" s="194">
        <v>3.1755</v>
      </c>
    </row>
    <row r="133" spans="2:5" s="18" customFormat="1" x14ac:dyDescent="0.25">
      <c r="B133" s="67">
        <v>2422</v>
      </c>
      <c r="D133" s="141">
        <v>40909</v>
      </c>
      <c r="E133" s="194">
        <v>3.1500833333333333</v>
      </c>
    </row>
    <row r="134" spans="2:5" s="18" customFormat="1" x14ac:dyDescent="0.25">
      <c r="B134" s="67">
        <v>2795</v>
      </c>
      <c r="D134" s="141">
        <v>40940</v>
      </c>
      <c r="E134" s="194">
        <v>3.0854166666666667</v>
      </c>
    </row>
    <row r="135" spans="2:5" s="18" customFormat="1" x14ac:dyDescent="0.25">
      <c r="B135" s="67">
        <v>2697</v>
      </c>
      <c r="D135" s="141">
        <v>40969</v>
      </c>
      <c r="E135" s="194">
        <v>3.0394166666666664</v>
      </c>
    </row>
    <row r="136" spans="2:5" s="18" customFormat="1" x14ac:dyDescent="0.25">
      <c r="B136" s="67">
        <v>2606</v>
      </c>
      <c r="D136" s="141">
        <v>41000</v>
      </c>
      <c r="E136" s="194">
        <v>2.9410833333333333</v>
      </c>
    </row>
    <row r="137" spans="2:5" s="18" customFormat="1" x14ac:dyDescent="0.25">
      <c r="B137" s="67">
        <v>2348</v>
      </c>
      <c r="D137" s="141">
        <v>41030</v>
      </c>
      <c r="E137" s="194">
        <v>2.8732500000000001</v>
      </c>
    </row>
    <row r="138" spans="2:5" s="18" customFormat="1" x14ac:dyDescent="0.25">
      <c r="B138" s="67">
        <v>2721</v>
      </c>
      <c r="D138" s="141">
        <v>41061</v>
      </c>
      <c r="E138" s="194">
        <v>2.80125</v>
      </c>
    </row>
    <row r="139" spans="2:5" s="18" customFormat="1" x14ac:dyDescent="0.25">
      <c r="B139" s="67">
        <v>2543</v>
      </c>
      <c r="D139" s="141">
        <v>41091</v>
      </c>
      <c r="E139" s="194">
        <v>2.7263333333333333</v>
      </c>
    </row>
    <row r="140" spans="2:5" s="18" customFormat="1" x14ac:dyDescent="0.25">
      <c r="B140" s="67">
        <v>2664</v>
      </c>
      <c r="D140" s="141">
        <v>41122</v>
      </c>
      <c r="E140" s="194">
        <v>2.6612499999999999</v>
      </c>
    </row>
    <row r="141" spans="2:5" s="18" customFormat="1" x14ac:dyDescent="0.25">
      <c r="B141" s="67">
        <v>2313</v>
      </c>
      <c r="D141" s="141">
        <v>41153</v>
      </c>
      <c r="E141" s="194">
        <v>2.6044166666666664</v>
      </c>
    </row>
    <row r="142" spans="2:5" s="18" customFormat="1" x14ac:dyDescent="0.25">
      <c r="B142" s="67">
        <v>2176</v>
      </c>
      <c r="D142" s="141">
        <v>41183</v>
      </c>
      <c r="E142" s="194">
        <v>2.5259999999999998</v>
      </c>
    </row>
    <row r="143" spans="2:5" s="18" customFormat="1" x14ac:dyDescent="0.25">
      <c r="B143" s="67">
        <v>2140</v>
      </c>
      <c r="D143" s="141">
        <v>41214</v>
      </c>
      <c r="E143" s="194">
        <v>2.4688333333333334</v>
      </c>
    </row>
    <row r="144" spans="2:5" s="18" customFormat="1" x14ac:dyDescent="0.25">
      <c r="B144" s="67">
        <v>1820</v>
      </c>
      <c r="D144" s="141">
        <v>41244</v>
      </c>
      <c r="E144" s="194">
        <v>2.4370833333333333</v>
      </c>
    </row>
    <row r="145" spans="2:25" s="18" customFormat="1" x14ac:dyDescent="0.25">
      <c r="B145" s="189">
        <v>2147</v>
      </c>
      <c r="D145" s="141">
        <v>41275</v>
      </c>
      <c r="E145" s="194">
        <v>2.4141666666666666</v>
      </c>
    </row>
    <row r="146" spans="2:25" s="28" customFormat="1" x14ac:dyDescent="0.25">
      <c r="B146" s="189">
        <v>2394</v>
      </c>
      <c r="D146" s="141">
        <v>41306</v>
      </c>
      <c r="E146" s="194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28" customFormat="1" x14ac:dyDescent="0.25">
      <c r="B147" s="189">
        <v>2454</v>
      </c>
      <c r="D147" s="141">
        <v>41334</v>
      </c>
      <c r="E147" s="194">
        <v>2.3605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28" customFormat="1" x14ac:dyDescent="0.25">
      <c r="B148" s="189">
        <v>1916</v>
      </c>
      <c r="D148" s="141">
        <v>41365</v>
      </c>
      <c r="E148" s="194">
        <v>2.3029999999999999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28" customFormat="1" x14ac:dyDescent="0.25">
      <c r="B149" s="189">
        <v>2342</v>
      </c>
      <c r="D149" s="141">
        <v>41395</v>
      </c>
      <c r="E149" s="194">
        <v>2.3025000000000002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28" customFormat="1" x14ac:dyDescent="0.25">
      <c r="B150" s="189">
        <v>2629</v>
      </c>
      <c r="D150" s="141">
        <v>41426</v>
      </c>
      <c r="E150" s="194">
        <v>2.2948333333333335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28" customFormat="1" x14ac:dyDescent="0.25">
      <c r="B151" s="189">
        <v>2298</v>
      </c>
      <c r="D151" s="141">
        <v>41456</v>
      </c>
      <c r="E151" s="194">
        <v>2.2744166666666663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28" customFormat="1" x14ac:dyDescent="0.25">
      <c r="B152" s="189">
        <v>2831</v>
      </c>
      <c r="D152" s="141">
        <v>41487</v>
      </c>
      <c r="E152" s="194">
        <v>2.2883333333333336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28" customFormat="1" x14ac:dyDescent="0.25">
      <c r="B153" s="189">
        <v>2753</v>
      </c>
      <c r="D153" s="141">
        <v>41518</v>
      </c>
      <c r="E153" s="194">
        <v>2.3250000000000002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28" customFormat="1" x14ac:dyDescent="0.25">
      <c r="B154" s="189">
        <v>3025</v>
      </c>
      <c r="D154" s="141">
        <v>41548</v>
      </c>
      <c r="E154" s="194">
        <v>2.39575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28" customFormat="1" x14ac:dyDescent="0.25">
      <c r="B155" s="189">
        <v>2357</v>
      </c>
      <c r="D155" s="141">
        <v>41579</v>
      </c>
      <c r="E155" s="194">
        <v>2.4138333333333333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28" customFormat="1" x14ac:dyDescent="0.25">
      <c r="B156" s="189">
        <v>2004</v>
      </c>
      <c r="D156" s="141">
        <v>41609</v>
      </c>
      <c r="E156" s="194">
        <v>2.4291666666666667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28" customFormat="1" x14ac:dyDescent="0.25">
      <c r="B157" s="189">
        <v>2259</v>
      </c>
      <c r="D157" s="141">
        <v>41640</v>
      </c>
      <c r="E157" s="194">
        <v>2.4384999999999999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28" customFormat="1" x14ac:dyDescent="0.25">
      <c r="B158" s="189">
        <v>2353</v>
      </c>
      <c r="D158" s="141">
        <v>41671</v>
      </c>
      <c r="E158" s="194">
        <v>2.4350833333333335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28" customFormat="1" x14ac:dyDescent="0.25">
      <c r="B159" s="189">
        <v>3021</v>
      </c>
      <c r="D159" s="141">
        <v>41699</v>
      </c>
      <c r="E159" s="194">
        <v>2.4823333333333335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28" customFormat="1" x14ac:dyDescent="0.25">
      <c r="B160" s="189">
        <v>2147</v>
      </c>
      <c r="D160" s="141">
        <v>41730</v>
      </c>
      <c r="E160" s="194">
        <v>2.5015833333333335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2:25" s="28" customFormat="1" x14ac:dyDescent="0.25">
      <c r="B161" s="28">
        <v>3021</v>
      </c>
      <c r="D161" s="141">
        <v>41760</v>
      </c>
      <c r="E161" s="194">
        <v>2.5581666666666667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2:25" s="28" customFormat="1" x14ac:dyDescent="0.25">
      <c r="B162" s="28">
        <v>2147</v>
      </c>
      <c r="D162" s="141">
        <v>41791</v>
      </c>
      <c r="E162" s="194">
        <v>2.5179999999999998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2"/>
  <sheetViews>
    <sheetView zoomScaleSheetLayoutView="70" workbookViewId="0">
      <pane ySplit="11" topLeftCell="A12" activePane="bottomLeft" state="frozen"/>
      <selection activeCell="A25" sqref="A25"/>
      <selection pane="bottomLeft" activeCell="O33" sqref="O33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11"/>
    <col min="14" max="14" width="2.85546875" style="111" hidden="1" customWidth="1"/>
    <col min="15" max="22" width="11.42578125" style="109"/>
    <col min="23" max="37" width="11.42578125" style="140"/>
    <col min="38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190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95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20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65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4</v>
      </c>
      <c r="C13" s="62">
        <v>0.85099999999999998</v>
      </c>
      <c r="D13" s="62">
        <v>1.234</v>
      </c>
      <c r="E13" s="62">
        <v>1.1839999999999999</v>
      </c>
      <c r="F13" s="62">
        <v>0.86399999999999999</v>
      </c>
      <c r="G13" s="62">
        <v>0.82299999999999995</v>
      </c>
      <c r="H13" s="64">
        <v>0.96799999999999997</v>
      </c>
      <c r="I13" s="62">
        <v>17.618469015795867</v>
      </c>
      <c r="J13" s="62">
        <v>117.61846901579587</v>
      </c>
      <c r="K13" s="62">
        <v>-4.745370370370372</v>
      </c>
      <c r="L13" s="50"/>
      <c r="P13" s="110"/>
      <c r="Q13" s="110"/>
    </row>
    <row r="14" spans="1:20" x14ac:dyDescent="0.25">
      <c r="A14" s="48"/>
      <c r="B14" s="59" t="s">
        <v>5</v>
      </c>
      <c r="C14" s="62">
        <v>1.278</v>
      </c>
      <c r="D14" s="62">
        <v>1.4019999999999999</v>
      </c>
      <c r="E14" s="62">
        <v>1.5760000000000001</v>
      </c>
      <c r="F14" s="62">
        <v>0.92400000000000004</v>
      </c>
      <c r="G14" s="62">
        <v>0.99299999999999999</v>
      </c>
      <c r="H14" s="64">
        <v>1.0489999999999999</v>
      </c>
      <c r="I14" s="62">
        <v>5.6394763343403875</v>
      </c>
      <c r="J14" s="62">
        <v>105.63947633434039</v>
      </c>
      <c r="K14" s="62">
        <v>7.4675324675324672</v>
      </c>
      <c r="L14" s="50"/>
      <c r="O14" s="110"/>
      <c r="P14" s="110"/>
      <c r="Q14" s="110"/>
      <c r="T14" s="110"/>
    </row>
    <row r="15" spans="1:20" x14ac:dyDescent="0.25">
      <c r="A15" s="48"/>
      <c r="B15" s="59" t="s">
        <v>6</v>
      </c>
      <c r="C15" s="62">
        <v>0.94099999999999995</v>
      </c>
      <c r="D15" s="62">
        <v>2.2570000000000001</v>
      </c>
      <c r="E15" s="62">
        <v>1.2849999999999999</v>
      </c>
      <c r="F15" s="62">
        <v>0.92</v>
      </c>
      <c r="G15" s="62">
        <v>1.159</v>
      </c>
      <c r="H15" s="64">
        <v>1.7</v>
      </c>
      <c r="I15" s="62">
        <v>46.678170836928381</v>
      </c>
      <c r="J15" s="62">
        <v>146.67817083692839</v>
      </c>
      <c r="K15" s="62">
        <v>25.978260869565204</v>
      </c>
      <c r="L15" s="50"/>
      <c r="P15" s="110"/>
      <c r="Q15" s="110"/>
      <c r="S15" s="110"/>
      <c r="T15" s="110"/>
    </row>
    <row r="16" spans="1:20" x14ac:dyDescent="0.25">
      <c r="A16" s="48"/>
      <c r="B16" s="59" t="s">
        <v>7</v>
      </c>
      <c r="C16" s="62">
        <v>1.21</v>
      </c>
      <c r="D16" s="62">
        <v>1.7330000000000001</v>
      </c>
      <c r="E16" s="62">
        <v>1.675</v>
      </c>
      <c r="F16" s="62">
        <v>1.02</v>
      </c>
      <c r="G16" s="62">
        <v>0.84899999999999998</v>
      </c>
      <c r="H16" s="64">
        <v>1.115</v>
      </c>
      <c r="I16" s="62">
        <v>31.330977620730273</v>
      </c>
      <c r="J16" s="62">
        <v>131.33097762073027</v>
      </c>
      <c r="K16" s="62">
        <v>-16.764705882352949</v>
      </c>
      <c r="L16" s="50"/>
      <c r="O16" s="110"/>
      <c r="P16" s="110"/>
      <c r="Q16" s="110"/>
      <c r="R16" s="110"/>
      <c r="T16" s="110"/>
    </row>
    <row r="17" spans="1:37" x14ac:dyDescent="0.25">
      <c r="A17" s="48"/>
      <c r="B17" s="59" t="s">
        <v>8</v>
      </c>
      <c r="C17" s="62">
        <v>1.726</v>
      </c>
      <c r="D17" s="62">
        <v>1.472</v>
      </c>
      <c r="E17" s="62">
        <v>1.248</v>
      </c>
      <c r="F17" s="62">
        <v>0.94499999999999995</v>
      </c>
      <c r="G17" s="62">
        <v>0.80900000000000005</v>
      </c>
      <c r="H17" s="64">
        <v>1.4059999999999999</v>
      </c>
      <c r="I17" s="62">
        <v>73.7948084054388</v>
      </c>
      <c r="J17" s="62">
        <v>173.7948084054388</v>
      </c>
      <c r="K17" s="62">
        <v>-14.391534391534378</v>
      </c>
      <c r="L17" s="50"/>
      <c r="O17" s="110"/>
      <c r="P17" s="110"/>
      <c r="Q17" s="110"/>
    </row>
    <row r="18" spans="1:37" x14ac:dyDescent="0.25">
      <c r="A18" s="48"/>
      <c r="B18" s="59" t="s">
        <v>9</v>
      </c>
      <c r="C18" s="62">
        <v>1.855</v>
      </c>
      <c r="D18" s="62">
        <v>1.397</v>
      </c>
      <c r="E18" s="62">
        <v>1.714</v>
      </c>
      <c r="F18" s="62">
        <v>1.0329999999999999</v>
      </c>
      <c r="G18" s="62">
        <v>1.073</v>
      </c>
      <c r="H18" s="24">
        <v>1.8149999999999999</v>
      </c>
      <c r="I18" s="24">
        <v>69.151910531220878</v>
      </c>
      <c r="J18" s="24">
        <v>169.15191053122086</v>
      </c>
      <c r="K18" s="24">
        <v>3.8722168441432725</v>
      </c>
      <c r="L18" s="50"/>
      <c r="O18" s="110"/>
      <c r="P18" s="110"/>
      <c r="Q18" s="110"/>
      <c r="R18" s="110"/>
      <c r="S18" s="110"/>
    </row>
    <row r="19" spans="1:37" x14ac:dyDescent="0.25">
      <c r="A19" s="48"/>
      <c r="B19" s="59" t="s">
        <v>10</v>
      </c>
      <c r="C19" s="62">
        <v>1.988</v>
      </c>
      <c r="D19" s="62">
        <v>1.5680000000000001</v>
      </c>
      <c r="E19" s="62">
        <v>1.6830000000000001</v>
      </c>
      <c r="F19" s="62">
        <v>1.046</v>
      </c>
      <c r="G19" s="62">
        <v>0.82399999999999995</v>
      </c>
      <c r="H19" s="64"/>
      <c r="I19" s="62" t="s">
        <v>112</v>
      </c>
      <c r="J19" s="62" t="s">
        <v>112</v>
      </c>
      <c r="K19" s="62" t="s">
        <v>112</v>
      </c>
      <c r="L19" s="50"/>
      <c r="O19" s="110"/>
      <c r="P19" s="110"/>
      <c r="Q19" s="110"/>
      <c r="R19" s="110"/>
    </row>
    <row r="20" spans="1:37" x14ac:dyDescent="0.25">
      <c r="A20" s="48"/>
      <c r="B20" s="59" t="s">
        <v>11</v>
      </c>
      <c r="C20" s="62">
        <v>1.964</v>
      </c>
      <c r="D20" s="62">
        <v>1.7649999999999999</v>
      </c>
      <c r="E20" s="62">
        <v>1.6120000000000001</v>
      </c>
      <c r="F20" s="62">
        <v>1.075</v>
      </c>
      <c r="G20" s="62">
        <v>0.97699999999999998</v>
      </c>
      <c r="H20" s="64"/>
      <c r="I20" s="62" t="s">
        <v>112</v>
      </c>
      <c r="J20" s="62" t="s">
        <v>112</v>
      </c>
      <c r="K20" s="62" t="s">
        <v>112</v>
      </c>
      <c r="L20" s="50"/>
      <c r="O20" s="110"/>
      <c r="P20" s="110"/>
      <c r="Q20" s="110"/>
      <c r="R20" s="110"/>
    </row>
    <row r="21" spans="1:37" x14ac:dyDescent="0.25">
      <c r="A21" s="48"/>
      <c r="B21" s="59" t="s">
        <v>12</v>
      </c>
      <c r="C21" s="62">
        <v>2.98</v>
      </c>
      <c r="D21" s="62">
        <v>1.544</v>
      </c>
      <c r="E21" s="62">
        <v>1.0509999999999999</v>
      </c>
      <c r="F21" s="62">
        <v>0.80900000000000005</v>
      </c>
      <c r="G21" s="62">
        <v>1.224</v>
      </c>
      <c r="H21" s="64"/>
      <c r="I21" s="62" t="s">
        <v>112</v>
      </c>
      <c r="J21" s="62" t="s">
        <v>112</v>
      </c>
      <c r="K21" s="62" t="s">
        <v>112</v>
      </c>
      <c r="L21" s="50"/>
      <c r="O21" s="110"/>
      <c r="P21" s="110"/>
      <c r="Q21" s="110"/>
      <c r="S21" s="110"/>
    </row>
    <row r="22" spans="1:37" x14ac:dyDescent="0.25">
      <c r="A22" s="48"/>
      <c r="B22" s="59" t="s">
        <v>13</v>
      </c>
      <c r="C22" s="62">
        <v>1.833</v>
      </c>
      <c r="D22" s="62">
        <v>1.2869999999999999</v>
      </c>
      <c r="E22" s="62">
        <v>1.294</v>
      </c>
      <c r="F22" s="62">
        <v>0.879</v>
      </c>
      <c r="G22" s="62">
        <v>1.4910000000000001</v>
      </c>
      <c r="H22" s="64"/>
      <c r="I22" s="62" t="s">
        <v>112</v>
      </c>
      <c r="J22" s="62" t="s">
        <v>112</v>
      </c>
      <c r="K22" s="62" t="s">
        <v>112</v>
      </c>
      <c r="L22" s="50"/>
      <c r="O22" s="110"/>
      <c r="P22" s="110"/>
      <c r="Q22" s="110"/>
      <c r="S22" s="110"/>
    </row>
    <row r="23" spans="1:37" x14ac:dyDescent="0.25">
      <c r="A23" s="48"/>
      <c r="B23" s="59" t="s">
        <v>14</v>
      </c>
      <c r="C23" s="62">
        <v>2.2010000000000001</v>
      </c>
      <c r="D23" s="62">
        <v>2.1749999999999998</v>
      </c>
      <c r="E23" s="62">
        <v>1.383</v>
      </c>
      <c r="F23" s="62">
        <v>0.90800000000000003</v>
      </c>
      <c r="G23" s="62">
        <v>1.0649999999999999</v>
      </c>
      <c r="H23" s="64"/>
      <c r="I23" s="62" t="s">
        <v>112</v>
      </c>
      <c r="J23" s="62" t="s">
        <v>112</v>
      </c>
      <c r="K23" s="62" t="s">
        <v>112</v>
      </c>
      <c r="L23" s="50"/>
      <c r="O23" s="110"/>
      <c r="P23" s="110"/>
      <c r="Q23" s="110"/>
      <c r="S23" s="110"/>
    </row>
    <row r="24" spans="1:37" x14ac:dyDescent="0.25">
      <c r="A24" s="48"/>
      <c r="B24" s="59" t="s">
        <v>15</v>
      </c>
      <c r="C24" s="62">
        <v>1.361</v>
      </c>
      <c r="D24" s="62">
        <v>1.7450000000000001</v>
      </c>
      <c r="E24" s="62">
        <v>0.97099999999999997</v>
      </c>
      <c r="F24" s="62">
        <v>0.76900000000000002</v>
      </c>
      <c r="G24" s="62">
        <v>1.056</v>
      </c>
      <c r="H24" s="64"/>
      <c r="I24" s="62" t="s">
        <v>112</v>
      </c>
      <c r="J24" s="62" t="s">
        <v>112</v>
      </c>
      <c r="K24" s="62" t="s">
        <v>112</v>
      </c>
      <c r="L24" s="50"/>
      <c r="O24" s="110"/>
      <c r="P24" s="110"/>
      <c r="S24" s="110"/>
    </row>
    <row r="25" spans="1:37" x14ac:dyDescent="0.25">
      <c r="A25" s="48"/>
      <c r="B25" s="63" t="s">
        <v>19</v>
      </c>
      <c r="C25" s="64">
        <v>20.187999999999999</v>
      </c>
      <c r="D25" s="64">
        <v>19.579000000000004</v>
      </c>
      <c r="E25" s="64">
        <v>16.676000000000002</v>
      </c>
      <c r="F25" s="64">
        <v>11.191999999999998</v>
      </c>
      <c r="G25" s="64">
        <v>12.343</v>
      </c>
      <c r="H25" s="82">
        <v>8.052999999999999</v>
      </c>
      <c r="I25" s="55"/>
      <c r="J25" s="37"/>
      <c r="K25" s="37"/>
      <c r="L25" s="50"/>
    </row>
    <row r="26" spans="1:37" ht="18.75" customHeight="1" x14ac:dyDescent="0.25">
      <c r="A26" s="48"/>
      <c r="B26" s="63" t="s">
        <v>16</v>
      </c>
      <c r="C26" s="64"/>
      <c r="D26" s="64">
        <v>-3.0166435506241096</v>
      </c>
      <c r="E26" s="64">
        <v>-14.827110679810007</v>
      </c>
      <c r="F26" s="64">
        <v>-32.88558407291918</v>
      </c>
      <c r="G26" s="64">
        <v>10.284131522516105</v>
      </c>
      <c r="H26" s="36"/>
      <c r="I26" s="37"/>
      <c r="J26" s="37"/>
      <c r="K26" s="37"/>
      <c r="L26" s="50"/>
    </row>
    <row r="27" spans="1:37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7" ht="18.75" customHeight="1" x14ac:dyDescent="0.25">
      <c r="A28" s="48"/>
      <c r="B28" s="63" t="s">
        <v>17</v>
      </c>
      <c r="C28" s="64">
        <v>7.8609999999999989</v>
      </c>
      <c r="D28" s="64">
        <v>9.495000000000001</v>
      </c>
      <c r="E28" s="64">
        <v>8.6820000000000004</v>
      </c>
      <c r="F28" s="64">
        <v>5.7059999999999995</v>
      </c>
      <c r="G28" s="64">
        <v>5.7059999999999995</v>
      </c>
      <c r="H28" s="24">
        <v>8.052999999999999</v>
      </c>
      <c r="I28" s="58">
        <v>41.132141605327718</v>
      </c>
      <c r="J28" s="24">
        <v>141.13214160532772</v>
      </c>
      <c r="K28" s="24">
        <v>0</v>
      </c>
      <c r="L28" s="50"/>
    </row>
    <row r="29" spans="1:37" ht="18.75" customHeight="1" x14ac:dyDescent="0.25">
      <c r="A29" s="48"/>
      <c r="B29" s="63" t="s">
        <v>16</v>
      </c>
      <c r="C29" s="64"/>
      <c r="D29" s="64">
        <v>20.786159521689385</v>
      </c>
      <c r="E29" s="64">
        <v>-8.5624012638230713</v>
      </c>
      <c r="F29" s="64">
        <v>-34.277816171389084</v>
      </c>
      <c r="G29" s="64">
        <v>0</v>
      </c>
      <c r="H29" s="24">
        <v>41.132141605327718</v>
      </c>
      <c r="I29" s="37"/>
      <c r="J29" s="37"/>
      <c r="K29" s="37"/>
      <c r="L29" s="50"/>
    </row>
    <row r="30" spans="1:37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7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7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11"/>
      <c r="N32" s="111"/>
      <c r="O32" s="109"/>
      <c r="P32" s="109"/>
      <c r="Q32" s="109"/>
      <c r="R32" s="109"/>
      <c r="S32" s="109"/>
      <c r="T32" s="109"/>
      <c r="U32" s="109"/>
      <c r="V32" s="109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</row>
    <row r="33" spans="1:37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11"/>
      <c r="N33" s="111"/>
      <c r="O33" s="109"/>
      <c r="P33" s="109"/>
      <c r="Q33" s="109"/>
      <c r="R33" s="109"/>
      <c r="S33" s="109"/>
      <c r="T33" s="109"/>
      <c r="U33" s="109"/>
      <c r="V33" s="109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</row>
    <row r="34" spans="1:37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11"/>
      <c r="N34" s="111"/>
      <c r="O34" s="109"/>
      <c r="P34" s="109"/>
      <c r="Q34" s="109"/>
      <c r="R34" s="109"/>
      <c r="S34" s="109"/>
      <c r="T34" s="109"/>
      <c r="U34" s="109"/>
      <c r="V34" s="109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</row>
    <row r="35" spans="1:37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11"/>
      <c r="N35" s="111"/>
      <c r="O35" s="109"/>
      <c r="P35" s="109"/>
      <c r="Q35" s="109"/>
      <c r="R35" s="109"/>
      <c r="S35" s="109"/>
      <c r="T35" s="109"/>
      <c r="U35" s="109"/>
      <c r="V35" s="109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</row>
    <row r="36" spans="1:37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111"/>
      <c r="N36" s="111"/>
      <c r="O36" s="109"/>
      <c r="P36" s="109"/>
      <c r="Q36" s="109"/>
      <c r="R36" s="109"/>
      <c r="S36" s="109"/>
      <c r="T36" s="109"/>
      <c r="U36" s="109"/>
      <c r="V36" s="109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</row>
    <row r="37" spans="1:37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111"/>
      <c r="N37" s="111"/>
      <c r="O37" s="109"/>
      <c r="P37" s="109"/>
      <c r="Q37" s="109"/>
      <c r="R37" s="109"/>
      <c r="S37" s="109"/>
      <c r="T37" s="109"/>
      <c r="U37" s="109"/>
      <c r="V37" s="109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</row>
    <row r="38" spans="1:37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111"/>
      <c r="N38" s="111"/>
      <c r="O38" s="109"/>
      <c r="P38" s="109"/>
      <c r="Q38" s="109"/>
      <c r="R38" s="109"/>
      <c r="S38" s="109"/>
      <c r="T38" s="109"/>
      <c r="U38" s="109"/>
      <c r="V38" s="109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</row>
    <row r="39" spans="1:37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111"/>
      <c r="N39" s="111"/>
      <c r="O39" s="109"/>
      <c r="P39" s="109"/>
      <c r="Q39" s="109"/>
      <c r="R39" s="109"/>
      <c r="S39" s="109"/>
      <c r="T39" s="109"/>
      <c r="U39" s="109"/>
      <c r="V39" s="109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</row>
    <row r="40" spans="1:37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111"/>
      <c r="N40" s="111"/>
      <c r="O40" s="109"/>
      <c r="P40" s="109"/>
      <c r="Q40" s="109"/>
      <c r="R40" s="109"/>
      <c r="S40" s="109"/>
      <c r="T40" s="109"/>
      <c r="U40" s="109"/>
      <c r="V40" s="109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</row>
    <row r="41" spans="1:37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111"/>
      <c r="N41" s="111"/>
      <c r="O41" s="109"/>
      <c r="P41" s="109"/>
      <c r="Q41" s="109"/>
      <c r="R41" s="109"/>
      <c r="S41" s="109"/>
      <c r="T41" s="109"/>
      <c r="U41" s="109"/>
      <c r="V41" s="109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</row>
    <row r="42" spans="1:37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111"/>
      <c r="N42" s="111"/>
      <c r="O42" s="109"/>
      <c r="P42" s="109"/>
      <c r="Q42" s="109"/>
      <c r="R42" s="109"/>
      <c r="S42" s="109"/>
      <c r="T42" s="109"/>
      <c r="U42" s="109"/>
      <c r="V42" s="109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</row>
    <row r="43" spans="1:37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111"/>
      <c r="N43" s="111"/>
      <c r="O43" s="109"/>
      <c r="P43" s="109"/>
      <c r="Q43" s="109"/>
      <c r="R43" s="109"/>
      <c r="S43" s="109"/>
      <c r="T43" s="109"/>
      <c r="U43" s="109"/>
      <c r="V43" s="109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</row>
    <row r="44" spans="1:37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111"/>
      <c r="N44" s="111"/>
      <c r="O44" s="109"/>
      <c r="P44" s="109"/>
      <c r="Q44" s="109"/>
      <c r="R44" s="109"/>
      <c r="S44" s="109"/>
      <c r="T44" s="109"/>
      <c r="U44" s="109"/>
      <c r="V44" s="109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</row>
    <row r="45" spans="1:37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111"/>
      <c r="N45" s="111"/>
      <c r="O45" s="109"/>
      <c r="P45" s="109"/>
      <c r="Q45" s="109"/>
      <c r="R45" s="109"/>
      <c r="S45" s="109"/>
      <c r="T45" s="109"/>
      <c r="U45" s="109"/>
      <c r="V45" s="109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  <c r="AI45" s="140"/>
      <c r="AJ45" s="140"/>
      <c r="AK45" s="140"/>
    </row>
    <row r="46" spans="1:37" x14ac:dyDescent="0.25">
      <c r="A46" s="52"/>
      <c r="B46" s="26" t="s">
        <v>94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37" s="109" customFormat="1" x14ac:dyDescent="0.25"/>
    <row r="48" spans="1:37" s="18" customFormat="1" x14ac:dyDescent="0.25">
      <c r="B48" s="18" t="s">
        <v>90</v>
      </c>
    </row>
    <row r="49" spans="2:5" s="18" customFormat="1" x14ac:dyDescent="0.25">
      <c r="B49" s="67"/>
      <c r="D49" s="141">
        <v>38353</v>
      </c>
    </row>
    <row r="50" spans="2:5" s="18" customFormat="1" x14ac:dyDescent="0.25">
      <c r="B50" s="67"/>
      <c r="D50" s="141">
        <v>38384</v>
      </c>
    </row>
    <row r="51" spans="2:5" s="18" customFormat="1" x14ac:dyDescent="0.25">
      <c r="B51" s="67"/>
      <c r="D51" s="141">
        <v>38412</v>
      </c>
    </row>
    <row r="52" spans="2:5" s="18" customFormat="1" x14ac:dyDescent="0.25">
      <c r="B52" s="67"/>
      <c r="D52" s="141">
        <v>38443</v>
      </c>
    </row>
    <row r="53" spans="2:5" s="18" customFormat="1" x14ac:dyDescent="0.25">
      <c r="B53" s="67"/>
      <c r="D53" s="141">
        <v>38473</v>
      </c>
    </row>
    <row r="54" spans="2:5" s="18" customFormat="1" x14ac:dyDescent="0.25">
      <c r="B54" s="67"/>
      <c r="D54" s="141">
        <v>38504</v>
      </c>
    </row>
    <row r="55" spans="2:5" s="18" customFormat="1" x14ac:dyDescent="0.25">
      <c r="B55" s="67"/>
      <c r="D55" s="141">
        <v>38534</v>
      </c>
    </row>
    <row r="56" spans="2:5" s="18" customFormat="1" x14ac:dyDescent="0.25">
      <c r="B56" s="67"/>
      <c r="D56" s="141">
        <v>38565</v>
      </c>
    </row>
    <row r="57" spans="2:5" s="18" customFormat="1" x14ac:dyDescent="0.25">
      <c r="B57" s="67"/>
      <c r="D57" s="141">
        <v>38596</v>
      </c>
    </row>
    <row r="58" spans="2:5" s="18" customFormat="1" x14ac:dyDescent="0.25">
      <c r="B58" s="67"/>
      <c r="D58" s="141">
        <v>38626</v>
      </c>
    </row>
    <row r="59" spans="2:5" s="18" customFormat="1" x14ac:dyDescent="0.25">
      <c r="B59" s="67"/>
      <c r="D59" s="141">
        <v>38657</v>
      </c>
    </row>
    <row r="60" spans="2:5" s="18" customFormat="1" x14ac:dyDescent="0.25">
      <c r="B60" s="67"/>
      <c r="D60" s="141">
        <v>38687</v>
      </c>
      <c r="E60" s="195"/>
    </row>
    <row r="61" spans="2:5" s="18" customFormat="1" x14ac:dyDescent="0.25">
      <c r="B61" s="67">
        <v>2211</v>
      </c>
      <c r="D61" s="141">
        <v>38718</v>
      </c>
      <c r="E61" s="195"/>
    </row>
    <row r="62" spans="2:5" s="18" customFormat="1" x14ac:dyDescent="0.25">
      <c r="B62" s="67">
        <v>1965</v>
      </c>
      <c r="D62" s="141">
        <v>38749</v>
      </c>
      <c r="E62" s="195"/>
    </row>
    <row r="63" spans="2:5" s="18" customFormat="1" x14ac:dyDescent="0.25">
      <c r="B63" s="67">
        <v>2632</v>
      </c>
      <c r="D63" s="141">
        <v>38777</v>
      </c>
      <c r="E63" s="195"/>
    </row>
    <row r="64" spans="2:5" s="18" customFormat="1" x14ac:dyDescent="0.25">
      <c r="B64" s="67">
        <v>2174</v>
      </c>
      <c r="D64" s="141">
        <v>38808</v>
      </c>
      <c r="E64" s="195"/>
    </row>
    <row r="65" spans="2:5" s="18" customFormat="1" x14ac:dyDescent="0.25">
      <c r="B65" s="67">
        <v>1890</v>
      </c>
      <c r="D65" s="141">
        <v>38838</v>
      </c>
      <c r="E65" s="195"/>
    </row>
    <row r="66" spans="2:5" s="18" customFormat="1" x14ac:dyDescent="0.25">
      <c r="B66" s="67">
        <v>2255</v>
      </c>
      <c r="D66" s="141">
        <v>38869</v>
      </c>
      <c r="E66" s="195"/>
    </row>
    <row r="67" spans="2:5" s="18" customFormat="1" x14ac:dyDescent="0.25">
      <c r="B67" s="67">
        <v>2290</v>
      </c>
      <c r="D67" s="141">
        <v>38899</v>
      </c>
      <c r="E67" s="195"/>
    </row>
    <row r="68" spans="2:5" s="18" customFormat="1" x14ac:dyDescent="0.25">
      <c r="B68" s="67">
        <v>2128</v>
      </c>
      <c r="D68" s="141">
        <v>38930</v>
      </c>
      <c r="E68" s="195"/>
    </row>
    <row r="69" spans="2:5" s="18" customFormat="1" x14ac:dyDescent="0.25">
      <c r="B69" s="67">
        <v>2008</v>
      </c>
      <c r="D69" s="141">
        <v>38961</v>
      </c>
      <c r="E69" s="195"/>
    </row>
    <row r="70" spans="2:5" s="18" customFormat="1" x14ac:dyDescent="0.25">
      <c r="B70" s="67">
        <v>1744</v>
      </c>
      <c r="D70" s="141">
        <v>38991</v>
      </c>
      <c r="E70" s="195"/>
    </row>
    <row r="71" spans="2:5" s="18" customFormat="1" x14ac:dyDescent="0.25">
      <c r="B71" s="67">
        <v>1547</v>
      </c>
      <c r="D71" s="141">
        <v>39022</v>
      </c>
      <c r="E71" s="195"/>
    </row>
    <row r="72" spans="2:5" s="18" customFormat="1" x14ac:dyDescent="0.25">
      <c r="B72" s="67">
        <v>1599</v>
      </c>
      <c r="D72" s="141">
        <v>39052</v>
      </c>
      <c r="E72" s="195">
        <v>2.0369166666666669</v>
      </c>
    </row>
    <row r="73" spans="2:5" s="18" customFormat="1" x14ac:dyDescent="0.25">
      <c r="B73" s="67">
        <v>1454</v>
      </c>
      <c r="D73" s="141">
        <v>39083</v>
      </c>
      <c r="E73" s="195">
        <v>1.9738333333333333</v>
      </c>
    </row>
    <row r="74" spans="2:5" s="18" customFormat="1" x14ac:dyDescent="0.25">
      <c r="B74" s="67">
        <v>1311</v>
      </c>
      <c r="D74" s="141">
        <v>39114</v>
      </c>
      <c r="E74" s="195">
        <v>1.9193333333333333</v>
      </c>
    </row>
    <row r="75" spans="2:5" s="18" customFormat="1" x14ac:dyDescent="0.25">
      <c r="B75" s="67">
        <v>1853</v>
      </c>
      <c r="D75" s="141">
        <v>39142</v>
      </c>
      <c r="E75" s="195">
        <v>1.8544166666666668</v>
      </c>
    </row>
    <row r="76" spans="2:5" s="18" customFormat="1" x14ac:dyDescent="0.25">
      <c r="B76" s="67">
        <v>1801</v>
      </c>
      <c r="D76" s="141">
        <v>39173</v>
      </c>
      <c r="E76" s="195">
        <v>1.8233333333333333</v>
      </c>
    </row>
    <row r="77" spans="2:5" s="18" customFormat="1" x14ac:dyDescent="0.25">
      <c r="B77" s="67">
        <v>1339</v>
      </c>
      <c r="D77" s="141">
        <v>39203</v>
      </c>
      <c r="E77" s="195">
        <v>1.7774166666666666</v>
      </c>
    </row>
    <row r="78" spans="2:5" s="18" customFormat="1" x14ac:dyDescent="0.25">
      <c r="B78" s="67">
        <v>1302</v>
      </c>
      <c r="D78" s="141">
        <v>39234</v>
      </c>
      <c r="E78" s="195">
        <v>1.698</v>
      </c>
    </row>
    <row r="79" spans="2:5" s="18" customFormat="1" x14ac:dyDescent="0.25">
      <c r="B79" s="67">
        <v>1127</v>
      </c>
      <c r="D79" s="141">
        <v>39264</v>
      </c>
      <c r="E79" s="195">
        <v>1.6010833333333332</v>
      </c>
    </row>
    <row r="80" spans="2:5" s="18" customFormat="1" x14ac:dyDescent="0.25">
      <c r="B80" s="67">
        <v>1499</v>
      </c>
      <c r="D80" s="141">
        <v>39295</v>
      </c>
      <c r="E80" s="195">
        <v>1.5486666666666666</v>
      </c>
    </row>
    <row r="81" spans="2:5" s="18" customFormat="1" x14ac:dyDescent="0.25">
      <c r="B81" s="67">
        <v>1478</v>
      </c>
      <c r="D81" s="141">
        <v>39326</v>
      </c>
      <c r="E81" s="195">
        <v>1.5044999999999999</v>
      </c>
    </row>
    <row r="82" spans="2:5" s="18" customFormat="1" x14ac:dyDescent="0.25">
      <c r="B82" s="67">
        <v>1311</v>
      </c>
      <c r="D82" s="141">
        <v>39356</v>
      </c>
      <c r="E82" s="195">
        <v>1.4684166666666667</v>
      </c>
    </row>
    <row r="83" spans="2:5" s="18" customFormat="1" x14ac:dyDescent="0.25">
      <c r="B83" s="67">
        <v>1570</v>
      </c>
      <c r="D83" s="141">
        <v>39387</v>
      </c>
      <c r="E83" s="195">
        <v>1.4703333333333333</v>
      </c>
    </row>
    <row r="84" spans="2:5" s="18" customFormat="1" x14ac:dyDescent="0.25">
      <c r="B84" s="67">
        <v>1186</v>
      </c>
      <c r="D84" s="141">
        <v>39417</v>
      </c>
      <c r="E84" s="195">
        <v>1.4359166666666667</v>
      </c>
    </row>
    <row r="85" spans="2:5" s="18" customFormat="1" x14ac:dyDescent="0.25">
      <c r="B85" s="67">
        <v>1189</v>
      </c>
      <c r="D85" s="141">
        <v>39448</v>
      </c>
      <c r="E85" s="195">
        <v>1.4138333333333333</v>
      </c>
    </row>
    <row r="86" spans="2:5" s="18" customFormat="1" x14ac:dyDescent="0.25">
      <c r="B86" s="67">
        <v>1977</v>
      </c>
      <c r="D86" s="141">
        <v>39479</v>
      </c>
      <c r="E86" s="195">
        <v>1.4693333333333332</v>
      </c>
    </row>
    <row r="87" spans="2:5" s="18" customFormat="1" x14ac:dyDescent="0.25">
      <c r="B87" s="67">
        <v>1309</v>
      </c>
      <c r="D87" s="141">
        <v>39508</v>
      </c>
      <c r="E87" s="195">
        <v>1.4239999999999999</v>
      </c>
    </row>
    <row r="88" spans="2:5" s="18" customFormat="1" x14ac:dyDescent="0.25">
      <c r="B88" s="67">
        <v>1319</v>
      </c>
      <c r="D88" s="141">
        <v>39539</v>
      </c>
      <c r="E88" s="195">
        <v>1.3838333333333332</v>
      </c>
    </row>
    <row r="89" spans="2:5" s="18" customFormat="1" x14ac:dyDescent="0.25">
      <c r="B89" s="67">
        <v>1666</v>
      </c>
      <c r="D89" s="141">
        <v>39569</v>
      </c>
      <c r="E89" s="195">
        <v>1.4110833333333332</v>
      </c>
    </row>
    <row r="90" spans="2:5" s="18" customFormat="1" x14ac:dyDescent="0.25">
      <c r="B90" s="67">
        <v>1036</v>
      </c>
      <c r="D90" s="141">
        <v>39600</v>
      </c>
      <c r="E90" s="195">
        <v>1.3889166666666668</v>
      </c>
    </row>
    <row r="91" spans="2:5" s="18" customFormat="1" x14ac:dyDescent="0.25">
      <c r="B91" s="67">
        <v>1037</v>
      </c>
      <c r="D91" s="141">
        <v>39630</v>
      </c>
      <c r="E91" s="195">
        <v>1.3814166666666667</v>
      </c>
    </row>
    <row r="92" spans="2:5" s="18" customFormat="1" x14ac:dyDescent="0.25">
      <c r="B92" s="67">
        <v>1003</v>
      </c>
      <c r="D92" s="141">
        <v>39661</v>
      </c>
      <c r="E92" s="195">
        <v>1.3400833333333333</v>
      </c>
    </row>
    <row r="93" spans="2:5" s="18" customFormat="1" x14ac:dyDescent="0.25">
      <c r="B93" s="67">
        <v>920</v>
      </c>
      <c r="D93" s="141">
        <v>39692</v>
      </c>
      <c r="E93" s="195">
        <v>1.2935833333333333</v>
      </c>
    </row>
    <row r="94" spans="2:5" s="18" customFormat="1" x14ac:dyDescent="0.25">
      <c r="B94" s="67">
        <v>738</v>
      </c>
      <c r="D94" s="141">
        <v>39722</v>
      </c>
      <c r="E94" s="195">
        <v>1.2458333333333333</v>
      </c>
    </row>
    <row r="95" spans="2:5" s="18" customFormat="1" x14ac:dyDescent="0.25">
      <c r="B95" s="67">
        <v>737</v>
      </c>
      <c r="D95" s="141">
        <v>39753</v>
      </c>
      <c r="E95" s="195">
        <v>1.1764166666666667</v>
      </c>
    </row>
    <row r="96" spans="2:5" s="18" customFormat="1" x14ac:dyDescent="0.25">
      <c r="B96" s="67">
        <v>621</v>
      </c>
      <c r="D96" s="141">
        <v>39783</v>
      </c>
      <c r="E96" s="195">
        <v>1.1293333333333333</v>
      </c>
    </row>
    <row r="97" spans="2:5" s="18" customFormat="1" x14ac:dyDescent="0.25">
      <c r="B97" s="67">
        <v>851</v>
      </c>
      <c r="D97" s="141">
        <v>39814</v>
      </c>
      <c r="E97" s="195">
        <v>1.1011666666666668</v>
      </c>
    </row>
    <row r="98" spans="2:5" s="18" customFormat="1" x14ac:dyDescent="0.25">
      <c r="B98" s="67">
        <v>1278</v>
      </c>
      <c r="D98" s="141">
        <v>39845</v>
      </c>
      <c r="E98" s="195">
        <v>1.0429166666666667</v>
      </c>
    </row>
    <row r="99" spans="2:5" s="18" customFormat="1" x14ac:dyDescent="0.25">
      <c r="B99" s="67">
        <v>941</v>
      </c>
      <c r="D99" s="141">
        <v>39873</v>
      </c>
      <c r="E99" s="195">
        <v>1.0122500000000001</v>
      </c>
    </row>
    <row r="100" spans="2:5" s="18" customFormat="1" x14ac:dyDescent="0.25">
      <c r="B100" s="67">
        <v>1210</v>
      </c>
      <c r="D100" s="141">
        <v>39904</v>
      </c>
      <c r="E100" s="195">
        <v>1.0031666666666665</v>
      </c>
    </row>
    <row r="101" spans="2:5" s="18" customFormat="1" x14ac:dyDescent="0.25">
      <c r="B101" s="67">
        <v>1726</v>
      </c>
      <c r="D101" s="141">
        <v>39934</v>
      </c>
      <c r="E101" s="195">
        <v>1.0081666666666667</v>
      </c>
    </row>
    <row r="102" spans="2:5" s="18" customFormat="1" x14ac:dyDescent="0.25">
      <c r="B102" s="67">
        <v>1855</v>
      </c>
      <c r="D102" s="141">
        <v>39965</v>
      </c>
      <c r="E102" s="195">
        <v>1.0764166666666668</v>
      </c>
    </row>
    <row r="103" spans="2:5" s="18" customFormat="1" x14ac:dyDescent="0.25">
      <c r="B103" s="67">
        <v>1988</v>
      </c>
      <c r="D103" s="141">
        <v>39995</v>
      </c>
      <c r="E103" s="195">
        <v>1.1556666666666668</v>
      </c>
    </row>
    <row r="104" spans="2:5" s="18" customFormat="1" x14ac:dyDescent="0.25">
      <c r="B104" s="67">
        <v>1964</v>
      </c>
      <c r="D104" s="141">
        <v>40026</v>
      </c>
      <c r="E104" s="195">
        <v>1.2357499999999999</v>
      </c>
    </row>
    <row r="105" spans="2:5" s="18" customFormat="1" x14ac:dyDescent="0.25">
      <c r="B105" s="67">
        <v>2980</v>
      </c>
      <c r="D105" s="141">
        <v>40057</v>
      </c>
      <c r="E105" s="195">
        <v>1.4074166666666668</v>
      </c>
    </row>
    <row r="106" spans="2:5" s="18" customFormat="1" x14ac:dyDescent="0.25">
      <c r="B106" s="67">
        <v>1833</v>
      </c>
      <c r="D106" s="141">
        <v>40087</v>
      </c>
      <c r="E106" s="195">
        <v>1.4986666666666668</v>
      </c>
    </row>
    <row r="107" spans="2:5" s="18" customFormat="1" x14ac:dyDescent="0.25">
      <c r="B107" s="67">
        <v>2201</v>
      </c>
      <c r="D107" s="141">
        <v>40118</v>
      </c>
      <c r="E107" s="195">
        <v>1.6206666666666667</v>
      </c>
    </row>
    <row r="108" spans="2:5" s="18" customFormat="1" x14ac:dyDescent="0.25">
      <c r="B108" s="67">
        <v>1361</v>
      </c>
      <c r="D108" s="141">
        <v>40148</v>
      </c>
      <c r="E108" s="195">
        <v>1.6823333333333332</v>
      </c>
    </row>
    <row r="109" spans="2:5" s="18" customFormat="1" x14ac:dyDescent="0.25">
      <c r="B109" s="67">
        <v>1234</v>
      </c>
      <c r="D109" s="141">
        <v>40179</v>
      </c>
      <c r="E109" s="195">
        <v>1.7142500000000001</v>
      </c>
    </row>
    <row r="110" spans="2:5" s="18" customFormat="1" x14ac:dyDescent="0.25">
      <c r="B110" s="67">
        <v>1402</v>
      </c>
      <c r="D110" s="141">
        <v>40210</v>
      </c>
      <c r="E110" s="195">
        <v>1.7245833333333334</v>
      </c>
    </row>
    <row r="111" spans="2:5" s="18" customFormat="1" x14ac:dyDescent="0.25">
      <c r="B111" s="67">
        <v>2257</v>
      </c>
      <c r="D111" s="141">
        <v>40238</v>
      </c>
      <c r="E111" s="195">
        <v>1.8342499999999999</v>
      </c>
    </row>
    <row r="112" spans="2:5" s="18" customFormat="1" x14ac:dyDescent="0.25">
      <c r="B112" s="67">
        <v>1733</v>
      </c>
      <c r="D112" s="141">
        <v>40269</v>
      </c>
      <c r="E112" s="195">
        <v>1.8778333333333332</v>
      </c>
    </row>
    <row r="113" spans="2:5" s="18" customFormat="1" x14ac:dyDescent="0.25">
      <c r="B113" s="67">
        <v>1472</v>
      </c>
      <c r="D113" s="141">
        <v>40299</v>
      </c>
      <c r="E113" s="195">
        <v>1.8566666666666667</v>
      </c>
    </row>
    <row r="114" spans="2:5" s="18" customFormat="1" x14ac:dyDescent="0.25">
      <c r="B114" s="67">
        <v>1397</v>
      </c>
      <c r="D114" s="141">
        <v>40330</v>
      </c>
      <c r="E114" s="195">
        <v>1.8185</v>
      </c>
    </row>
    <row r="115" spans="2:5" s="18" customFormat="1" x14ac:dyDescent="0.25">
      <c r="B115" s="67">
        <v>1568</v>
      </c>
      <c r="D115" s="141">
        <v>40360</v>
      </c>
      <c r="E115" s="195">
        <v>1.7835000000000001</v>
      </c>
    </row>
    <row r="116" spans="2:5" s="18" customFormat="1" x14ac:dyDescent="0.25">
      <c r="B116" s="67">
        <v>1765</v>
      </c>
      <c r="D116" s="141">
        <v>40391</v>
      </c>
      <c r="E116" s="195">
        <v>1.7669166666666667</v>
      </c>
    </row>
    <row r="117" spans="2:5" s="18" customFormat="1" x14ac:dyDescent="0.25">
      <c r="B117" s="67">
        <v>1544</v>
      </c>
      <c r="D117" s="141">
        <v>40422</v>
      </c>
      <c r="E117" s="195">
        <v>1.6472500000000001</v>
      </c>
    </row>
    <row r="118" spans="2:5" s="18" customFormat="1" x14ac:dyDescent="0.25">
      <c r="B118" s="67">
        <v>1287</v>
      </c>
      <c r="D118" s="141">
        <v>40452</v>
      </c>
      <c r="E118" s="195">
        <v>1.60175</v>
      </c>
    </row>
    <row r="119" spans="2:5" s="18" customFormat="1" x14ac:dyDescent="0.25">
      <c r="B119" s="67">
        <v>2175</v>
      </c>
      <c r="D119" s="141">
        <v>40483</v>
      </c>
      <c r="E119" s="195">
        <v>1.5995833333333334</v>
      </c>
    </row>
    <row r="120" spans="2:5" s="18" customFormat="1" x14ac:dyDescent="0.25">
      <c r="B120" s="67">
        <v>1745</v>
      </c>
      <c r="D120" s="141">
        <v>40513</v>
      </c>
      <c r="E120" s="195">
        <v>1.6315833333333332</v>
      </c>
    </row>
    <row r="121" spans="2:5" s="18" customFormat="1" x14ac:dyDescent="0.25">
      <c r="B121" s="67">
        <v>1184</v>
      </c>
      <c r="D121" s="141">
        <v>40544</v>
      </c>
      <c r="E121" s="195">
        <v>1.6274166666666667</v>
      </c>
    </row>
    <row r="122" spans="2:5" s="18" customFormat="1" x14ac:dyDescent="0.25">
      <c r="B122" s="67">
        <v>1576</v>
      </c>
      <c r="D122" s="141">
        <v>40575</v>
      </c>
      <c r="E122" s="195">
        <v>1.6419166666666667</v>
      </c>
    </row>
    <row r="123" spans="2:5" s="18" customFormat="1" x14ac:dyDescent="0.25">
      <c r="B123" s="67">
        <v>1285</v>
      </c>
      <c r="D123" s="141">
        <v>40603</v>
      </c>
      <c r="E123" s="195">
        <v>1.5609166666666667</v>
      </c>
    </row>
    <row r="124" spans="2:5" s="18" customFormat="1" x14ac:dyDescent="0.25">
      <c r="B124" s="67">
        <v>1675</v>
      </c>
      <c r="D124" s="141">
        <v>40634</v>
      </c>
      <c r="E124" s="195">
        <v>1.5560833333333333</v>
      </c>
    </row>
    <row r="125" spans="2:5" s="18" customFormat="1" x14ac:dyDescent="0.25">
      <c r="B125" s="67">
        <v>1248</v>
      </c>
      <c r="D125" s="141">
        <v>40664</v>
      </c>
      <c r="E125" s="195">
        <v>1.5374166666666667</v>
      </c>
    </row>
    <row r="126" spans="2:5" s="18" customFormat="1" x14ac:dyDescent="0.25">
      <c r="B126" s="67">
        <v>1714</v>
      </c>
      <c r="D126" s="141">
        <v>40695</v>
      </c>
      <c r="E126" s="195">
        <v>1.5638333333333332</v>
      </c>
    </row>
    <row r="127" spans="2:5" s="18" customFormat="1" x14ac:dyDescent="0.25">
      <c r="B127" s="67">
        <v>1683</v>
      </c>
      <c r="D127" s="141">
        <v>40725</v>
      </c>
      <c r="E127" s="195">
        <v>1.5734166666666667</v>
      </c>
    </row>
    <row r="128" spans="2:5" s="18" customFormat="1" x14ac:dyDescent="0.25">
      <c r="B128" s="67">
        <v>1612</v>
      </c>
      <c r="D128" s="141">
        <v>40756</v>
      </c>
      <c r="E128" s="195">
        <v>1.5606666666666666</v>
      </c>
    </row>
    <row r="129" spans="2:5" s="18" customFormat="1" x14ac:dyDescent="0.25">
      <c r="B129" s="67">
        <v>1051</v>
      </c>
      <c r="D129" s="141">
        <v>40787</v>
      </c>
      <c r="E129" s="195">
        <v>1.5195833333333333</v>
      </c>
    </row>
    <row r="130" spans="2:5" s="18" customFormat="1" x14ac:dyDescent="0.25">
      <c r="B130" s="18">
        <v>1294</v>
      </c>
      <c r="D130" s="141">
        <v>40817</v>
      </c>
      <c r="E130" s="195">
        <v>1.5201666666666667</v>
      </c>
    </row>
    <row r="131" spans="2:5" s="18" customFormat="1" x14ac:dyDescent="0.25">
      <c r="B131" s="18">
        <v>1383</v>
      </c>
      <c r="D131" s="141">
        <v>40848</v>
      </c>
      <c r="E131" s="195">
        <v>1.4541666666666668</v>
      </c>
    </row>
    <row r="132" spans="2:5" s="18" customFormat="1" x14ac:dyDescent="0.25">
      <c r="B132" s="18">
        <v>971</v>
      </c>
      <c r="D132" s="141">
        <v>40878</v>
      </c>
      <c r="E132" s="195">
        <v>1.3896666666666668</v>
      </c>
    </row>
    <row r="133" spans="2:5" s="18" customFormat="1" x14ac:dyDescent="0.25">
      <c r="B133" s="18">
        <v>864</v>
      </c>
      <c r="D133" s="141">
        <v>40909</v>
      </c>
      <c r="E133" s="195">
        <v>1.363</v>
      </c>
    </row>
    <row r="134" spans="2:5" s="18" customFormat="1" x14ac:dyDescent="0.25">
      <c r="B134" s="18">
        <v>924</v>
      </c>
      <c r="D134" s="141">
        <v>40940</v>
      </c>
      <c r="E134" s="195">
        <v>1.3086666666666666</v>
      </c>
    </row>
    <row r="135" spans="2:5" s="18" customFormat="1" x14ac:dyDescent="0.25">
      <c r="B135" s="18">
        <v>920</v>
      </c>
      <c r="D135" s="141">
        <v>40969</v>
      </c>
      <c r="E135" s="195">
        <v>1.2782500000000001</v>
      </c>
    </row>
    <row r="136" spans="2:5" s="18" customFormat="1" x14ac:dyDescent="0.25">
      <c r="B136" s="67">
        <v>1020</v>
      </c>
      <c r="D136" s="141">
        <v>41000</v>
      </c>
      <c r="E136" s="195">
        <v>1.2236666666666667</v>
      </c>
    </row>
    <row r="137" spans="2:5" s="18" customFormat="1" x14ac:dyDescent="0.25">
      <c r="B137" s="18">
        <v>945</v>
      </c>
      <c r="D137" s="141">
        <v>41030</v>
      </c>
      <c r="E137" s="195">
        <v>1.1984166666666667</v>
      </c>
    </row>
    <row r="138" spans="2:5" s="18" customFormat="1" x14ac:dyDescent="0.25">
      <c r="B138" s="67">
        <v>1033</v>
      </c>
      <c r="D138" s="141">
        <v>41061</v>
      </c>
      <c r="E138" s="195">
        <v>1.1416666666666668</v>
      </c>
    </row>
    <row r="139" spans="2:5" s="18" customFormat="1" x14ac:dyDescent="0.25">
      <c r="B139" s="67">
        <v>1046</v>
      </c>
      <c r="D139" s="141">
        <v>41091</v>
      </c>
      <c r="E139" s="195">
        <v>1.0885833333333332</v>
      </c>
    </row>
    <row r="140" spans="2:5" s="18" customFormat="1" x14ac:dyDescent="0.25">
      <c r="B140" s="67">
        <v>1075</v>
      </c>
      <c r="D140" s="141">
        <v>41122</v>
      </c>
      <c r="E140" s="195">
        <v>1.0438333333333332</v>
      </c>
    </row>
    <row r="141" spans="2:5" s="18" customFormat="1" x14ac:dyDescent="0.25">
      <c r="B141" s="18">
        <v>809</v>
      </c>
      <c r="D141" s="141">
        <v>41153</v>
      </c>
      <c r="E141" s="195">
        <v>1.0236666666666667</v>
      </c>
    </row>
    <row r="142" spans="2:5" s="18" customFormat="1" x14ac:dyDescent="0.25">
      <c r="B142" s="18">
        <v>879</v>
      </c>
      <c r="D142" s="141">
        <v>41183</v>
      </c>
      <c r="E142" s="195">
        <v>0.98908333333333343</v>
      </c>
    </row>
    <row r="143" spans="2:5" s="18" customFormat="1" x14ac:dyDescent="0.25">
      <c r="B143" s="18">
        <v>908</v>
      </c>
      <c r="D143" s="141">
        <v>41214</v>
      </c>
      <c r="E143" s="195">
        <v>0.94950000000000001</v>
      </c>
    </row>
    <row r="144" spans="2:5" s="18" customFormat="1" x14ac:dyDescent="0.25">
      <c r="B144" s="18">
        <v>769</v>
      </c>
      <c r="D144" s="141">
        <v>41244</v>
      </c>
      <c r="E144" s="195">
        <v>0.93266666666666664</v>
      </c>
    </row>
    <row r="145" spans="2:37" s="18" customFormat="1" x14ac:dyDescent="0.25">
      <c r="B145" s="18">
        <v>823</v>
      </c>
      <c r="D145" s="141">
        <v>41275</v>
      </c>
      <c r="E145" s="195">
        <v>0.92925000000000002</v>
      </c>
    </row>
    <row r="146" spans="2:37" s="28" customFormat="1" x14ac:dyDescent="0.25">
      <c r="B146" s="18">
        <v>993</v>
      </c>
      <c r="D146" s="141">
        <v>41306</v>
      </c>
      <c r="E146" s="195">
        <v>0.93500000000000005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28" customFormat="1" x14ac:dyDescent="0.25">
      <c r="B147" s="67">
        <v>1159</v>
      </c>
      <c r="D147" s="141">
        <v>41334</v>
      </c>
      <c r="E147" s="195">
        <v>0.95491666666666664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28" customFormat="1" x14ac:dyDescent="0.25">
      <c r="B148" s="18">
        <v>849</v>
      </c>
      <c r="D148" s="141">
        <v>41365</v>
      </c>
      <c r="E148" s="195">
        <v>0.94066666666666665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28" customFormat="1" x14ac:dyDescent="0.25">
      <c r="B149" s="18">
        <v>809</v>
      </c>
      <c r="D149" s="141">
        <v>41395</v>
      </c>
      <c r="E149" s="195">
        <v>0.92933333333333334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28" customFormat="1" x14ac:dyDescent="0.25">
      <c r="B150" s="67">
        <v>1073</v>
      </c>
      <c r="D150" s="141">
        <v>41426</v>
      </c>
      <c r="E150" s="195">
        <v>0.93266666666666664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28" customFormat="1" x14ac:dyDescent="0.25">
      <c r="B151" s="18">
        <v>824</v>
      </c>
      <c r="D151" s="141">
        <v>41456</v>
      </c>
      <c r="E151" s="195">
        <v>0.91416666666666668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28" customFormat="1" x14ac:dyDescent="0.25">
      <c r="B152" s="18">
        <v>977</v>
      </c>
      <c r="D152" s="141">
        <v>41487</v>
      </c>
      <c r="E152" s="195">
        <v>0.90600000000000003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28" customFormat="1" x14ac:dyDescent="0.25">
      <c r="B153" s="67">
        <v>1224</v>
      </c>
      <c r="D153" s="141">
        <v>41518</v>
      </c>
      <c r="E153" s="195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28" customFormat="1" x14ac:dyDescent="0.25">
      <c r="B154" s="189">
        <v>1491</v>
      </c>
      <c r="D154" s="141">
        <v>41548</v>
      </c>
      <c r="E154" s="195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28" customFormat="1" x14ac:dyDescent="0.25">
      <c r="B155" s="189">
        <v>1065</v>
      </c>
      <c r="D155" s="141">
        <v>41579</v>
      </c>
      <c r="E155" s="195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28" customFormat="1" x14ac:dyDescent="0.25">
      <c r="B156" s="189">
        <v>1056</v>
      </c>
      <c r="D156" s="141">
        <v>41609</v>
      </c>
      <c r="E156" s="195">
        <v>1.0285833333333332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28" customFormat="1" x14ac:dyDescent="0.25">
      <c r="B157" s="28">
        <v>968</v>
      </c>
      <c r="D157" s="141">
        <v>41640</v>
      </c>
      <c r="E157" s="195">
        <v>1.0406666666666669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28" customFormat="1" x14ac:dyDescent="0.25">
      <c r="B158" s="189">
        <v>1049</v>
      </c>
      <c r="D158" s="141">
        <v>41671</v>
      </c>
      <c r="E158" s="195">
        <v>1.0453333333333332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28" customFormat="1" x14ac:dyDescent="0.25">
      <c r="B159" s="189">
        <v>1700</v>
      </c>
      <c r="D159" s="141">
        <v>41699</v>
      </c>
      <c r="E159" s="195">
        <v>1.0904166666666668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28" customFormat="1" x14ac:dyDescent="0.25">
      <c r="B160" s="189">
        <v>1115</v>
      </c>
      <c r="D160" s="141">
        <v>41730</v>
      </c>
      <c r="E160" s="195">
        <v>1.1125833333333333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2:37" s="28" customFormat="1" x14ac:dyDescent="0.25">
      <c r="B161" s="28">
        <v>1406</v>
      </c>
      <c r="D161" s="141">
        <v>41760</v>
      </c>
      <c r="E161" s="195">
        <v>1.1623333333333332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2:37" s="28" customFormat="1" x14ac:dyDescent="0.25">
      <c r="B162" s="28">
        <v>1815</v>
      </c>
      <c r="D162" s="141">
        <v>41791</v>
      </c>
      <c r="E162" s="195">
        <v>1.2241666666666668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2"/>
  <sheetViews>
    <sheetView zoomScaleSheetLayoutView="70" workbookViewId="0">
      <pane ySplit="11" topLeftCell="A12" activePane="bottomLeft" state="frozen"/>
      <selection activeCell="A25" sqref="A25"/>
      <selection pane="bottomLeft" activeCell="P35" sqref="P35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7109375" style="27" customWidth="1"/>
    <col min="14" max="14" width="8" style="111" hidden="1" customWidth="1"/>
    <col min="15" max="24" width="11.42578125" style="109"/>
    <col min="25" max="33" width="11.42578125" style="140"/>
    <col min="34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191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 t="s">
        <v>207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15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65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0">
        <v>184</v>
      </c>
      <c r="D13" s="60">
        <v>296</v>
      </c>
      <c r="E13" s="60">
        <v>261</v>
      </c>
      <c r="F13" s="60">
        <v>82</v>
      </c>
      <c r="G13" s="60">
        <v>25</v>
      </c>
      <c r="H13" s="61">
        <v>36</v>
      </c>
      <c r="I13" s="62">
        <v>43.999999999999993</v>
      </c>
      <c r="J13" s="62">
        <v>144</v>
      </c>
      <c r="K13" s="62">
        <v>-69.512195121951208</v>
      </c>
      <c r="L13" s="50"/>
      <c r="N13" s="111">
        <v>1</v>
      </c>
    </row>
    <row r="14" spans="1:15" x14ac:dyDescent="0.25">
      <c r="A14" s="48"/>
      <c r="B14" s="59" t="s">
        <v>5</v>
      </c>
      <c r="C14" s="60">
        <v>398</v>
      </c>
      <c r="D14" s="60">
        <v>349</v>
      </c>
      <c r="E14" s="60">
        <v>268</v>
      </c>
      <c r="F14" s="60">
        <v>85</v>
      </c>
      <c r="G14" s="60">
        <v>19</v>
      </c>
      <c r="H14" s="61">
        <v>46</v>
      </c>
      <c r="I14" s="62">
        <v>142.10526315789474</v>
      </c>
      <c r="J14" s="62">
        <v>242.10526315789474</v>
      </c>
      <c r="K14" s="62">
        <v>-77.64705882352942</v>
      </c>
      <c r="L14" s="50"/>
      <c r="N14" s="111">
        <v>1</v>
      </c>
    </row>
    <row r="15" spans="1:15" x14ac:dyDescent="0.25">
      <c r="A15" s="48"/>
      <c r="B15" s="59" t="s">
        <v>6</v>
      </c>
      <c r="C15" s="60">
        <v>193</v>
      </c>
      <c r="D15" s="60">
        <v>472</v>
      </c>
      <c r="E15" s="60">
        <v>371</v>
      </c>
      <c r="F15" s="60">
        <v>47</v>
      </c>
      <c r="G15" s="60">
        <v>62</v>
      </c>
      <c r="H15" s="61">
        <v>803</v>
      </c>
      <c r="I15" s="62">
        <v>1195.1612903225805</v>
      </c>
      <c r="J15" s="62">
        <v>1295.1612903225805</v>
      </c>
      <c r="K15" s="62">
        <v>31.914893617021267</v>
      </c>
      <c r="L15" s="50"/>
      <c r="N15" s="111">
        <v>1</v>
      </c>
    </row>
    <row r="16" spans="1:15" x14ac:dyDescent="0.25">
      <c r="A16" s="48"/>
      <c r="B16" s="59" t="s">
        <v>7</v>
      </c>
      <c r="C16" s="60">
        <v>200</v>
      </c>
      <c r="D16" s="60">
        <v>279</v>
      </c>
      <c r="E16" s="60">
        <v>535</v>
      </c>
      <c r="F16" s="60">
        <v>124</v>
      </c>
      <c r="G16" s="60">
        <v>87</v>
      </c>
      <c r="H16" s="61">
        <v>411</v>
      </c>
      <c r="I16" s="62">
        <v>372.41379310344831</v>
      </c>
      <c r="J16" s="62">
        <v>472.41379310344831</v>
      </c>
      <c r="K16" s="62">
        <v>-29.838709677419352</v>
      </c>
      <c r="L16" s="50"/>
      <c r="N16" s="111">
        <v>1</v>
      </c>
    </row>
    <row r="17" spans="1:33" x14ac:dyDescent="0.25">
      <c r="A17" s="48"/>
      <c r="B17" s="59" t="s">
        <v>8</v>
      </c>
      <c r="C17" s="60">
        <v>669</v>
      </c>
      <c r="D17" s="60">
        <v>213</v>
      </c>
      <c r="E17" s="60">
        <v>382</v>
      </c>
      <c r="F17" s="60">
        <v>131</v>
      </c>
      <c r="G17" s="60">
        <v>22</v>
      </c>
      <c r="H17" s="61">
        <v>625</v>
      </c>
      <c r="I17" s="62">
        <v>2740.909090909091</v>
      </c>
      <c r="J17" s="62">
        <v>2840.909090909091</v>
      </c>
      <c r="K17" s="62">
        <v>-83.206106870229007</v>
      </c>
      <c r="L17" s="50"/>
      <c r="N17" s="111">
        <v>1</v>
      </c>
    </row>
    <row r="18" spans="1:33" x14ac:dyDescent="0.25">
      <c r="A18" s="48"/>
      <c r="B18" s="59" t="s">
        <v>9</v>
      </c>
      <c r="C18" s="60">
        <v>547</v>
      </c>
      <c r="D18" s="60">
        <v>95</v>
      </c>
      <c r="E18" s="60">
        <v>732</v>
      </c>
      <c r="F18" s="60">
        <v>73</v>
      </c>
      <c r="G18" s="60">
        <v>30</v>
      </c>
      <c r="H18" s="57">
        <v>1108</v>
      </c>
      <c r="I18" s="24">
        <v>3593.333333333333</v>
      </c>
      <c r="J18" s="24">
        <v>3693.333333333333</v>
      </c>
      <c r="K18" s="24">
        <v>-58.904109589041099</v>
      </c>
      <c r="L18" s="50"/>
      <c r="N18" s="111">
        <v>1</v>
      </c>
    </row>
    <row r="19" spans="1:33" x14ac:dyDescent="0.25">
      <c r="A19" s="48"/>
      <c r="B19" s="59" t="s">
        <v>10</v>
      </c>
      <c r="C19" s="60">
        <v>588</v>
      </c>
      <c r="D19" s="60">
        <v>341</v>
      </c>
      <c r="E19" s="60">
        <v>484</v>
      </c>
      <c r="F19" s="60">
        <v>75</v>
      </c>
      <c r="G19" s="60">
        <v>7</v>
      </c>
      <c r="H19" s="61"/>
      <c r="I19" s="62" t="s">
        <v>112</v>
      </c>
      <c r="J19" s="62" t="s">
        <v>112</v>
      </c>
      <c r="K19" s="62" t="s">
        <v>112</v>
      </c>
      <c r="L19" s="50"/>
      <c r="N19" s="111" t="s">
        <v>112</v>
      </c>
    </row>
    <row r="20" spans="1:33" x14ac:dyDescent="0.25">
      <c r="A20" s="48"/>
      <c r="B20" s="59" t="s">
        <v>11</v>
      </c>
      <c r="C20" s="60">
        <v>668</v>
      </c>
      <c r="D20" s="60">
        <v>526</v>
      </c>
      <c r="E20" s="60">
        <v>582</v>
      </c>
      <c r="F20" s="60">
        <v>85</v>
      </c>
      <c r="G20" s="60">
        <v>-17</v>
      </c>
      <c r="H20" s="174"/>
      <c r="I20" s="62" t="s">
        <v>112</v>
      </c>
      <c r="J20" s="62" t="s">
        <v>112</v>
      </c>
      <c r="K20" s="62" t="s">
        <v>112</v>
      </c>
      <c r="L20" s="50"/>
      <c r="M20" s="118"/>
      <c r="N20" s="111" t="s">
        <v>112</v>
      </c>
    </row>
    <row r="21" spans="1:33" x14ac:dyDescent="0.25">
      <c r="A21" s="48"/>
      <c r="B21" s="59" t="s">
        <v>12</v>
      </c>
      <c r="C21" s="60">
        <v>906</v>
      </c>
      <c r="D21" s="60">
        <v>292</v>
      </c>
      <c r="E21" s="60">
        <v>301</v>
      </c>
      <c r="F21" s="60">
        <v>43</v>
      </c>
      <c r="G21" s="60">
        <v>13</v>
      </c>
      <c r="H21" s="61"/>
      <c r="I21" s="62" t="s">
        <v>112</v>
      </c>
      <c r="J21" s="62" t="s">
        <v>112</v>
      </c>
      <c r="K21" s="62" t="s">
        <v>112</v>
      </c>
      <c r="L21" s="50"/>
      <c r="N21" s="111" t="s">
        <v>112</v>
      </c>
    </row>
    <row r="22" spans="1:33" x14ac:dyDescent="0.25">
      <c r="A22" s="48"/>
      <c r="B22" s="59" t="s">
        <v>13</v>
      </c>
      <c r="C22" s="60">
        <v>764</v>
      </c>
      <c r="D22" s="60">
        <v>318</v>
      </c>
      <c r="E22" s="60">
        <v>249</v>
      </c>
      <c r="F22" s="60">
        <v>51</v>
      </c>
      <c r="G22" s="60">
        <v>15</v>
      </c>
      <c r="H22" s="61"/>
      <c r="I22" s="62" t="s">
        <v>112</v>
      </c>
      <c r="J22" s="62" t="s">
        <v>112</v>
      </c>
      <c r="K22" s="62" t="s">
        <v>112</v>
      </c>
      <c r="L22" s="50"/>
      <c r="N22" s="111" t="s">
        <v>112</v>
      </c>
    </row>
    <row r="23" spans="1:33" x14ac:dyDescent="0.25">
      <c r="A23" s="48"/>
      <c r="B23" s="59" t="s">
        <v>14</v>
      </c>
      <c r="C23" s="60">
        <v>841</v>
      </c>
      <c r="D23" s="60">
        <v>846</v>
      </c>
      <c r="E23" s="60">
        <v>178</v>
      </c>
      <c r="F23" s="60">
        <v>131</v>
      </c>
      <c r="G23" s="60">
        <v>16</v>
      </c>
      <c r="H23" s="61"/>
      <c r="I23" s="62" t="s">
        <v>112</v>
      </c>
      <c r="J23" s="62" t="s">
        <v>112</v>
      </c>
      <c r="K23" s="62" t="s">
        <v>112</v>
      </c>
      <c r="L23" s="50"/>
      <c r="N23" s="111" t="s">
        <v>112</v>
      </c>
    </row>
    <row r="24" spans="1:33" x14ac:dyDescent="0.25">
      <c r="A24" s="48"/>
      <c r="B24" s="59" t="s">
        <v>15</v>
      </c>
      <c r="C24" s="60">
        <v>480</v>
      </c>
      <c r="D24" s="60">
        <v>698</v>
      </c>
      <c r="E24" s="60">
        <v>187</v>
      </c>
      <c r="F24" s="60">
        <v>79</v>
      </c>
      <c r="G24" s="60">
        <v>38</v>
      </c>
      <c r="H24" s="61"/>
      <c r="I24" s="62" t="s">
        <v>112</v>
      </c>
      <c r="J24" s="62" t="s">
        <v>112</v>
      </c>
      <c r="K24" s="62" t="s">
        <v>112</v>
      </c>
      <c r="L24" s="50"/>
      <c r="N24" s="111" t="s">
        <v>112</v>
      </c>
    </row>
    <row r="25" spans="1:33" x14ac:dyDescent="0.25">
      <c r="A25" s="48"/>
      <c r="B25" s="63" t="s">
        <v>19</v>
      </c>
      <c r="C25" s="61">
        <v>6438</v>
      </c>
      <c r="D25" s="61">
        <v>4725</v>
      </c>
      <c r="E25" s="61">
        <v>4530</v>
      </c>
      <c r="F25" s="61">
        <v>1006</v>
      </c>
      <c r="G25" s="61">
        <v>317</v>
      </c>
      <c r="H25" s="56">
        <v>3029</v>
      </c>
      <c r="I25" s="55"/>
      <c r="J25" s="37"/>
      <c r="K25" s="37"/>
      <c r="L25" s="50"/>
    </row>
    <row r="26" spans="1:33" ht="18.75" customHeight="1" x14ac:dyDescent="0.25">
      <c r="A26" s="48"/>
      <c r="B26" s="63" t="s">
        <v>16</v>
      </c>
      <c r="C26" s="64"/>
      <c r="D26" s="64">
        <v>-26.607642124883501</v>
      </c>
      <c r="E26" s="64">
        <v>-4.126984126984123</v>
      </c>
      <c r="F26" s="64">
        <v>-77.79249448123619</v>
      </c>
      <c r="G26" s="64">
        <v>-68.489065606361834</v>
      </c>
      <c r="H26" s="36"/>
      <c r="I26" s="37"/>
      <c r="J26" s="37"/>
      <c r="K26" s="37"/>
      <c r="L26" s="50"/>
    </row>
    <row r="27" spans="1:33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3" ht="18.75" customHeight="1" x14ac:dyDescent="0.25">
      <c r="A28" s="48"/>
      <c r="B28" s="63" t="s">
        <v>17</v>
      </c>
      <c r="C28" s="61">
        <v>2191</v>
      </c>
      <c r="D28" s="61">
        <v>1704</v>
      </c>
      <c r="E28" s="61">
        <v>2549</v>
      </c>
      <c r="F28" s="61">
        <v>542</v>
      </c>
      <c r="G28" s="61">
        <v>245</v>
      </c>
      <c r="H28" s="57">
        <v>3029</v>
      </c>
      <c r="I28" s="58">
        <v>1136.3265306122448</v>
      </c>
      <c r="J28" s="24">
        <v>1236.3265306122448</v>
      </c>
      <c r="K28" s="24">
        <v>-54.79704797047971</v>
      </c>
      <c r="L28" s="50"/>
    </row>
    <row r="29" spans="1:33" ht="18.75" customHeight="1" x14ac:dyDescent="0.25">
      <c r="A29" s="48"/>
      <c r="B29" s="63" t="s">
        <v>16</v>
      </c>
      <c r="C29" s="64"/>
      <c r="D29" s="64">
        <v>-22.227293473299859</v>
      </c>
      <c r="E29" s="64">
        <v>49.589201877934272</v>
      </c>
      <c r="F29" s="64">
        <v>-78.736759513534722</v>
      </c>
      <c r="G29" s="64">
        <v>-54.79704797047971</v>
      </c>
      <c r="H29" s="24">
        <v>1136.3265306122448</v>
      </c>
      <c r="I29" s="37"/>
      <c r="J29" s="37"/>
      <c r="K29" s="37"/>
      <c r="L29" s="50"/>
    </row>
    <row r="30" spans="1:33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3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3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111" t="s">
        <v>112</v>
      </c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40"/>
      <c r="Z32" s="140"/>
      <c r="AA32" s="140"/>
      <c r="AB32" s="140"/>
      <c r="AC32" s="140"/>
      <c r="AD32" s="140"/>
      <c r="AE32" s="140"/>
      <c r="AF32" s="140"/>
      <c r="AG32" s="140"/>
    </row>
    <row r="33" spans="1:33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111" t="s">
        <v>112</v>
      </c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40"/>
      <c r="Z33" s="140"/>
      <c r="AA33" s="140"/>
      <c r="AB33" s="140"/>
      <c r="AC33" s="140"/>
      <c r="AD33" s="140"/>
      <c r="AE33" s="140"/>
      <c r="AF33" s="140"/>
      <c r="AG33" s="140"/>
    </row>
    <row r="34" spans="1:33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111" t="s">
        <v>112</v>
      </c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40"/>
      <c r="Z34" s="140"/>
      <c r="AA34" s="140"/>
      <c r="AB34" s="140"/>
      <c r="AC34" s="140"/>
      <c r="AD34" s="140"/>
      <c r="AE34" s="140"/>
      <c r="AF34" s="140"/>
      <c r="AG34" s="140"/>
    </row>
    <row r="35" spans="1:33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111" t="s">
        <v>112</v>
      </c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40"/>
      <c r="Z35" s="140"/>
      <c r="AA35" s="140"/>
      <c r="AB35" s="140"/>
      <c r="AC35" s="140"/>
      <c r="AD35" s="140"/>
      <c r="AE35" s="140"/>
      <c r="AF35" s="140"/>
      <c r="AG35" s="140"/>
    </row>
    <row r="36" spans="1:33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111" t="s">
        <v>112</v>
      </c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40"/>
      <c r="Z36" s="140"/>
      <c r="AA36" s="140"/>
      <c r="AB36" s="140"/>
      <c r="AC36" s="140"/>
      <c r="AD36" s="140"/>
      <c r="AE36" s="140"/>
      <c r="AF36" s="140"/>
      <c r="AG36" s="140"/>
    </row>
    <row r="37" spans="1:33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111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40"/>
      <c r="Z37" s="140"/>
      <c r="AA37" s="140"/>
      <c r="AB37" s="140"/>
      <c r="AC37" s="140"/>
      <c r="AD37" s="140"/>
      <c r="AE37" s="140"/>
      <c r="AF37" s="140"/>
      <c r="AG37" s="140"/>
    </row>
    <row r="38" spans="1:33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111" t="s">
        <v>112</v>
      </c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40"/>
      <c r="Z38" s="140"/>
      <c r="AA38" s="140"/>
      <c r="AB38" s="140"/>
      <c r="AC38" s="140"/>
      <c r="AD38" s="140"/>
      <c r="AE38" s="140"/>
      <c r="AF38" s="140"/>
      <c r="AG38" s="140"/>
    </row>
    <row r="39" spans="1:33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111" t="s">
        <v>112</v>
      </c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40"/>
      <c r="Z39" s="140"/>
      <c r="AA39" s="140"/>
      <c r="AB39" s="140"/>
      <c r="AC39" s="140"/>
      <c r="AD39" s="140"/>
      <c r="AE39" s="140"/>
      <c r="AF39" s="140"/>
      <c r="AG39" s="140"/>
    </row>
    <row r="40" spans="1:33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111" t="s">
        <v>112</v>
      </c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40"/>
      <c r="Z40" s="140"/>
      <c r="AA40" s="140"/>
      <c r="AB40" s="140"/>
      <c r="AC40" s="140"/>
      <c r="AD40" s="140"/>
      <c r="AE40" s="140"/>
      <c r="AF40" s="140"/>
      <c r="AG40" s="140"/>
    </row>
    <row r="41" spans="1:33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111" t="s">
        <v>112</v>
      </c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40"/>
      <c r="Z41" s="140"/>
      <c r="AA41" s="140"/>
      <c r="AB41" s="140"/>
      <c r="AC41" s="140"/>
      <c r="AD41" s="140"/>
      <c r="AE41" s="140"/>
      <c r="AF41" s="140"/>
      <c r="AG41" s="140"/>
    </row>
    <row r="42" spans="1:33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111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40"/>
      <c r="Z42" s="140"/>
      <c r="AA42" s="140"/>
      <c r="AB42" s="140"/>
      <c r="AC42" s="140"/>
      <c r="AD42" s="140"/>
      <c r="AE42" s="140"/>
      <c r="AF42" s="140"/>
      <c r="AG42" s="140"/>
    </row>
    <row r="43" spans="1:33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111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40"/>
      <c r="Z43" s="140"/>
      <c r="AA43" s="140"/>
      <c r="AB43" s="140"/>
      <c r="AC43" s="140"/>
      <c r="AD43" s="140"/>
      <c r="AE43" s="140"/>
      <c r="AF43" s="140"/>
      <c r="AG43" s="140"/>
    </row>
    <row r="44" spans="1:33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111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40"/>
      <c r="Z44" s="140"/>
      <c r="AA44" s="140"/>
      <c r="AB44" s="140"/>
      <c r="AC44" s="140"/>
      <c r="AD44" s="140"/>
      <c r="AE44" s="140"/>
      <c r="AF44" s="140"/>
      <c r="AG44" s="140"/>
    </row>
    <row r="45" spans="1:33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111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40"/>
      <c r="Z45" s="140"/>
      <c r="AA45" s="140"/>
      <c r="AB45" s="140"/>
      <c r="AC45" s="140"/>
      <c r="AD45" s="140"/>
      <c r="AE45" s="140"/>
      <c r="AF45" s="140"/>
      <c r="AG45" s="140"/>
    </row>
    <row r="46" spans="1:33" x14ac:dyDescent="0.25">
      <c r="A46" s="52"/>
      <c r="B46" s="26" t="s">
        <v>94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33" s="109" customFormat="1" x14ac:dyDescent="0.25"/>
    <row r="48" spans="1:33" s="18" customFormat="1" x14ac:dyDescent="0.25">
      <c r="B48" s="18" t="s">
        <v>90</v>
      </c>
    </row>
    <row r="49" spans="2:5" s="18" customFormat="1" x14ac:dyDescent="0.25">
      <c r="B49" s="67"/>
      <c r="D49" s="141">
        <v>38353</v>
      </c>
    </row>
    <row r="50" spans="2:5" s="18" customFormat="1" x14ac:dyDescent="0.25">
      <c r="B50" s="67"/>
      <c r="D50" s="141">
        <v>38384</v>
      </c>
    </row>
    <row r="51" spans="2:5" s="18" customFormat="1" x14ac:dyDescent="0.25">
      <c r="B51" s="67"/>
      <c r="D51" s="141">
        <v>38412</v>
      </c>
    </row>
    <row r="52" spans="2:5" s="18" customFormat="1" x14ac:dyDescent="0.25">
      <c r="B52" s="67"/>
      <c r="D52" s="141">
        <v>38443</v>
      </c>
    </row>
    <row r="53" spans="2:5" s="18" customFormat="1" x14ac:dyDescent="0.25">
      <c r="B53" s="67"/>
      <c r="D53" s="141">
        <v>38473</v>
      </c>
    </row>
    <row r="54" spans="2:5" s="18" customFormat="1" x14ac:dyDescent="0.25">
      <c r="B54" s="67"/>
      <c r="D54" s="141">
        <v>38504</v>
      </c>
    </row>
    <row r="55" spans="2:5" s="18" customFormat="1" x14ac:dyDescent="0.25">
      <c r="B55" s="67"/>
      <c r="D55" s="141">
        <v>38534</v>
      </c>
    </row>
    <row r="56" spans="2:5" s="18" customFormat="1" x14ac:dyDescent="0.25">
      <c r="B56" s="67"/>
      <c r="D56" s="141">
        <v>38565</v>
      </c>
    </row>
    <row r="57" spans="2:5" s="18" customFormat="1" x14ac:dyDescent="0.25">
      <c r="B57" s="67"/>
      <c r="D57" s="141">
        <v>38596</v>
      </c>
    </row>
    <row r="58" spans="2:5" s="18" customFormat="1" x14ac:dyDescent="0.25">
      <c r="B58" s="67"/>
      <c r="D58" s="141">
        <v>38626</v>
      </c>
    </row>
    <row r="59" spans="2:5" s="18" customFormat="1" x14ac:dyDescent="0.25">
      <c r="B59" s="67"/>
      <c r="D59" s="141">
        <v>38657</v>
      </c>
    </row>
    <row r="60" spans="2:5" s="18" customFormat="1" x14ac:dyDescent="0.25">
      <c r="B60" s="67"/>
      <c r="D60" s="141">
        <v>38687</v>
      </c>
      <c r="E60" s="195"/>
    </row>
    <row r="61" spans="2:5" s="18" customFormat="1" x14ac:dyDescent="0.25">
      <c r="B61" s="67">
        <v>1276</v>
      </c>
      <c r="D61" s="141">
        <v>38718</v>
      </c>
      <c r="E61" s="195"/>
    </row>
    <row r="62" spans="2:5" s="18" customFormat="1" x14ac:dyDescent="0.25">
      <c r="B62" s="67">
        <v>1152</v>
      </c>
      <c r="D62" s="141">
        <v>38749</v>
      </c>
      <c r="E62" s="195"/>
    </row>
    <row r="63" spans="2:5" s="18" customFormat="1" x14ac:dyDescent="0.25">
      <c r="B63" s="67">
        <v>1554</v>
      </c>
      <c r="D63" s="141">
        <v>38777</v>
      </c>
      <c r="E63" s="195"/>
    </row>
    <row r="64" spans="2:5" s="18" customFormat="1" x14ac:dyDescent="0.25">
      <c r="B64" s="67">
        <v>1128</v>
      </c>
      <c r="D64" s="141">
        <v>38808</v>
      </c>
      <c r="E64" s="195"/>
    </row>
    <row r="65" spans="2:5" s="18" customFormat="1" x14ac:dyDescent="0.25">
      <c r="B65" s="67">
        <v>929</v>
      </c>
      <c r="D65" s="141">
        <v>38838</v>
      </c>
      <c r="E65" s="195"/>
    </row>
    <row r="66" spans="2:5" s="18" customFormat="1" x14ac:dyDescent="0.25">
      <c r="B66" s="67">
        <v>838</v>
      </c>
      <c r="D66" s="141">
        <v>38869</v>
      </c>
      <c r="E66" s="195"/>
    </row>
    <row r="67" spans="2:5" s="18" customFormat="1" x14ac:dyDescent="0.25">
      <c r="B67" s="67">
        <v>653</v>
      </c>
      <c r="D67" s="141">
        <v>38899</v>
      </c>
      <c r="E67" s="195"/>
    </row>
    <row r="68" spans="2:5" s="18" customFormat="1" x14ac:dyDescent="0.25">
      <c r="B68" s="67">
        <v>703</v>
      </c>
      <c r="D68" s="141">
        <v>38930</v>
      </c>
      <c r="E68" s="195"/>
    </row>
    <row r="69" spans="2:5" s="18" customFormat="1" x14ac:dyDescent="0.25">
      <c r="B69" s="67">
        <v>863</v>
      </c>
      <c r="D69" s="141">
        <v>38961</v>
      </c>
      <c r="E69" s="195"/>
    </row>
    <row r="70" spans="2:5" s="18" customFormat="1" x14ac:dyDescent="0.25">
      <c r="B70" s="67">
        <v>239</v>
      </c>
      <c r="D70" s="141">
        <v>38991</v>
      </c>
      <c r="E70" s="195"/>
    </row>
    <row r="71" spans="2:5" s="18" customFormat="1" x14ac:dyDescent="0.25">
      <c r="B71" s="67">
        <v>401</v>
      </c>
      <c r="D71" s="141">
        <v>39022</v>
      </c>
      <c r="E71" s="195"/>
    </row>
    <row r="72" spans="2:5" s="18" customFormat="1" x14ac:dyDescent="0.25">
      <c r="B72" s="67">
        <v>590</v>
      </c>
      <c r="D72" s="141">
        <v>39052</v>
      </c>
      <c r="E72" s="195">
        <v>0.86050000000000004</v>
      </c>
    </row>
    <row r="73" spans="2:5" s="18" customFormat="1" x14ac:dyDescent="0.25">
      <c r="B73" s="67">
        <v>570</v>
      </c>
      <c r="D73" s="141">
        <v>39083</v>
      </c>
      <c r="E73" s="195">
        <v>0.80166666666666664</v>
      </c>
    </row>
    <row r="74" spans="2:5" s="18" customFormat="1" x14ac:dyDescent="0.25">
      <c r="B74" s="67">
        <v>289</v>
      </c>
      <c r="D74" s="141">
        <v>39114</v>
      </c>
      <c r="E74" s="195">
        <v>0.72975000000000001</v>
      </c>
    </row>
    <row r="75" spans="2:5" s="18" customFormat="1" x14ac:dyDescent="0.25">
      <c r="B75" s="67">
        <v>672</v>
      </c>
      <c r="D75" s="141">
        <v>39142</v>
      </c>
      <c r="E75" s="195">
        <v>0.65625</v>
      </c>
    </row>
    <row r="76" spans="2:5" s="18" customFormat="1" x14ac:dyDescent="0.25">
      <c r="B76" s="67">
        <v>730</v>
      </c>
      <c r="D76" s="141">
        <v>39173</v>
      </c>
      <c r="E76" s="195">
        <v>0.62308333333333332</v>
      </c>
    </row>
    <row r="77" spans="2:5" s="18" customFormat="1" x14ac:dyDescent="0.25">
      <c r="B77" s="67">
        <v>534</v>
      </c>
      <c r="D77" s="141">
        <v>39203</v>
      </c>
      <c r="E77" s="195">
        <v>0.59016666666666662</v>
      </c>
    </row>
    <row r="78" spans="2:5" s="18" customFormat="1" x14ac:dyDescent="0.25">
      <c r="B78" s="67">
        <v>712</v>
      </c>
      <c r="D78" s="141">
        <v>39234</v>
      </c>
      <c r="E78" s="195">
        <v>0.57966666666666666</v>
      </c>
    </row>
    <row r="79" spans="2:5" s="18" customFormat="1" x14ac:dyDescent="0.25">
      <c r="B79" s="67">
        <v>668</v>
      </c>
      <c r="D79" s="141">
        <v>39264</v>
      </c>
      <c r="E79" s="195">
        <v>0.58091666666666664</v>
      </c>
    </row>
    <row r="80" spans="2:5" s="18" customFormat="1" x14ac:dyDescent="0.25">
      <c r="B80" s="67">
        <v>657</v>
      </c>
      <c r="D80" s="141">
        <v>39295</v>
      </c>
      <c r="E80" s="195">
        <v>0.57708333333333339</v>
      </c>
    </row>
    <row r="81" spans="2:5" s="18" customFormat="1" x14ac:dyDescent="0.25">
      <c r="B81" s="67">
        <v>750</v>
      </c>
      <c r="D81" s="141">
        <v>39326</v>
      </c>
      <c r="E81" s="195">
        <v>0.56766666666666665</v>
      </c>
    </row>
    <row r="82" spans="2:5" s="18" customFormat="1" x14ac:dyDescent="0.25">
      <c r="B82" s="67">
        <v>618</v>
      </c>
      <c r="D82" s="141">
        <v>39356</v>
      </c>
      <c r="E82" s="195">
        <v>0.59924999999999995</v>
      </c>
    </row>
    <row r="83" spans="2:5" s="18" customFormat="1" x14ac:dyDescent="0.25">
      <c r="B83" s="67">
        <v>637</v>
      </c>
      <c r="D83" s="141">
        <v>39387</v>
      </c>
      <c r="E83" s="195">
        <v>0.61891666666666667</v>
      </c>
    </row>
    <row r="84" spans="2:5" s="18" customFormat="1" x14ac:dyDescent="0.25">
      <c r="B84" s="67">
        <v>576</v>
      </c>
      <c r="D84" s="141">
        <v>39417</v>
      </c>
      <c r="E84" s="195">
        <v>0.61775000000000002</v>
      </c>
    </row>
    <row r="85" spans="2:5" s="18" customFormat="1" x14ac:dyDescent="0.25">
      <c r="B85" s="67">
        <v>345</v>
      </c>
      <c r="D85" s="141">
        <v>39448</v>
      </c>
      <c r="E85" s="195">
        <v>0.59899999999999998</v>
      </c>
    </row>
    <row r="86" spans="2:5" s="18" customFormat="1" x14ac:dyDescent="0.25">
      <c r="B86" s="67">
        <v>902</v>
      </c>
      <c r="D86" s="141">
        <v>39479</v>
      </c>
      <c r="E86" s="195">
        <v>0.65008333333333335</v>
      </c>
    </row>
    <row r="87" spans="2:5" s="18" customFormat="1" x14ac:dyDescent="0.25">
      <c r="B87" s="67">
        <v>451</v>
      </c>
      <c r="D87" s="141">
        <v>39508</v>
      </c>
      <c r="E87" s="195">
        <v>0.6316666666666666</v>
      </c>
    </row>
    <row r="88" spans="2:5" s="18" customFormat="1" x14ac:dyDescent="0.25">
      <c r="B88" s="67">
        <v>480</v>
      </c>
      <c r="D88" s="141">
        <v>39539</v>
      </c>
      <c r="E88" s="195">
        <v>0.61083333333333334</v>
      </c>
    </row>
    <row r="89" spans="2:5" s="18" customFormat="1" x14ac:dyDescent="0.25">
      <c r="B89" s="67">
        <v>483</v>
      </c>
      <c r="D89" s="141">
        <v>39569</v>
      </c>
      <c r="E89" s="195">
        <v>0.60658333333333336</v>
      </c>
    </row>
    <row r="90" spans="2:5" s="18" customFormat="1" x14ac:dyDescent="0.25">
      <c r="B90" s="67">
        <v>487</v>
      </c>
      <c r="D90" s="141">
        <v>39600</v>
      </c>
      <c r="E90" s="195">
        <v>0.58783333333333332</v>
      </c>
    </row>
    <row r="91" spans="2:5" s="18" customFormat="1" x14ac:dyDescent="0.25">
      <c r="B91" s="67">
        <v>517</v>
      </c>
      <c r="D91" s="141">
        <v>39630</v>
      </c>
      <c r="E91" s="195">
        <v>0.57525000000000004</v>
      </c>
    </row>
    <row r="92" spans="2:5" s="18" customFormat="1" x14ac:dyDescent="0.25">
      <c r="B92" s="67">
        <v>299</v>
      </c>
      <c r="D92" s="141">
        <v>39661</v>
      </c>
      <c r="E92" s="195">
        <v>0.54541666666666666</v>
      </c>
    </row>
    <row r="93" spans="2:5" s="18" customFormat="1" x14ac:dyDescent="0.25">
      <c r="B93" s="67">
        <v>282</v>
      </c>
      <c r="D93" s="141">
        <v>39692</v>
      </c>
      <c r="E93" s="195">
        <v>0.50641666666666674</v>
      </c>
    </row>
    <row r="94" spans="2:5" s="18" customFormat="1" x14ac:dyDescent="0.25">
      <c r="B94" s="67">
        <v>253</v>
      </c>
      <c r="D94" s="141">
        <v>39722</v>
      </c>
      <c r="E94" s="195">
        <v>0.47599999999999998</v>
      </c>
    </row>
    <row r="95" spans="2:5" s="18" customFormat="1" x14ac:dyDescent="0.25">
      <c r="B95" s="67">
        <v>329</v>
      </c>
      <c r="D95" s="141">
        <v>39753</v>
      </c>
      <c r="E95" s="195">
        <v>0.45033333333333331</v>
      </c>
    </row>
    <row r="96" spans="2:5" s="18" customFormat="1" x14ac:dyDescent="0.25">
      <c r="B96" s="67">
        <v>309</v>
      </c>
      <c r="D96" s="141">
        <v>39783</v>
      </c>
      <c r="E96" s="195">
        <v>0.42808333333333332</v>
      </c>
    </row>
    <row r="97" spans="2:5" s="18" customFormat="1" x14ac:dyDescent="0.25">
      <c r="B97" s="67">
        <v>184</v>
      </c>
      <c r="D97" s="141">
        <v>39814</v>
      </c>
      <c r="E97" s="195">
        <v>0.41466666666666668</v>
      </c>
    </row>
    <row r="98" spans="2:5" s="18" customFormat="1" x14ac:dyDescent="0.25">
      <c r="B98" s="67">
        <v>398</v>
      </c>
      <c r="D98" s="141">
        <v>39845</v>
      </c>
      <c r="E98" s="195">
        <v>0.3726666666666667</v>
      </c>
    </row>
    <row r="99" spans="2:5" s="18" customFormat="1" x14ac:dyDescent="0.25">
      <c r="B99" s="67">
        <v>193</v>
      </c>
      <c r="D99" s="141">
        <v>39873</v>
      </c>
      <c r="E99" s="195">
        <v>0.35116666666666668</v>
      </c>
    </row>
    <row r="100" spans="2:5" s="18" customFormat="1" x14ac:dyDescent="0.25">
      <c r="B100" s="67">
        <v>200</v>
      </c>
      <c r="D100" s="141">
        <v>39904</v>
      </c>
      <c r="E100" s="195">
        <v>0.32783333333333331</v>
      </c>
    </row>
    <row r="101" spans="2:5" s="18" customFormat="1" x14ac:dyDescent="0.25">
      <c r="B101" s="67">
        <v>669</v>
      </c>
      <c r="D101" s="141">
        <v>39934</v>
      </c>
      <c r="E101" s="195">
        <v>0.34333333333333332</v>
      </c>
    </row>
    <row r="102" spans="2:5" s="18" customFormat="1" x14ac:dyDescent="0.25">
      <c r="B102" s="67">
        <v>547</v>
      </c>
      <c r="D102" s="141">
        <v>39965</v>
      </c>
      <c r="E102" s="195">
        <v>0.34833333333333333</v>
      </c>
    </row>
    <row r="103" spans="2:5" s="18" customFormat="1" x14ac:dyDescent="0.25">
      <c r="B103" s="67">
        <v>588</v>
      </c>
      <c r="D103" s="141">
        <v>39995</v>
      </c>
      <c r="E103" s="195">
        <v>0.35425000000000001</v>
      </c>
    </row>
    <row r="104" spans="2:5" s="18" customFormat="1" x14ac:dyDescent="0.25">
      <c r="B104" s="67">
        <v>668</v>
      </c>
      <c r="D104" s="141">
        <v>40026</v>
      </c>
      <c r="E104" s="195">
        <v>0.38500000000000001</v>
      </c>
    </row>
    <row r="105" spans="2:5" s="18" customFormat="1" x14ac:dyDescent="0.25">
      <c r="B105" s="67">
        <v>906</v>
      </c>
      <c r="D105" s="141">
        <v>40057</v>
      </c>
      <c r="E105" s="195">
        <v>0.437</v>
      </c>
    </row>
    <row r="106" spans="2:5" s="18" customFormat="1" x14ac:dyDescent="0.25">
      <c r="B106" s="67">
        <v>764</v>
      </c>
      <c r="D106" s="141">
        <v>40087</v>
      </c>
      <c r="E106" s="195">
        <v>0.47958333333333331</v>
      </c>
    </row>
    <row r="107" spans="2:5" s="18" customFormat="1" x14ac:dyDescent="0.25">
      <c r="B107" s="67">
        <v>841</v>
      </c>
      <c r="D107" s="141">
        <v>40118</v>
      </c>
      <c r="E107" s="195">
        <v>0.52224999999999999</v>
      </c>
    </row>
    <row r="108" spans="2:5" s="18" customFormat="1" x14ac:dyDescent="0.25">
      <c r="B108" s="67">
        <v>480</v>
      </c>
      <c r="D108" s="141">
        <v>40148</v>
      </c>
      <c r="E108" s="195">
        <v>0.53649999999999998</v>
      </c>
    </row>
    <row r="109" spans="2:5" s="18" customFormat="1" x14ac:dyDescent="0.25">
      <c r="B109" s="67">
        <v>296</v>
      </c>
      <c r="D109" s="141">
        <v>40179</v>
      </c>
      <c r="E109" s="195">
        <v>0.54583333333333339</v>
      </c>
    </row>
    <row r="110" spans="2:5" s="18" customFormat="1" x14ac:dyDescent="0.25">
      <c r="B110" s="67">
        <v>349</v>
      </c>
      <c r="D110" s="141">
        <v>40210</v>
      </c>
      <c r="E110" s="195">
        <v>0.54174999999999995</v>
      </c>
    </row>
    <row r="111" spans="2:5" s="18" customFormat="1" x14ac:dyDescent="0.25">
      <c r="B111" s="67">
        <v>472</v>
      </c>
      <c r="D111" s="141">
        <v>40238</v>
      </c>
      <c r="E111" s="195">
        <v>0.56499999999999995</v>
      </c>
    </row>
    <row r="112" spans="2:5" s="18" customFormat="1" x14ac:dyDescent="0.25">
      <c r="B112" s="67">
        <v>279</v>
      </c>
      <c r="D112" s="141">
        <v>40269</v>
      </c>
      <c r="E112" s="195">
        <v>0.57158333333333333</v>
      </c>
    </row>
    <row r="113" spans="2:5" s="18" customFormat="1" x14ac:dyDescent="0.25">
      <c r="B113" s="67">
        <v>213</v>
      </c>
      <c r="D113" s="141">
        <v>40299</v>
      </c>
      <c r="E113" s="195">
        <v>0.53358333333333341</v>
      </c>
    </row>
    <row r="114" spans="2:5" s="18" customFormat="1" x14ac:dyDescent="0.25">
      <c r="B114" s="67">
        <v>95</v>
      </c>
      <c r="D114" s="141">
        <v>40330</v>
      </c>
      <c r="E114" s="195">
        <v>0.49591666666666667</v>
      </c>
    </row>
    <row r="115" spans="2:5" s="18" customFormat="1" x14ac:dyDescent="0.25">
      <c r="B115" s="67">
        <v>341</v>
      </c>
      <c r="D115" s="141">
        <v>40360</v>
      </c>
      <c r="E115" s="195">
        <v>0.47533333333333333</v>
      </c>
    </row>
    <row r="116" spans="2:5" s="18" customFormat="1" x14ac:dyDescent="0.25">
      <c r="B116" s="67">
        <v>526</v>
      </c>
      <c r="D116" s="141">
        <v>40391</v>
      </c>
      <c r="E116" s="195">
        <v>0.46350000000000002</v>
      </c>
    </row>
    <row r="117" spans="2:5" s="18" customFormat="1" x14ac:dyDescent="0.25">
      <c r="B117" s="67">
        <v>292</v>
      </c>
      <c r="D117" s="141">
        <v>40422</v>
      </c>
      <c r="E117" s="195">
        <v>0.41233333333333333</v>
      </c>
    </row>
    <row r="118" spans="2:5" s="18" customFormat="1" x14ac:dyDescent="0.25">
      <c r="B118" s="67">
        <v>318</v>
      </c>
      <c r="D118" s="141">
        <v>40452</v>
      </c>
      <c r="E118" s="195">
        <v>0.3751666666666667</v>
      </c>
    </row>
    <row r="119" spans="2:5" s="18" customFormat="1" x14ac:dyDescent="0.25">
      <c r="B119" s="67">
        <v>846</v>
      </c>
      <c r="D119" s="141">
        <v>40483</v>
      </c>
      <c r="E119" s="195">
        <v>0.37558333333333332</v>
      </c>
    </row>
    <row r="120" spans="2:5" s="18" customFormat="1" x14ac:dyDescent="0.25">
      <c r="B120" s="67">
        <v>698</v>
      </c>
      <c r="D120" s="141">
        <v>40513</v>
      </c>
      <c r="E120" s="195">
        <v>0.39374999999999999</v>
      </c>
    </row>
    <row r="121" spans="2:5" s="18" customFormat="1" x14ac:dyDescent="0.25">
      <c r="B121" s="67">
        <v>261</v>
      </c>
      <c r="D121" s="141">
        <v>40544</v>
      </c>
      <c r="E121" s="195">
        <v>0.39083333333333331</v>
      </c>
    </row>
    <row r="122" spans="2:5" s="18" customFormat="1" x14ac:dyDescent="0.25">
      <c r="B122" s="67">
        <v>268</v>
      </c>
      <c r="D122" s="141">
        <v>40575</v>
      </c>
      <c r="E122" s="195">
        <v>0.38408333333333333</v>
      </c>
    </row>
    <row r="123" spans="2:5" s="18" customFormat="1" x14ac:dyDescent="0.25">
      <c r="B123" s="67">
        <v>371</v>
      </c>
      <c r="D123" s="141">
        <v>40603</v>
      </c>
      <c r="E123" s="195">
        <v>0.3756666666666667</v>
      </c>
    </row>
    <row r="124" spans="2:5" s="18" customFormat="1" x14ac:dyDescent="0.25">
      <c r="B124" s="67">
        <v>535</v>
      </c>
      <c r="D124" s="141">
        <v>40634</v>
      </c>
      <c r="E124" s="195">
        <v>0.39700000000000002</v>
      </c>
    </row>
    <row r="125" spans="2:5" s="18" customFormat="1" x14ac:dyDescent="0.25">
      <c r="B125" s="67">
        <v>382</v>
      </c>
      <c r="D125" s="141">
        <v>40664</v>
      </c>
      <c r="E125" s="195">
        <v>0.4110833333333333</v>
      </c>
    </row>
    <row r="126" spans="2:5" s="18" customFormat="1" x14ac:dyDescent="0.25">
      <c r="B126" s="67">
        <v>732</v>
      </c>
      <c r="D126" s="141">
        <v>40695</v>
      </c>
      <c r="E126" s="195">
        <v>0.46416666666666667</v>
      </c>
    </row>
    <row r="127" spans="2:5" s="18" customFormat="1" x14ac:dyDescent="0.25">
      <c r="B127" s="67">
        <v>484</v>
      </c>
      <c r="D127" s="141">
        <v>40725</v>
      </c>
      <c r="E127" s="195">
        <v>0.4760833333333333</v>
      </c>
    </row>
    <row r="128" spans="2:5" s="18" customFormat="1" x14ac:dyDescent="0.25">
      <c r="B128" s="67">
        <v>582</v>
      </c>
      <c r="D128" s="141">
        <v>40756</v>
      </c>
      <c r="E128" s="195">
        <v>0.48075000000000001</v>
      </c>
    </row>
    <row r="129" spans="2:5" s="18" customFormat="1" x14ac:dyDescent="0.25">
      <c r="B129" s="67">
        <v>301</v>
      </c>
      <c r="D129" s="141">
        <v>40787</v>
      </c>
      <c r="E129" s="195">
        <v>0.48149999999999998</v>
      </c>
    </row>
    <row r="130" spans="2:5" s="18" customFormat="1" x14ac:dyDescent="0.25">
      <c r="B130" s="18">
        <v>249</v>
      </c>
      <c r="D130" s="141">
        <v>40817</v>
      </c>
      <c r="E130" s="195">
        <v>0.47575000000000001</v>
      </c>
    </row>
    <row r="131" spans="2:5" s="18" customFormat="1" x14ac:dyDescent="0.25">
      <c r="B131" s="18">
        <v>178</v>
      </c>
      <c r="D131" s="141">
        <v>40848</v>
      </c>
      <c r="E131" s="195">
        <v>0.42008333333333331</v>
      </c>
    </row>
    <row r="132" spans="2:5" s="18" customFormat="1" x14ac:dyDescent="0.25">
      <c r="B132" s="18">
        <v>187</v>
      </c>
      <c r="D132" s="141">
        <v>40878</v>
      </c>
      <c r="E132" s="195">
        <v>0.3775</v>
      </c>
    </row>
    <row r="133" spans="2:5" s="18" customFormat="1" x14ac:dyDescent="0.25">
      <c r="B133" s="18">
        <v>82</v>
      </c>
      <c r="D133" s="141">
        <v>40909</v>
      </c>
      <c r="E133" s="195">
        <v>0.36258333333333331</v>
      </c>
    </row>
    <row r="134" spans="2:5" s="18" customFormat="1" x14ac:dyDescent="0.25">
      <c r="B134" s="18">
        <v>85</v>
      </c>
      <c r="D134" s="141">
        <v>40940</v>
      </c>
      <c r="E134" s="195">
        <v>0.34733333333333333</v>
      </c>
    </row>
    <row r="135" spans="2:5" s="18" customFormat="1" x14ac:dyDescent="0.25">
      <c r="B135" s="18">
        <v>47</v>
      </c>
      <c r="D135" s="141">
        <v>40969</v>
      </c>
      <c r="E135" s="195">
        <v>0.3203333333333333</v>
      </c>
    </row>
    <row r="136" spans="2:5" s="18" customFormat="1" x14ac:dyDescent="0.25">
      <c r="B136" s="18">
        <v>124</v>
      </c>
      <c r="D136" s="141">
        <v>41000</v>
      </c>
      <c r="E136" s="195">
        <v>0.2860833333333333</v>
      </c>
    </row>
    <row r="137" spans="2:5" s="18" customFormat="1" x14ac:dyDescent="0.25">
      <c r="B137" s="18">
        <v>131</v>
      </c>
      <c r="D137" s="141">
        <v>41030</v>
      </c>
      <c r="E137" s="195">
        <v>0.26516666666666666</v>
      </c>
    </row>
    <row r="138" spans="2:5" s="18" customFormat="1" x14ac:dyDescent="0.25">
      <c r="B138" s="18">
        <v>73</v>
      </c>
      <c r="D138" s="141">
        <v>41061</v>
      </c>
      <c r="E138" s="195">
        <v>0.21024999999999999</v>
      </c>
    </row>
    <row r="139" spans="2:5" s="18" customFormat="1" x14ac:dyDescent="0.25">
      <c r="B139" s="18">
        <v>75</v>
      </c>
      <c r="D139" s="141">
        <v>41091</v>
      </c>
      <c r="E139" s="195">
        <v>0.17616666666666667</v>
      </c>
    </row>
    <row r="140" spans="2:5" s="18" customFormat="1" x14ac:dyDescent="0.25">
      <c r="B140" s="18">
        <v>85</v>
      </c>
      <c r="D140" s="141">
        <v>41122</v>
      </c>
      <c r="E140" s="195">
        <v>0.13475000000000001</v>
      </c>
    </row>
    <row r="141" spans="2:5" s="18" customFormat="1" x14ac:dyDescent="0.25">
      <c r="B141" s="18">
        <v>43</v>
      </c>
      <c r="D141" s="141">
        <v>41153</v>
      </c>
      <c r="E141" s="195">
        <v>0.11325</v>
      </c>
    </row>
    <row r="142" spans="2:5" s="18" customFormat="1" x14ac:dyDescent="0.25">
      <c r="B142" s="18">
        <v>51</v>
      </c>
      <c r="D142" s="141">
        <v>41183</v>
      </c>
      <c r="E142" s="195">
        <v>9.6750000000000003E-2</v>
      </c>
    </row>
    <row r="143" spans="2:5" s="18" customFormat="1" x14ac:dyDescent="0.25">
      <c r="B143" s="18">
        <v>131</v>
      </c>
      <c r="D143" s="141">
        <v>41214</v>
      </c>
      <c r="E143" s="195">
        <v>9.2833333333333323E-2</v>
      </c>
    </row>
    <row r="144" spans="2:5" s="18" customFormat="1" x14ac:dyDescent="0.25">
      <c r="B144" s="18">
        <v>79</v>
      </c>
      <c r="D144" s="141">
        <v>41244</v>
      </c>
      <c r="E144" s="195">
        <v>8.3833333333333329E-2</v>
      </c>
    </row>
    <row r="145" spans="2:33" s="18" customFormat="1" x14ac:dyDescent="0.25">
      <c r="B145" s="18">
        <v>25</v>
      </c>
      <c r="D145" s="141">
        <v>41275</v>
      </c>
      <c r="E145" s="195">
        <v>7.9083333333333325E-2</v>
      </c>
    </row>
    <row r="146" spans="2:33" s="28" customFormat="1" x14ac:dyDescent="0.25">
      <c r="B146" s="18">
        <v>19</v>
      </c>
      <c r="D146" s="141">
        <v>41306</v>
      </c>
      <c r="E146" s="195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28" customFormat="1" x14ac:dyDescent="0.25">
      <c r="B147" s="18">
        <v>62</v>
      </c>
      <c r="D147" s="141">
        <v>41334</v>
      </c>
      <c r="E147" s="195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28" customFormat="1" x14ac:dyDescent="0.25">
      <c r="B148" s="18">
        <v>87</v>
      </c>
      <c r="D148" s="141">
        <v>41365</v>
      </c>
      <c r="E148" s="195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28" customFormat="1" x14ac:dyDescent="0.25">
      <c r="B149" s="18">
        <v>22</v>
      </c>
      <c r="D149" s="141">
        <v>41395</v>
      </c>
      <c r="E149" s="195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28" customFormat="1" x14ac:dyDescent="0.25">
      <c r="B150" s="18">
        <v>30</v>
      </c>
      <c r="D150" s="141">
        <v>41426</v>
      </c>
      <c r="E150" s="195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28" customFormat="1" x14ac:dyDescent="0.25">
      <c r="B151" s="18">
        <v>7</v>
      </c>
      <c r="D151" s="141">
        <v>41456</v>
      </c>
      <c r="E151" s="195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28" customFormat="1" x14ac:dyDescent="0.25">
      <c r="B152" s="18">
        <v>-17</v>
      </c>
      <c r="D152" s="141">
        <v>41487</v>
      </c>
      <c r="E152" s="195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28" customFormat="1" x14ac:dyDescent="0.25">
      <c r="B153" s="18">
        <v>13</v>
      </c>
      <c r="D153" s="141">
        <v>41518</v>
      </c>
      <c r="E153" s="195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28" customFormat="1" x14ac:dyDescent="0.25">
      <c r="B154" s="18">
        <v>15</v>
      </c>
      <c r="D154" s="141">
        <v>41548</v>
      </c>
      <c r="E154" s="195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28" customFormat="1" x14ac:dyDescent="0.25">
      <c r="B155" s="18">
        <v>16</v>
      </c>
      <c r="D155" s="141">
        <v>41579</v>
      </c>
      <c r="E155" s="195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28" customFormat="1" x14ac:dyDescent="0.25">
      <c r="B156" s="28">
        <v>38</v>
      </c>
      <c r="D156" s="141">
        <v>41609</v>
      </c>
      <c r="E156" s="195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28" customFormat="1" x14ac:dyDescent="0.25">
      <c r="B157" s="28">
        <v>36</v>
      </c>
      <c r="D157" s="141">
        <v>41640</v>
      </c>
      <c r="E157" s="195">
        <v>2.7333333333333331E-2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28" customFormat="1" x14ac:dyDescent="0.25">
      <c r="B158" s="28">
        <v>46</v>
      </c>
      <c r="D158" s="141">
        <v>41671</v>
      </c>
      <c r="E158" s="195">
        <v>2.9583333333333333E-2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28" customFormat="1" x14ac:dyDescent="0.25">
      <c r="B159" s="28">
        <v>803</v>
      </c>
      <c r="D159" s="141">
        <v>41699</v>
      </c>
      <c r="E159" s="195">
        <v>9.1333333333333322E-2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28" customFormat="1" x14ac:dyDescent="0.25">
      <c r="B160" s="28">
        <v>411</v>
      </c>
      <c r="D160" s="141">
        <v>41730</v>
      </c>
      <c r="E160" s="195">
        <v>0.11833333333333333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2:33" s="28" customFormat="1" x14ac:dyDescent="0.25">
      <c r="B161" s="28">
        <v>625</v>
      </c>
      <c r="D161" s="141">
        <v>41760</v>
      </c>
      <c r="E161" s="195">
        <v>0.16858333333333334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2:33" s="28" customFormat="1" x14ac:dyDescent="0.25">
      <c r="B162" s="28">
        <v>1108</v>
      </c>
      <c r="D162" s="141">
        <v>41791</v>
      </c>
      <c r="E162" s="195">
        <v>0.25841666666666668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62"/>
  <sheetViews>
    <sheetView zoomScaleSheetLayoutView="70" workbookViewId="0">
      <pane ySplit="11" topLeftCell="A12" activePane="bottomLeft" state="frozen"/>
      <selection activeCell="A25" sqref="A25"/>
      <selection pane="bottomLeft" activeCell="O10" sqref="O10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6.5703125" style="28" hidden="1" customWidth="1"/>
    <col min="15" max="40" width="11.42578125" style="140"/>
    <col min="41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192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 t="s">
        <v>95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15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43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v>0.66700000000000004</v>
      </c>
      <c r="D13" s="62">
        <v>0.93799999999999994</v>
      </c>
      <c r="E13" s="62">
        <v>0.92299999999999993</v>
      </c>
      <c r="F13" s="62">
        <v>0.78200000000000003</v>
      </c>
      <c r="G13" s="62">
        <v>0.79799999999999993</v>
      </c>
      <c r="H13" s="64">
        <v>0.93199999999999994</v>
      </c>
      <c r="I13" s="62">
        <v>16.79197994987469</v>
      </c>
      <c r="J13" s="62">
        <v>116.79197994987469</v>
      </c>
      <c r="K13" s="62">
        <v>2.0460358056265893</v>
      </c>
      <c r="L13" s="50"/>
      <c r="N13" s="27">
        <v>1</v>
      </c>
    </row>
    <row r="14" spans="1:15" x14ac:dyDescent="0.25">
      <c r="A14" s="48"/>
      <c r="B14" s="59" t="s">
        <v>5</v>
      </c>
      <c r="C14" s="62">
        <v>0.88</v>
      </c>
      <c r="D14" s="62">
        <v>1.0529999999999999</v>
      </c>
      <c r="E14" s="62">
        <v>1.3080000000000001</v>
      </c>
      <c r="F14" s="62">
        <v>0.83900000000000008</v>
      </c>
      <c r="G14" s="62">
        <v>0.97399999999999998</v>
      </c>
      <c r="H14" s="64">
        <v>1.0029999999999999</v>
      </c>
      <c r="I14" s="62">
        <v>2.9774127310061571</v>
      </c>
      <c r="J14" s="62">
        <v>102.97741273100615</v>
      </c>
      <c r="K14" s="62">
        <v>16.090584028605459</v>
      </c>
      <c r="L14" s="50"/>
      <c r="N14" s="27">
        <v>1</v>
      </c>
    </row>
    <row r="15" spans="1:15" x14ac:dyDescent="0.25">
      <c r="A15" s="48"/>
      <c r="B15" s="59" t="s">
        <v>6</v>
      </c>
      <c r="C15" s="62">
        <v>0.748</v>
      </c>
      <c r="D15" s="62">
        <v>1.7850000000000001</v>
      </c>
      <c r="E15" s="62">
        <v>0.91399999999999992</v>
      </c>
      <c r="F15" s="62">
        <v>0.873</v>
      </c>
      <c r="G15" s="62">
        <v>1.097</v>
      </c>
      <c r="H15" s="64">
        <v>0.89699999999999991</v>
      </c>
      <c r="I15" s="62">
        <v>-18.231540565177763</v>
      </c>
      <c r="J15" s="62">
        <v>81.768459434822233</v>
      </c>
      <c r="K15" s="62">
        <v>25.658648339060708</v>
      </c>
      <c r="L15" s="50"/>
      <c r="N15" s="27">
        <v>1</v>
      </c>
    </row>
    <row r="16" spans="1:15" x14ac:dyDescent="0.25">
      <c r="A16" s="48"/>
      <c r="B16" s="59" t="s">
        <v>7</v>
      </c>
      <c r="C16" s="62">
        <v>1.01</v>
      </c>
      <c r="D16" s="62">
        <v>1.4540000000000002</v>
      </c>
      <c r="E16" s="62">
        <v>1.1400000000000001</v>
      </c>
      <c r="F16" s="62">
        <v>0.89600000000000002</v>
      </c>
      <c r="G16" s="62">
        <v>0.76200000000000001</v>
      </c>
      <c r="H16" s="64">
        <v>0.70399999999999996</v>
      </c>
      <c r="I16" s="62">
        <v>-7.6115485564304475</v>
      </c>
      <c r="J16" s="62">
        <v>92.388451443569551</v>
      </c>
      <c r="K16" s="62">
        <v>-14.955357142857139</v>
      </c>
      <c r="L16" s="50"/>
      <c r="N16" s="27">
        <v>1</v>
      </c>
    </row>
    <row r="17" spans="1:40" x14ac:dyDescent="0.25">
      <c r="A17" s="48"/>
      <c r="B17" s="59" t="s">
        <v>8</v>
      </c>
      <c r="C17" s="62">
        <v>1.0569999999999999</v>
      </c>
      <c r="D17" s="62">
        <v>1.2589999999999999</v>
      </c>
      <c r="E17" s="62">
        <v>0.86599999999999999</v>
      </c>
      <c r="F17" s="62">
        <v>0.81399999999999995</v>
      </c>
      <c r="G17" s="62">
        <v>0.78700000000000003</v>
      </c>
      <c r="H17" s="64">
        <v>0.78099999999999992</v>
      </c>
      <c r="I17" s="62">
        <v>-0.76238881829734373</v>
      </c>
      <c r="J17" s="62">
        <v>99.237611181702661</v>
      </c>
      <c r="K17" s="62">
        <v>-3.3169533169533083</v>
      </c>
      <c r="L17" s="50"/>
      <c r="N17" s="27">
        <v>1</v>
      </c>
    </row>
    <row r="18" spans="1:40" x14ac:dyDescent="0.25">
      <c r="A18" s="48"/>
      <c r="B18" s="59" t="s">
        <v>9</v>
      </c>
      <c r="C18" s="62">
        <v>1.3079999999999998</v>
      </c>
      <c r="D18" s="62">
        <v>1.302</v>
      </c>
      <c r="E18" s="62">
        <v>0.98199999999999998</v>
      </c>
      <c r="F18" s="62">
        <v>0.96</v>
      </c>
      <c r="G18" s="62">
        <v>1.0429999999999999</v>
      </c>
      <c r="H18" s="24">
        <v>0.70699999999999985</v>
      </c>
      <c r="I18" s="24">
        <v>-32.214765100671151</v>
      </c>
      <c r="J18" s="24">
        <v>67.785234899328856</v>
      </c>
      <c r="K18" s="24">
        <v>8.6458333333333304</v>
      </c>
      <c r="L18" s="50"/>
      <c r="N18" s="27">
        <v>1</v>
      </c>
    </row>
    <row r="19" spans="1:40" x14ac:dyDescent="0.25">
      <c r="A19" s="48"/>
      <c r="B19" s="59" t="s">
        <v>10</v>
      </c>
      <c r="C19" s="62">
        <v>1.4</v>
      </c>
      <c r="D19" s="62">
        <v>1.2270000000000001</v>
      </c>
      <c r="E19" s="62">
        <v>1.1990000000000001</v>
      </c>
      <c r="F19" s="62">
        <v>0.97100000000000009</v>
      </c>
      <c r="G19" s="62">
        <v>0.81699999999999995</v>
      </c>
      <c r="H19" s="64"/>
      <c r="I19" s="62"/>
      <c r="J19" s="62" t="s">
        <v>112</v>
      </c>
      <c r="K19" s="62" t="s">
        <v>112</v>
      </c>
      <c r="L19" s="50"/>
      <c r="N19" s="27" t="s">
        <v>112</v>
      </c>
    </row>
    <row r="20" spans="1:40" x14ac:dyDescent="0.25">
      <c r="A20" s="48"/>
      <c r="B20" s="59" t="s">
        <v>11</v>
      </c>
      <c r="C20" s="62">
        <v>1.2959999999999998</v>
      </c>
      <c r="D20" s="62">
        <v>1.2389999999999999</v>
      </c>
      <c r="E20" s="62">
        <v>1.0300000000000002</v>
      </c>
      <c r="F20" s="62">
        <v>0.99</v>
      </c>
      <c r="G20" s="62">
        <v>0.99399999999999999</v>
      </c>
      <c r="H20" s="64"/>
      <c r="I20" s="62"/>
      <c r="J20" s="62" t="s">
        <v>112</v>
      </c>
      <c r="K20" s="62" t="s">
        <v>112</v>
      </c>
      <c r="L20" s="50"/>
      <c r="M20" s="118"/>
      <c r="N20" s="27" t="s">
        <v>112</v>
      </c>
    </row>
    <row r="21" spans="1:40" x14ac:dyDescent="0.25">
      <c r="A21" s="48"/>
      <c r="B21" s="59" t="s">
        <v>12</v>
      </c>
      <c r="C21" s="62">
        <v>2.0739999999999998</v>
      </c>
      <c r="D21" s="62">
        <v>1.252</v>
      </c>
      <c r="E21" s="62">
        <v>0.75</v>
      </c>
      <c r="F21" s="62">
        <v>0.76600000000000001</v>
      </c>
      <c r="G21" s="62">
        <v>1.2110000000000001</v>
      </c>
      <c r="H21" s="64"/>
      <c r="I21" s="62"/>
      <c r="J21" s="62" t="s">
        <v>112</v>
      </c>
      <c r="K21" s="62" t="s">
        <v>112</v>
      </c>
      <c r="L21" s="50"/>
      <c r="M21" s="161"/>
      <c r="N21" s="27" t="s">
        <v>112</v>
      </c>
    </row>
    <row r="22" spans="1:40" x14ac:dyDescent="0.25">
      <c r="A22" s="48"/>
      <c r="B22" s="59" t="s">
        <v>13</v>
      </c>
      <c r="C22" s="62">
        <v>1.069</v>
      </c>
      <c r="D22" s="62">
        <v>0.96899999999999986</v>
      </c>
      <c r="E22" s="62">
        <v>1.0449999999999999</v>
      </c>
      <c r="F22" s="62">
        <v>0.82799999999999996</v>
      </c>
      <c r="G22" s="62">
        <v>1.4760000000000002</v>
      </c>
      <c r="H22" s="64"/>
      <c r="I22" s="62"/>
      <c r="J22" s="62" t="s">
        <v>112</v>
      </c>
      <c r="K22" s="62" t="s">
        <v>112</v>
      </c>
      <c r="L22" s="50"/>
      <c r="N22" s="27" t="s">
        <v>112</v>
      </c>
    </row>
    <row r="23" spans="1:40" x14ac:dyDescent="0.25">
      <c r="A23" s="48"/>
      <c r="B23" s="59" t="s">
        <v>14</v>
      </c>
      <c r="C23" s="62">
        <v>1.36</v>
      </c>
      <c r="D23" s="62">
        <v>1.3289999999999997</v>
      </c>
      <c r="E23" s="62">
        <v>1.2050000000000001</v>
      </c>
      <c r="F23" s="62">
        <v>0.77700000000000002</v>
      </c>
      <c r="G23" s="62">
        <v>1.0489999999999999</v>
      </c>
      <c r="H23" s="64"/>
      <c r="I23" s="62"/>
      <c r="J23" s="62" t="s">
        <v>112</v>
      </c>
      <c r="K23" s="62" t="s">
        <v>112</v>
      </c>
      <c r="L23" s="50"/>
      <c r="N23" s="27" t="s">
        <v>112</v>
      </c>
    </row>
    <row r="24" spans="1:40" x14ac:dyDescent="0.25">
      <c r="A24" s="48"/>
      <c r="B24" s="59" t="s">
        <v>15</v>
      </c>
      <c r="C24" s="62">
        <v>0.88100000000000001</v>
      </c>
      <c r="D24" s="62">
        <v>1.0470000000000002</v>
      </c>
      <c r="E24" s="62">
        <v>0.78400000000000003</v>
      </c>
      <c r="F24" s="62">
        <v>0.69000000000000006</v>
      </c>
      <c r="G24" s="62">
        <v>1.018</v>
      </c>
      <c r="H24" s="64"/>
      <c r="I24" s="62"/>
      <c r="J24" s="62" t="s">
        <v>112</v>
      </c>
      <c r="K24" s="62" t="s">
        <v>112</v>
      </c>
      <c r="L24" s="50"/>
      <c r="N24" s="27" t="s">
        <v>112</v>
      </c>
    </row>
    <row r="25" spans="1:40" x14ac:dyDescent="0.25">
      <c r="A25" s="48"/>
      <c r="B25" s="63" t="s">
        <v>19</v>
      </c>
      <c r="C25" s="64">
        <v>13.75</v>
      </c>
      <c r="D25" s="64">
        <v>14.854000000000003</v>
      </c>
      <c r="E25" s="64">
        <v>12.146000000000001</v>
      </c>
      <c r="F25" s="64">
        <v>10.185999999999998</v>
      </c>
      <c r="G25" s="64">
        <v>12.026000000000002</v>
      </c>
      <c r="H25" s="82">
        <v>5.0239999999999991</v>
      </c>
      <c r="I25" s="55"/>
      <c r="J25" s="37"/>
      <c r="K25" s="37"/>
      <c r="L25" s="50"/>
      <c r="N25" s="27"/>
    </row>
    <row r="26" spans="1:40" ht="18.75" customHeight="1" x14ac:dyDescent="0.25">
      <c r="A26" s="48"/>
      <c r="B26" s="63" t="s">
        <v>16</v>
      </c>
      <c r="C26" s="64"/>
      <c r="D26" s="64">
        <v>8.0290909090909182</v>
      </c>
      <c r="E26" s="64">
        <v>-18.230779587989776</v>
      </c>
      <c r="F26" s="64">
        <v>-16.136999835336752</v>
      </c>
      <c r="G26" s="64">
        <v>18.064009424700611</v>
      </c>
      <c r="H26" s="36"/>
      <c r="I26" s="37"/>
      <c r="J26" s="37"/>
      <c r="K26" s="37"/>
      <c r="L26" s="50"/>
    </row>
    <row r="27" spans="1:40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40" ht="18.75" customHeight="1" x14ac:dyDescent="0.25">
      <c r="A28" s="48"/>
      <c r="B28" s="63" t="s">
        <v>17</v>
      </c>
      <c r="C28" s="64">
        <v>5.67</v>
      </c>
      <c r="D28" s="64">
        <v>7.7910000000000004</v>
      </c>
      <c r="E28" s="64">
        <v>6.133</v>
      </c>
      <c r="F28" s="64">
        <v>5.1639999999999997</v>
      </c>
      <c r="G28" s="64">
        <v>5.4610000000000003</v>
      </c>
      <c r="H28" s="24">
        <v>5.0239999999999991</v>
      </c>
      <c r="I28" s="58">
        <v>-8.0021973997436611</v>
      </c>
      <c r="J28" s="24">
        <v>91.997802600256335</v>
      </c>
      <c r="K28" s="24">
        <v>5.7513555383423842</v>
      </c>
      <c r="L28" s="50"/>
    </row>
    <row r="29" spans="1:40" ht="18.75" customHeight="1" x14ac:dyDescent="0.25">
      <c r="A29" s="48"/>
      <c r="B29" s="63" t="s">
        <v>16</v>
      </c>
      <c r="C29" s="64"/>
      <c r="D29" s="64">
        <v>37.407407407407419</v>
      </c>
      <c r="E29" s="64">
        <v>-21.280965216275195</v>
      </c>
      <c r="F29" s="64">
        <v>-15.799771726724288</v>
      </c>
      <c r="G29" s="64">
        <v>5.7513555383423842</v>
      </c>
      <c r="H29" s="24">
        <v>-8.0021973997436611</v>
      </c>
      <c r="I29" s="37"/>
      <c r="J29" s="37"/>
      <c r="K29" s="37"/>
      <c r="L29" s="50"/>
    </row>
    <row r="30" spans="1:40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40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40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112</v>
      </c>
      <c r="O32" s="140"/>
      <c r="P32" s="140"/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  <c r="AN32" s="140"/>
    </row>
    <row r="33" spans="1:40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112</v>
      </c>
      <c r="O33" s="140"/>
      <c r="P33" s="140"/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  <c r="AN33" s="140"/>
    </row>
    <row r="34" spans="1:40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112</v>
      </c>
      <c r="O34" s="140"/>
      <c r="P34" s="140"/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</row>
    <row r="35" spans="1:40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 t="s">
        <v>112</v>
      </c>
      <c r="O35" s="140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</row>
    <row r="36" spans="1:40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112</v>
      </c>
      <c r="O36" s="140"/>
      <c r="P36" s="140"/>
      <c r="Q36" s="14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  <c r="AL36" s="140"/>
      <c r="AM36" s="140"/>
      <c r="AN36" s="140"/>
    </row>
    <row r="37" spans="1:40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  <c r="AN37" s="140"/>
    </row>
    <row r="38" spans="1:40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112</v>
      </c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</row>
    <row r="39" spans="1:40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112</v>
      </c>
      <c r="O39" s="140"/>
      <c r="P39" s="140"/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</row>
    <row r="40" spans="1:40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 t="s">
        <v>112</v>
      </c>
      <c r="O40" s="140"/>
      <c r="P40" s="140"/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  <c r="AN40" s="140"/>
    </row>
    <row r="41" spans="1:40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 t="s">
        <v>112</v>
      </c>
      <c r="O41" s="140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</row>
    <row r="42" spans="1:40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140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</row>
    <row r="43" spans="1:40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140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  <c r="AN43" s="140"/>
    </row>
    <row r="44" spans="1:40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140"/>
      <c r="P44" s="140"/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  <c r="AN44" s="140"/>
    </row>
    <row r="45" spans="1:40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28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  <c r="AI45" s="140"/>
      <c r="AJ45" s="140"/>
      <c r="AK45" s="140"/>
      <c r="AL45" s="140"/>
      <c r="AM45" s="140"/>
      <c r="AN45" s="140"/>
    </row>
    <row r="46" spans="1:40" x14ac:dyDescent="0.25">
      <c r="A46" s="52"/>
      <c r="B46" s="26" t="s">
        <v>94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40" s="109" customFormat="1" x14ac:dyDescent="0.25"/>
    <row r="48" spans="1:40" s="18" customFormat="1" x14ac:dyDescent="0.25">
      <c r="B48" s="18" t="s">
        <v>90</v>
      </c>
    </row>
    <row r="49" spans="2:5" s="18" customFormat="1" x14ac:dyDescent="0.25">
      <c r="B49" s="67"/>
      <c r="D49" s="141">
        <v>38353</v>
      </c>
    </row>
    <row r="50" spans="2:5" s="18" customFormat="1" x14ac:dyDescent="0.25">
      <c r="B50" s="67"/>
      <c r="D50" s="141">
        <v>38384</v>
      </c>
    </row>
    <row r="51" spans="2:5" s="18" customFormat="1" x14ac:dyDescent="0.25">
      <c r="B51" s="67"/>
      <c r="D51" s="141">
        <v>38412</v>
      </c>
    </row>
    <row r="52" spans="2:5" s="18" customFormat="1" x14ac:dyDescent="0.25">
      <c r="B52" s="67"/>
      <c r="D52" s="141">
        <v>38443</v>
      </c>
    </row>
    <row r="53" spans="2:5" s="18" customFormat="1" x14ac:dyDescent="0.25">
      <c r="B53" s="67"/>
      <c r="D53" s="141">
        <v>38473</v>
      </c>
    </row>
    <row r="54" spans="2:5" s="18" customFormat="1" x14ac:dyDescent="0.25">
      <c r="B54" s="67"/>
      <c r="D54" s="141">
        <v>38504</v>
      </c>
    </row>
    <row r="55" spans="2:5" s="18" customFormat="1" x14ac:dyDescent="0.25">
      <c r="B55" s="67"/>
      <c r="D55" s="141">
        <v>38534</v>
      </c>
    </row>
    <row r="56" spans="2:5" s="18" customFormat="1" x14ac:dyDescent="0.25">
      <c r="B56" s="67"/>
      <c r="D56" s="141">
        <v>38565</v>
      </c>
    </row>
    <row r="57" spans="2:5" s="18" customFormat="1" x14ac:dyDescent="0.25">
      <c r="B57" s="67"/>
      <c r="D57" s="141">
        <v>38596</v>
      </c>
    </row>
    <row r="58" spans="2:5" s="18" customFormat="1" x14ac:dyDescent="0.25">
      <c r="B58" s="67"/>
      <c r="D58" s="141">
        <v>38626</v>
      </c>
    </row>
    <row r="59" spans="2:5" s="18" customFormat="1" x14ac:dyDescent="0.25">
      <c r="B59" s="67"/>
      <c r="D59" s="141">
        <v>38657</v>
      </c>
    </row>
    <row r="60" spans="2:5" s="18" customFormat="1" x14ac:dyDescent="0.25">
      <c r="B60" s="67"/>
      <c r="D60" s="141">
        <v>38687</v>
      </c>
      <c r="E60" s="195"/>
    </row>
    <row r="61" spans="2:5" s="18" customFormat="1" x14ac:dyDescent="0.25">
      <c r="B61" s="67">
        <v>935</v>
      </c>
      <c r="D61" s="141">
        <v>38718</v>
      </c>
      <c r="E61" s="195"/>
    </row>
    <row r="62" spans="2:5" s="18" customFormat="1" x14ac:dyDescent="0.25">
      <c r="B62" s="67">
        <v>813</v>
      </c>
      <c r="D62" s="141">
        <v>38749</v>
      </c>
      <c r="E62" s="195"/>
    </row>
    <row r="63" spans="2:5" s="18" customFormat="1" x14ac:dyDescent="0.25">
      <c r="B63" s="67">
        <v>1078</v>
      </c>
      <c r="D63" s="141">
        <v>38777</v>
      </c>
      <c r="E63" s="195"/>
    </row>
    <row r="64" spans="2:5" s="18" customFormat="1" x14ac:dyDescent="0.25">
      <c r="B64" s="67">
        <v>1046</v>
      </c>
      <c r="D64" s="141">
        <v>38808</v>
      </c>
      <c r="E64" s="195"/>
    </row>
    <row r="65" spans="2:5" s="18" customFormat="1" x14ac:dyDescent="0.25">
      <c r="B65" s="67">
        <v>961</v>
      </c>
      <c r="D65" s="141">
        <v>38838</v>
      </c>
      <c r="E65" s="195"/>
    </row>
    <row r="66" spans="2:5" s="18" customFormat="1" x14ac:dyDescent="0.25">
      <c r="B66" s="67">
        <v>1417</v>
      </c>
      <c r="D66" s="141">
        <v>38869</v>
      </c>
      <c r="E66" s="195"/>
    </row>
    <row r="67" spans="2:5" s="18" customFormat="1" x14ac:dyDescent="0.25">
      <c r="B67" s="67">
        <v>1637</v>
      </c>
      <c r="D67" s="141">
        <v>38899</v>
      </c>
      <c r="E67" s="195"/>
    </row>
    <row r="68" spans="2:5" s="18" customFormat="1" x14ac:dyDescent="0.25">
      <c r="B68" s="67">
        <v>1425</v>
      </c>
      <c r="D68" s="141">
        <v>38930</v>
      </c>
      <c r="E68" s="195"/>
    </row>
    <row r="69" spans="2:5" s="18" customFormat="1" x14ac:dyDescent="0.25">
      <c r="B69" s="67">
        <v>1145</v>
      </c>
      <c r="D69" s="141">
        <v>38961</v>
      </c>
      <c r="E69" s="195"/>
    </row>
    <row r="70" spans="2:5" s="18" customFormat="1" x14ac:dyDescent="0.25">
      <c r="B70" s="67">
        <v>1505</v>
      </c>
      <c r="D70" s="141">
        <v>38991</v>
      </c>
      <c r="E70" s="195"/>
    </row>
    <row r="71" spans="2:5" s="18" customFormat="1" x14ac:dyDescent="0.25">
      <c r="B71" s="67">
        <v>1146</v>
      </c>
      <c r="D71" s="141">
        <v>39022</v>
      </c>
      <c r="E71" s="195"/>
    </row>
    <row r="72" spans="2:5" s="18" customFormat="1" x14ac:dyDescent="0.25">
      <c r="B72" s="67">
        <v>1009</v>
      </c>
      <c r="D72" s="141">
        <v>39052</v>
      </c>
      <c r="E72" s="195">
        <v>1.1764166666666667</v>
      </c>
    </row>
    <row r="73" spans="2:5" s="18" customFormat="1" x14ac:dyDescent="0.25">
      <c r="B73" s="67">
        <v>884</v>
      </c>
      <c r="D73" s="141">
        <v>39083</v>
      </c>
      <c r="E73" s="195">
        <v>1.1721666666666668</v>
      </c>
    </row>
    <row r="74" spans="2:5" s="18" customFormat="1" x14ac:dyDescent="0.25">
      <c r="B74" s="67">
        <v>1022</v>
      </c>
      <c r="D74" s="141">
        <v>39114</v>
      </c>
      <c r="E74" s="195">
        <v>1.1895833333333332</v>
      </c>
    </row>
    <row r="75" spans="2:5" s="18" customFormat="1" x14ac:dyDescent="0.25">
      <c r="B75" s="67">
        <v>1181</v>
      </c>
      <c r="D75" s="141">
        <v>39142</v>
      </c>
      <c r="E75" s="195">
        <v>1.1981666666666668</v>
      </c>
    </row>
    <row r="76" spans="2:5" s="18" customFormat="1" x14ac:dyDescent="0.25">
      <c r="B76" s="67">
        <v>1071</v>
      </c>
      <c r="D76" s="141">
        <v>39173</v>
      </c>
      <c r="E76" s="195">
        <v>1.20025</v>
      </c>
    </row>
    <row r="77" spans="2:5" s="18" customFormat="1" x14ac:dyDescent="0.25">
      <c r="B77" s="67">
        <v>805</v>
      </c>
      <c r="D77" s="141">
        <v>39203</v>
      </c>
      <c r="E77" s="195">
        <v>1.1872499999999999</v>
      </c>
    </row>
    <row r="78" spans="2:5" s="18" customFormat="1" x14ac:dyDescent="0.25">
      <c r="B78" s="67">
        <v>590</v>
      </c>
      <c r="D78" s="141">
        <v>39234</v>
      </c>
      <c r="E78" s="195">
        <v>1.1183333333333332</v>
      </c>
    </row>
    <row r="79" spans="2:5" s="18" customFormat="1" x14ac:dyDescent="0.25">
      <c r="B79" s="67">
        <v>459</v>
      </c>
      <c r="D79" s="141">
        <v>39264</v>
      </c>
      <c r="E79" s="195">
        <v>1.0201666666666667</v>
      </c>
    </row>
    <row r="80" spans="2:5" s="18" customFormat="1" x14ac:dyDescent="0.25">
      <c r="B80" s="67">
        <v>842</v>
      </c>
      <c r="D80" s="141">
        <v>39295</v>
      </c>
      <c r="E80" s="195">
        <v>0.97158333333333335</v>
      </c>
    </row>
    <row r="81" spans="2:5" s="18" customFormat="1" x14ac:dyDescent="0.25">
      <c r="B81" s="67">
        <v>728</v>
      </c>
      <c r="D81" s="141">
        <v>39326</v>
      </c>
      <c r="E81" s="195">
        <v>0.93683333333333341</v>
      </c>
    </row>
    <row r="82" spans="2:5" s="18" customFormat="1" x14ac:dyDescent="0.25">
      <c r="B82" s="67">
        <v>693</v>
      </c>
      <c r="D82" s="141">
        <v>39356</v>
      </c>
      <c r="E82" s="195">
        <v>0.86916666666666664</v>
      </c>
    </row>
    <row r="83" spans="2:5" s="18" customFormat="1" x14ac:dyDescent="0.25">
      <c r="B83" s="67">
        <v>933</v>
      </c>
      <c r="D83" s="141">
        <v>39387</v>
      </c>
      <c r="E83" s="195">
        <v>0.8514166666666666</v>
      </c>
    </row>
    <row r="84" spans="2:5" s="18" customFormat="1" x14ac:dyDescent="0.25">
      <c r="B84" s="67">
        <v>610</v>
      </c>
      <c r="D84" s="141">
        <v>39417</v>
      </c>
      <c r="E84" s="195">
        <v>0.8181666666666666</v>
      </c>
    </row>
    <row r="85" spans="2:5" s="18" customFormat="1" x14ac:dyDescent="0.25">
      <c r="B85" s="67">
        <v>844</v>
      </c>
      <c r="D85" s="141">
        <v>39448</v>
      </c>
      <c r="E85" s="195">
        <v>0.81483333333333341</v>
      </c>
    </row>
    <row r="86" spans="2:5" s="18" customFormat="1" x14ac:dyDescent="0.25">
      <c r="B86" s="67">
        <v>1075</v>
      </c>
      <c r="D86" s="141">
        <v>39479</v>
      </c>
      <c r="E86" s="195">
        <v>0.81925000000000003</v>
      </c>
    </row>
    <row r="87" spans="2:5" s="18" customFormat="1" x14ac:dyDescent="0.25">
      <c r="B87" s="67">
        <v>858</v>
      </c>
      <c r="D87" s="141">
        <v>39508</v>
      </c>
      <c r="E87" s="195">
        <v>0.79233333333333333</v>
      </c>
    </row>
    <row r="88" spans="2:5" s="18" customFormat="1" x14ac:dyDescent="0.25">
      <c r="B88" s="67">
        <v>839</v>
      </c>
      <c r="D88" s="141">
        <v>39539</v>
      </c>
      <c r="E88" s="195">
        <v>0.77300000000000002</v>
      </c>
    </row>
    <row r="89" spans="2:5" s="18" customFormat="1" x14ac:dyDescent="0.25">
      <c r="B89" s="67">
        <v>1183</v>
      </c>
      <c r="D89" s="141">
        <v>39569</v>
      </c>
      <c r="E89" s="195">
        <v>0.80449999999999999</v>
      </c>
    </row>
    <row r="90" spans="2:5" s="18" customFormat="1" x14ac:dyDescent="0.25">
      <c r="B90" s="67">
        <v>549</v>
      </c>
      <c r="D90" s="141">
        <v>39600</v>
      </c>
      <c r="E90" s="195">
        <v>0.80108333333333337</v>
      </c>
    </row>
    <row r="91" spans="2:5" s="18" customFormat="1" x14ac:dyDescent="0.25">
      <c r="B91" s="67">
        <v>520</v>
      </c>
      <c r="D91" s="141">
        <v>39630</v>
      </c>
      <c r="E91" s="195">
        <v>0.80616666666666659</v>
      </c>
    </row>
    <row r="92" spans="2:5" s="18" customFormat="1" x14ac:dyDescent="0.25">
      <c r="B92" s="67">
        <v>704</v>
      </c>
      <c r="D92" s="141">
        <v>39661</v>
      </c>
      <c r="E92" s="195">
        <v>0.79466666666666663</v>
      </c>
    </row>
    <row r="93" spans="2:5" s="18" customFormat="1" x14ac:dyDescent="0.25">
      <c r="B93" s="67">
        <v>638</v>
      </c>
      <c r="D93" s="141">
        <v>39692</v>
      </c>
      <c r="E93" s="195">
        <v>0.78716666666666668</v>
      </c>
    </row>
    <row r="94" spans="2:5" s="18" customFormat="1" x14ac:dyDescent="0.25">
      <c r="B94" s="67">
        <v>485</v>
      </c>
      <c r="D94" s="141">
        <v>39722</v>
      </c>
      <c r="E94" s="195">
        <v>0.76983333333333337</v>
      </c>
    </row>
    <row r="95" spans="2:5" s="18" customFormat="1" x14ac:dyDescent="0.25">
      <c r="B95" s="67">
        <v>408</v>
      </c>
      <c r="D95" s="141">
        <v>39753</v>
      </c>
      <c r="E95" s="195">
        <v>0.72608333333333341</v>
      </c>
    </row>
    <row r="96" spans="2:5" s="18" customFormat="1" x14ac:dyDescent="0.25">
      <c r="B96" s="67">
        <v>312</v>
      </c>
      <c r="D96" s="141">
        <v>39783</v>
      </c>
      <c r="E96" s="195">
        <v>0.70125000000000004</v>
      </c>
    </row>
    <row r="97" spans="2:5" s="18" customFormat="1" x14ac:dyDescent="0.25">
      <c r="B97" s="67">
        <v>667</v>
      </c>
      <c r="D97" s="141">
        <v>39814</v>
      </c>
      <c r="E97" s="195">
        <v>0.6865</v>
      </c>
    </row>
    <row r="98" spans="2:5" s="18" customFormat="1" x14ac:dyDescent="0.25">
      <c r="B98" s="67">
        <v>880</v>
      </c>
      <c r="D98" s="141">
        <v>39845</v>
      </c>
      <c r="E98" s="195">
        <v>0.67025000000000001</v>
      </c>
    </row>
    <row r="99" spans="2:5" s="18" customFormat="1" x14ac:dyDescent="0.25">
      <c r="B99" s="67">
        <v>748</v>
      </c>
      <c r="D99" s="141">
        <v>39873</v>
      </c>
      <c r="E99" s="195">
        <v>0.66108333333333336</v>
      </c>
    </row>
    <row r="100" spans="2:5" s="18" customFormat="1" x14ac:dyDescent="0.25">
      <c r="B100" s="67">
        <v>1010</v>
      </c>
      <c r="D100" s="141">
        <v>39904</v>
      </c>
      <c r="E100" s="195">
        <v>0.67533333333333334</v>
      </c>
    </row>
    <row r="101" spans="2:5" s="18" customFormat="1" x14ac:dyDescent="0.25">
      <c r="B101" s="67">
        <v>1057</v>
      </c>
      <c r="D101" s="141">
        <v>39934</v>
      </c>
      <c r="E101" s="195">
        <v>0.66483333333333339</v>
      </c>
    </row>
    <row r="102" spans="2:5" s="18" customFormat="1" x14ac:dyDescent="0.25">
      <c r="B102" s="67">
        <v>1308</v>
      </c>
      <c r="D102" s="141">
        <v>39965</v>
      </c>
      <c r="E102" s="195">
        <v>0.72808333333333342</v>
      </c>
    </row>
    <row r="103" spans="2:5" s="18" customFormat="1" x14ac:dyDescent="0.25">
      <c r="B103" s="67">
        <v>1400</v>
      </c>
      <c r="D103" s="141">
        <v>39995</v>
      </c>
      <c r="E103" s="195">
        <v>0.80141666666666667</v>
      </c>
    </row>
    <row r="104" spans="2:5" s="18" customFormat="1" x14ac:dyDescent="0.25">
      <c r="B104" s="67">
        <v>1296</v>
      </c>
      <c r="D104" s="141">
        <v>40026</v>
      </c>
      <c r="E104" s="195">
        <v>0.85075000000000001</v>
      </c>
    </row>
    <row r="105" spans="2:5" s="18" customFormat="1" x14ac:dyDescent="0.25">
      <c r="B105" s="67">
        <v>2074</v>
      </c>
      <c r="D105" s="141">
        <v>40057</v>
      </c>
      <c r="E105" s="195">
        <v>0.97041666666666659</v>
      </c>
    </row>
    <row r="106" spans="2:5" s="18" customFormat="1" x14ac:dyDescent="0.25">
      <c r="B106" s="67">
        <v>1069</v>
      </c>
      <c r="D106" s="141">
        <v>40087</v>
      </c>
      <c r="E106" s="195">
        <v>1.0190833333333333</v>
      </c>
    </row>
    <row r="107" spans="2:5" s="18" customFormat="1" x14ac:dyDescent="0.25">
      <c r="B107" s="67">
        <v>1360</v>
      </c>
      <c r="D107" s="141">
        <v>40118</v>
      </c>
      <c r="E107" s="195">
        <v>1.0984166666666668</v>
      </c>
    </row>
    <row r="108" spans="2:5" s="18" customFormat="1" x14ac:dyDescent="0.25">
      <c r="B108" s="67">
        <v>881</v>
      </c>
      <c r="D108" s="141">
        <v>40148</v>
      </c>
      <c r="E108" s="195">
        <v>1.1458333333333333</v>
      </c>
    </row>
    <row r="109" spans="2:5" s="18" customFormat="1" x14ac:dyDescent="0.25">
      <c r="B109" s="67">
        <v>938</v>
      </c>
      <c r="D109" s="141">
        <v>40179</v>
      </c>
      <c r="E109" s="195">
        <v>1.1684166666666667</v>
      </c>
    </row>
    <row r="110" spans="2:5" s="18" customFormat="1" x14ac:dyDescent="0.25">
      <c r="B110" s="67">
        <v>1053</v>
      </c>
      <c r="D110" s="141">
        <v>40210</v>
      </c>
      <c r="E110" s="195">
        <v>1.1828333333333332</v>
      </c>
    </row>
    <row r="111" spans="2:5" s="18" customFormat="1" x14ac:dyDescent="0.25">
      <c r="B111" s="67">
        <v>1785</v>
      </c>
      <c r="D111" s="141">
        <v>40238</v>
      </c>
      <c r="E111" s="195">
        <v>1.26925</v>
      </c>
    </row>
    <row r="112" spans="2:5" s="18" customFormat="1" x14ac:dyDescent="0.25">
      <c r="B112" s="67">
        <v>1454</v>
      </c>
      <c r="D112" s="141">
        <v>40269</v>
      </c>
      <c r="E112" s="195">
        <v>1.3062499999999999</v>
      </c>
    </row>
    <row r="113" spans="2:5" s="18" customFormat="1" x14ac:dyDescent="0.25">
      <c r="B113" s="67">
        <v>1259</v>
      </c>
      <c r="D113" s="141">
        <v>40299</v>
      </c>
      <c r="E113" s="195">
        <v>1.3230833333333332</v>
      </c>
    </row>
    <row r="114" spans="2:5" s="18" customFormat="1" x14ac:dyDescent="0.25">
      <c r="B114" s="67">
        <v>1302</v>
      </c>
      <c r="D114" s="141">
        <v>40330</v>
      </c>
      <c r="E114" s="195">
        <v>1.3225833333333332</v>
      </c>
    </row>
    <row r="115" spans="2:5" s="18" customFormat="1" x14ac:dyDescent="0.25">
      <c r="B115" s="67">
        <v>1227</v>
      </c>
      <c r="D115" s="141">
        <v>40360</v>
      </c>
      <c r="E115" s="195">
        <v>1.3081666666666667</v>
      </c>
    </row>
    <row r="116" spans="2:5" s="18" customFormat="1" x14ac:dyDescent="0.25">
      <c r="B116" s="67">
        <v>1239</v>
      </c>
      <c r="D116" s="141">
        <v>40391</v>
      </c>
      <c r="E116" s="195">
        <v>1.3034166666666667</v>
      </c>
    </row>
    <row r="117" spans="2:5" s="18" customFormat="1" x14ac:dyDescent="0.25">
      <c r="B117" s="67">
        <v>1252</v>
      </c>
      <c r="D117" s="141">
        <v>40422</v>
      </c>
      <c r="E117" s="195">
        <v>1.2349166666666667</v>
      </c>
    </row>
    <row r="118" spans="2:5" s="18" customFormat="1" x14ac:dyDescent="0.25">
      <c r="B118" s="67">
        <v>969</v>
      </c>
      <c r="D118" s="141">
        <v>40452</v>
      </c>
      <c r="E118" s="195">
        <v>1.2265833333333334</v>
      </c>
    </row>
    <row r="119" spans="2:5" s="18" customFormat="1" x14ac:dyDescent="0.25">
      <c r="B119" s="67">
        <v>1329</v>
      </c>
      <c r="D119" s="141">
        <v>40483</v>
      </c>
      <c r="E119" s="195">
        <v>1.224</v>
      </c>
    </row>
    <row r="120" spans="2:5" s="18" customFormat="1" x14ac:dyDescent="0.25">
      <c r="B120" s="67">
        <v>1047</v>
      </c>
      <c r="D120" s="141">
        <v>40513</v>
      </c>
      <c r="E120" s="195">
        <v>1.2378333333333333</v>
      </c>
    </row>
    <row r="121" spans="2:5" s="18" customFormat="1" x14ac:dyDescent="0.25">
      <c r="B121" s="67">
        <v>923</v>
      </c>
      <c r="D121" s="141">
        <v>40544</v>
      </c>
      <c r="E121" s="195">
        <v>1.2365833333333334</v>
      </c>
    </row>
    <row r="122" spans="2:5" s="18" customFormat="1" x14ac:dyDescent="0.25">
      <c r="B122" s="67">
        <v>1308</v>
      </c>
      <c r="D122" s="141">
        <v>40575</v>
      </c>
      <c r="E122" s="195">
        <v>1.2578333333333334</v>
      </c>
    </row>
    <row r="123" spans="2:5" s="18" customFormat="1" x14ac:dyDescent="0.25">
      <c r="B123" s="67">
        <v>914</v>
      </c>
      <c r="D123" s="141">
        <v>40603</v>
      </c>
      <c r="E123" s="195">
        <v>1.1852499999999999</v>
      </c>
    </row>
    <row r="124" spans="2:5" s="18" customFormat="1" x14ac:dyDescent="0.25">
      <c r="B124" s="67">
        <v>1140</v>
      </c>
      <c r="D124" s="141">
        <v>40634</v>
      </c>
      <c r="E124" s="195">
        <v>1.1590833333333332</v>
      </c>
    </row>
    <row r="125" spans="2:5" s="18" customFormat="1" x14ac:dyDescent="0.25">
      <c r="B125" s="67">
        <v>866</v>
      </c>
      <c r="D125" s="141">
        <v>40664</v>
      </c>
      <c r="E125" s="195">
        <v>1.1263333333333332</v>
      </c>
    </row>
    <row r="126" spans="2:5" s="18" customFormat="1" x14ac:dyDescent="0.25">
      <c r="B126" s="67">
        <v>982</v>
      </c>
      <c r="D126" s="141">
        <v>40695</v>
      </c>
      <c r="E126" s="195">
        <v>1.0996666666666668</v>
      </c>
    </row>
    <row r="127" spans="2:5" s="18" customFormat="1" x14ac:dyDescent="0.25">
      <c r="B127" s="67">
        <v>1199</v>
      </c>
      <c r="D127" s="141">
        <v>40725</v>
      </c>
      <c r="E127" s="195">
        <v>1.0973333333333333</v>
      </c>
    </row>
    <row r="128" spans="2:5" s="18" customFormat="1" x14ac:dyDescent="0.25">
      <c r="B128" s="67">
        <v>1030</v>
      </c>
      <c r="D128" s="141">
        <v>40756</v>
      </c>
      <c r="E128" s="195">
        <v>1.0799166666666666</v>
      </c>
    </row>
    <row r="129" spans="2:5" s="18" customFormat="1" x14ac:dyDescent="0.25">
      <c r="B129" s="67">
        <v>750</v>
      </c>
      <c r="D129" s="141">
        <v>40787</v>
      </c>
      <c r="E129" s="195">
        <v>1.0380833333333332</v>
      </c>
    </row>
    <row r="130" spans="2:5" s="18" customFormat="1" x14ac:dyDescent="0.25">
      <c r="B130" s="67">
        <v>1045</v>
      </c>
      <c r="D130" s="141">
        <v>40817</v>
      </c>
      <c r="E130" s="195">
        <v>1.0444166666666668</v>
      </c>
    </row>
    <row r="131" spans="2:5" s="18" customFormat="1" x14ac:dyDescent="0.25">
      <c r="B131" s="67">
        <v>1205</v>
      </c>
      <c r="D131" s="141">
        <v>40848</v>
      </c>
      <c r="E131" s="195">
        <v>1.0340833333333332</v>
      </c>
    </row>
    <row r="132" spans="2:5" s="18" customFormat="1" x14ac:dyDescent="0.25">
      <c r="B132" s="67">
        <v>784</v>
      </c>
      <c r="D132" s="141">
        <v>40878</v>
      </c>
      <c r="E132" s="195">
        <v>1.0121666666666667</v>
      </c>
    </row>
    <row r="133" spans="2:5" s="18" customFormat="1" x14ac:dyDescent="0.25">
      <c r="B133" s="67">
        <v>782</v>
      </c>
      <c r="D133" s="141">
        <v>40909</v>
      </c>
      <c r="E133" s="195">
        <v>1.0004166666666667</v>
      </c>
    </row>
    <row r="134" spans="2:5" s="18" customFormat="1" x14ac:dyDescent="0.25">
      <c r="B134" s="67">
        <v>839</v>
      </c>
      <c r="D134" s="141">
        <v>40940</v>
      </c>
      <c r="E134" s="195">
        <v>0.96133333333333337</v>
      </c>
    </row>
    <row r="135" spans="2:5" s="18" customFormat="1" x14ac:dyDescent="0.25">
      <c r="B135" s="67">
        <v>873</v>
      </c>
      <c r="D135" s="141">
        <v>40969</v>
      </c>
      <c r="E135" s="195">
        <v>0.95791666666666664</v>
      </c>
    </row>
    <row r="136" spans="2:5" s="18" customFormat="1" x14ac:dyDescent="0.25">
      <c r="B136" s="67">
        <v>896</v>
      </c>
      <c r="D136" s="141">
        <v>41000</v>
      </c>
      <c r="E136" s="195">
        <v>0.93758333333333332</v>
      </c>
    </row>
    <row r="137" spans="2:5" s="18" customFormat="1" x14ac:dyDescent="0.25">
      <c r="B137" s="67">
        <v>814</v>
      </c>
      <c r="D137" s="141">
        <v>41030</v>
      </c>
      <c r="E137" s="195">
        <v>0.93325000000000002</v>
      </c>
    </row>
    <row r="138" spans="2:5" s="18" customFormat="1" x14ac:dyDescent="0.25">
      <c r="B138" s="67">
        <v>960</v>
      </c>
      <c r="D138" s="141">
        <v>41061</v>
      </c>
      <c r="E138" s="195">
        <v>0.93141666666666667</v>
      </c>
    </row>
    <row r="139" spans="2:5" s="18" customFormat="1" x14ac:dyDescent="0.25">
      <c r="B139" s="67">
        <v>971</v>
      </c>
      <c r="D139" s="141">
        <v>41091</v>
      </c>
      <c r="E139" s="195">
        <v>0.91241666666666665</v>
      </c>
    </row>
    <row r="140" spans="2:5" s="18" customFormat="1" x14ac:dyDescent="0.25">
      <c r="B140" s="67">
        <v>990</v>
      </c>
      <c r="D140" s="141">
        <v>41122</v>
      </c>
      <c r="E140" s="195">
        <v>0.90908333333333335</v>
      </c>
    </row>
    <row r="141" spans="2:5" s="18" customFormat="1" x14ac:dyDescent="0.25">
      <c r="B141" s="67">
        <v>766</v>
      </c>
      <c r="D141" s="141">
        <v>41153</v>
      </c>
      <c r="E141" s="195">
        <v>0.91041666666666665</v>
      </c>
    </row>
    <row r="142" spans="2:5" s="18" customFormat="1" x14ac:dyDescent="0.25">
      <c r="B142" s="67">
        <v>828</v>
      </c>
      <c r="D142" s="141">
        <v>41183</v>
      </c>
      <c r="E142" s="195">
        <v>0.89233333333333342</v>
      </c>
    </row>
    <row r="143" spans="2:5" s="18" customFormat="1" x14ac:dyDescent="0.25">
      <c r="B143" s="67">
        <v>777</v>
      </c>
      <c r="D143" s="141">
        <v>41214</v>
      </c>
      <c r="E143" s="195">
        <v>0.85666666666666658</v>
      </c>
    </row>
    <row r="144" spans="2:5" s="18" customFormat="1" x14ac:dyDescent="0.25">
      <c r="B144" s="67">
        <v>690</v>
      </c>
      <c r="D144" s="141">
        <v>41244</v>
      </c>
      <c r="E144" s="195">
        <v>0.84883333333333333</v>
      </c>
    </row>
    <row r="145" spans="2:40" s="18" customFormat="1" x14ac:dyDescent="0.25">
      <c r="B145" s="67">
        <v>798</v>
      </c>
      <c r="D145" s="141">
        <v>41275</v>
      </c>
      <c r="E145" s="195">
        <v>0.85016666666666663</v>
      </c>
    </row>
    <row r="146" spans="2:40" s="28" customFormat="1" x14ac:dyDescent="0.25">
      <c r="B146" s="67">
        <v>974</v>
      </c>
      <c r="C146" s="18"/>
      <c r="D146" s="141">
        <v>41306</v>
      </c>
      <c r="E146" s="195">
        <v>0.86141666666666661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28" customFormat="1" x14ac:dyDescent="0.25">
      <c r="B147" s="67">
        <v>1097</v>
      </c>
      <c r="C147" s="18"/>
      <c r="D147" s="141">
        <v>41334</v>
      </c>
      <c r="E147" s="195">
        <v>0.88008333333333333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28" customFormat="1" x14ac:dyDescent="0.25">
      <c r="B148" s="67">
        <v>762</v>
      </c>
      <c r="C148" s="18"/>
      <c r="D148" s="141">
        <v>41365</v>
      </c>
      <c r="E148" s="195">
        <v>0.86891666666666667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28" customFormat="1" x14ac:dyDescent="0.25">
      <c r="B149" s="67">
        <v>787</v>
      </c>
      <c r="C149" s="18"/>
      <c r="D149" s="141">
        <v>41395</v>
      </c>
      <c r="E149" s="195">
        <v>0.86666666666666659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28" customFormat="1" x14ac:dyDescent="0.25">
      <c r="B150" s="67">
        <v>1043</v>
      </c>
      <c r="C150" s="18"/>
      <c r="D150" s="141">
        <v>41426</v>
      </c>
      <c r="E150" s="195">
        <v>0.87358333333333338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28" customFormat="1" x14ac:dyDescent="0.25">
      <c r="B151" s="67">
        <v>817</v>
      </c>
      <c r="C151" s="18"/>
      <c r="D151" s="141">
        <v>41456</v>
      </c>
      <c r="E151" s="195">
        <v>0.86075000000000002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28" customFormat="1" x14ac:dyDescent="0.25">
      <c r="B152" s="67">
        <v>994</v>
      </c>
      <c r="D152" s="141">
        <v>41487</v>
      </c>
      <c r="E152" s="195">
        <v>0.86108333333333342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28" customFormat="1" x14ac:dyDescent="0.25">
      <c r="B153" s="67">
        <v>1211</v>
      </c>
      <c r="D153" s="141">
        <v>41518</v>
      </c>
      <c r="E153" s="195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28" customFormat="1" x14ac:dyDescent="0.25">
      <c r="B154" s="67">
        <v>1476</v>
      </c>
      <c r="D154" s="141">
        <v>41548</v>
      </c>
      <c r="E154" s="195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28" customFormat="1" x14ac:dyDescent="0.25">
      <c r="B155" s="67">
        <v>1049</v>
      </c>
      <c r="D155" s="141">
        <v>41579</v>
      </c>
      <c r="E155" s="195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28" customFormat="1" x14ac:dyDescent="0.25">
      <c r="B156" s="67">
        <v>1018</v>
      </c>
      <c r="D156" s="141">
        <v>41609</v>
      </c>
      <c r="E156" s="195">
        <v>1.0021666666666667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28" customFormat="1" x14ac:dyDescent="0.25">
      <c r="B157" s="67">
        <v>932</v>
      </c>
      <c r="D157" s="141">
        <v>41640</v>
      </c>
      <c r="E157" s="195">
        <v>1.0133333333333334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28" customFormat="1" x14ac:dyDescent="0.25">
      <c r="B158" s="67">
        <v>1003</v>
      </c>
      <c r="D158" s="141">
        <v>41671</v>
      </c>
      <c r="E158" s="195">
        <v>1.0157499999999999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28" customFormat="1" x14ac:dyDescent="0.25">
      <c r="B159" s="67">
        <v>897</v>
      </c>
      <c r="D159" s="141">
        <v>41699</v>
      </c>
      <c r="E159" s="195">
        <v>0.99908333333333332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28" customFormat="1" x14ac:dyDescent="0.25">
      <c r="B160" s="67">
        <v>704</v>
      </c>
      <c r="D160" s="141">
        <v>41730</v>
      </c>
      <c r="E160" s="195">
        <v>0.99424999999999997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2:40" s="28" customFormat="1" x14ac:dyDescent="0.25">
      <c r="B161" s="67">
        <v>781</v>
      </c>
      <c r="D161" s="141">
        <v>41760</v>
      </c>
      <c r="E161" s="195">
        <v>0.99375000000000002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2:40" s="28" customFormat="1" x14ac:dyDescent="0.25">
      <c r="B162" s="67">
        <v>707</v>
      </c>
      <c r="D162" s="141">
        <v>41791</v>
      </c>
      <c r="E162" s="195">
        <v>0.96575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2"/>
  <sheetViews>
    <sheetView zoomScaleSheetLayoutView="70" workbookViewId="0">
      <pane ySplit="11" topLeftCell="A12" activePane="bottomLeft" state="frozen"/>
      <selection activeCell="A25" sqref="A25"/>
      <selection pane="bottomLeft" activeCell="R8" sqref="R8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85546875" style="27" customWidth="1"/>
    <col min="14" max="14" width="8.5703125" style="111" hidden="1" customWidth="1"/>
    <col min="15" max="21" width="11.42578125" style="5"/>
    <col min="22" max="34" width="11.42578125" style="140"/>
    <col min="35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193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 t="s">
        <v>95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15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v>0.94100000000000006</v>
      </c>
      <c r="D13" s="62">
        <v>1.754</v>
      </c>
      <c r="E13" s="62">
        <v>1.5429999999999999</v>
      </c>
      <c r="F13" s="62">
        <v>1.5580000000000003</v>
      </c>
      <c r="G13" s="62">
        <v>1.3239999999999998</v>
      </c>
      <c r="H13" s="64">
        <v>1.2909999999999999</v>
      </c>
      <c r="I13" s="62">
        <v>-2.4924471299093587</v>
      </c>
      <c r="J13" s="62">
        <v>97.507552870090635</v>
      </c>
      <c r="K13" s="62">
        <v>-15.019255455712477</v>
      </c>
      <c r="L13" s="50"/>
      <c r="N13" s="111">
        <v>1</v>
      </c>
    </row>
    <row r="14" spans="1:15" x14ac:dyDescent="0.25">
      <c r="A14" s="48"/>
      <c r="B14" s="59" t="s">
        <v>5</v>
      </c>
      <c r="C14" s="62">
        <v>1.073</v>
      </c>
      <c r="D14" s="62">
        <v>1.9630000000000003</v>
      </c>
      <c r="E14" s="62">
        <v>1.9950000000000001</v>
      </c>
      <c r="F14" s="62">
        <v>1.871</v>
      </c>
      <c r="G14" s="62">
        <v>1.4010000000000002</v>
      </c>
      <c r="H14" s="64">
        <v>1.3040000000000003</v>
      </c>
      <c r="I14" s="62">
        <v>-6.9236259814418277</v>
      </c>
      <c r="J14" s="62">
        <v>93.07637401855817</v>
      </c>
      <c r="K14" s="62">
        <v>-25.12025654730089</v>
      </c>
      <c r="L14" s="50"/>
      <c r="N14" s="111">
        <v>1</v>
      </c>
    </row>
    <row r="15" spans="1:15" x14ac:dyDescent="0.25">
      <c r="A15" s="48"/>
      <c r="B15" s="59" t="s">
        <v>6</v>
      </c>
      <c r="C15" s="62">
        <v>1.0790000000000002</v>
      </c>
      <c r="D15" s="62">
        <v>1.629</v>
      </c>
      <c r="E15" s="62">
        <v>1.9640000000000002</v>
      </c>
      <c r="F15" s="62">
        <v>1.7770000000000001</v>
      </c>
      <c r="G15" s="62">
        <v>1.2950000000000002</v>
      </c>
      <c r="H15" s="64">
        <v>1.321</v>
      </c>
      <c r="I15" s="62">
        <v>2.0077220077219904</v>
      </c>
      <c r="J15" s="62">
        <v>102.00772200772199</v>
      </c>
      <c r="K15" s="62">
        <v>-27.124366910523356</v>
      </c>
      <c r="L15" s="50"/>
      <c r="N15" s="111">
        <v>1</v>
      </c>
    </row>
    <row r="16" spans="1:15" x14ac:dyDescent="0.25">
      <c r="A16" s="48"/>
      <c r="B16" s="59" t="s">
        <v>7</v>
      </c>
      <c r="C16" s="62">
        <v>1.0880000000000001</v>
      </c>
      <c r="D16" s="62">
        <v>1.7309999999999999</v>
      </c>
      <c r="E16" s="62">
        <v>2.1109999999999998</v>
      </c>
      <c r="F16" s="62">
        <v>1.5859999999999999</v>
      </c>
      <c r="G16" s="62">
        <v>1.0669999999999999</v>
      </c>
      <c r="H16" s="64">
        <v>1.0319999999999998</v>
      </c>
      <c r="I16" s="62">
        <v>-3.2802249297094743</v>
      </c>
      <c r="J16" s="62">
        <v>96.719775070290524</v>
      </c>
      <c r="K16" s="62">
        <v>-32.723833543505677</v>
      </c>
      <c r="L16" s="50"/>
      <c r="N16" s="111">
        <v>1</v>
      </c>
    </row>
    <row r="17" spans="1:34" x14ac:dyDescent="0.25">
      <c r="A17" s="48"/>
      <c r="B17" s="59" t="s">
        <v>8</v>
      </c>
      <c r="C17" s="62">
        <v>1.254</v>
      </c>
      <c r="D17" s="62">
        <v>1.4119999999999999</v>
      </c>
      <c r="E17" s="62">
        <v>1.9139999999999999</v>
      </c>
      <c r="F17" s="62">
        <v>1.403</v>
      </c>
      <c r="G17" s="62">
        <v>1.5329999999999999</v>
      </c>
      <c r="H17" s="64">
        <v>1.615</v>
      </c>
      <c r="I17" s="62">
        <v>5.3489889106327571</v>
      </c>
      <c r="J17" s="62">
        <v>105.34898891063276</v>
      </c>
      <c r="K17" s="62">
        <v>9.2658588738417702</v>
      </c>
      <c r="L17" s="50"/>
      <c r="N17" s="111">
        <v>1</v>
      </c>
    </row>
    <row r="18" spans="1:34" x14ac:dyDescent="0.25">
      <c r="A18" s="48"/>
      <c r="B18" s="59" t="s">
        <v>9</v>
      </c>
      <c r="C18" s="62">
        <v>1.6139999999999999</v>
      </c>
      <c r="D18" s="62">
        <v>1.45</v>
      </c>
      <c r="E18" s="62">
        <v>1.871</v>
      </c>
      <c r="F18" s="62">
        <v>1.6880000000000002</v>
      </c>
      <c r="G18" s="62">
        <v>1.556</v>
      </c>
      <c r="H18" s="24">
        <v>0.33199999999999985</v>
      </c>
      <c r="I18" s="24">
        <v>-78.663239074550134</v>
      </c>
      <c r="J18" s="24">
        <v>21.336760925449859</v>
      </c>
      <c r="K18" s="24">
        <v>-7.8199052132701503</v>
      </c>
      <c r="L18" s="50"/>
      <c r="N18" s="111">
        <v>1</v>
      </c>
    </row>
    <row r="19" spans="1:34" x14ac:dyDescent="0.25">
      <c r="A19" s="48"/>
      <c r="B19" s="59" t="s">
        <v>10</v>
      </c>
      <c r="C19" s="62">
        <v>1.6579999999999999</v>
      </c>
      <c r="D19" s="62">
        <v>1.33</v>
      </c>
      <c r="E19" s="62">
        <v>1.7590000000000001</v>
      </c>
      <c r="F19" s="62">
        <v>1.4970000000000001</v>
      </c>
      <c r="G19" s="62">
        <v>1.4740000000000002</v>
      </c>
      <c r="H19" s="64"/>
      <c r="I19" s="62" t="s">
        <v>112</v>
      </c>
      <c r="J19" s="62" t="s">
        <v>112</v>
      </c>
      <c r="K19" s="62" t="s">
        <v>112</v>
      </c>
      <c r="L19" s="50"/>
      <c r="N19" s="111" t="s">
        <v>112</v>
      </c>
    </row>
    <row r="20" spans="1:34" x14ac:dyDescent="0.25">
      <c r="A20" s="48"/>
      <c r="B20" s="59" t="s">
        <v>11</v>
      </c>
      <c r="C20" s="62">
        <v>1.5260000000000002</v>
      </c>
      <c r="D20" s="62">
        <v>1.639</v>
      </c>
      <c r="E20" s="62">
        <v>1.8329999999999997</v>
      </c>
      <c r="F20" s="62">
        <v>1.5890000000000002</v>
      </c>
      <c r="G20" s="62">
        <v>1.8540000000000001</v>
      </c>
      <c r="H20" s="64"/>
      <c r="I20" s="62" t="s">
        <v>112</v>
      </c>
      <c r="J20" s="62" t="s">
        <v>112</v>
      </c>
      <c r="K20" s="62" t="s">
        <v>112</v>
      </c>
      <c r="L20" s="50"/>
      <c r="M20" s="118"/>
      <c r="N20" s="111" t="s">
        <v>112</v>
      </c>
      <c r="O20" s="22"/>
    </row>
    <row r="21" spans="1:34" x14ac:dyDescent="0.25">
      <c r="A21" s="48"/>
      <c r="B21" s="59" t="s">
        <v>12</v>
      </c>
      <c r="C21" s="62">
        <v>2.2079999999999997</v>
      </c>
      <c r="D21" s="62">
        <v>1.6459999999999999</v>
      </c>
      <c r="E21" s="62">
        <v>1.9440000000000002</v>
      </c>
      <c r="F21" s="62">
        <v>1.504</v>
      </c>
      <c r="G21" s="62">
        <v>1.5290000000000001</v>
      </c>
      <c r="H21" s="64"/>
      <c r="I21" s="62" t="s">
        <v>112</v>
      </c>
      <c r="J21" s="62" t="s">
        <v>112</v>
      </c>
      <c r="K21" s="62" t="s">
        <v>112</v>
      </c>
      <c r="L21" s="50"/>
      <c r="N21" s="111" t="s">
        <v>112</v>
      </c>
      <c r="O21" s="22"/>
    </row>
    <row r="22" spans="1:34" x14ac:dyDescent="0.25">
      <c r="A22" s="48"/>
      <c r="B22" s="59" t="s">
        <v>13</v>
      </c>
      <c r="C22" s="62">
        <v>1.974</v>
      </c>
      <c r="D22" s="62">
        <v>1.669</v>
      </c>
      <c r="E22" s="62">
        <v>1.823</v>
      </c>
      <c r="F22" s="62">
        <v>1.2970000000000002</v>
      </c>
      <c r="G22" s="62">
        <v>1.5339999999999998</v>
      </c>
      <c r="H22" s="64"/>
      <c r="I22" s="62" t="s">
        <v>112</v>
      </c>
      <c r="J22" s="62" t="s">
        <v>112</v>
      </c>
      <c r="K22" s="62" t="s">
        <v>112</v>
      </c>
      <c r="L22" s="50"/>
      <c r="N22" s="111" t="s">
        <v>112</v>
      </c>
    </row>
    <row r="23" spans="1:34" x14ac:dyDescent="0.25">
      <c r="A23" s="48"/>
      <c r="B23" s="59" t="s">
        <v>14</v>
      </c>
      <c r="C23" s="62">
        <v>1.4020000000000001</v>
      </c>
      <c r="D23" s="62">
        <v>1.7590000000000003</v>
      </c>
      <c r="E23" s="62">
        <v>1.4430000000000001</v>
      </c>
      <c r="F23" s="62">
        <v>1.2320000000000002</v>
      </c>
      <c r="G23" s="62">
        <v>1.2920000000000003</v>
      </c>
      <c r="H23" s="64"/>
      <c r="I23" s="62" t="s">
        <v>112</v>
      </c>
      <c r="J23" s="62" t="s">
        <v>112</v>
      </c>
      <c r="K23" s="62" t="s">
        <v>112</v>
      </c>
      <c r="L23" s="50"/>
      <c r="N23" s="111" t="s">
        <v>112</v>
      </c>
    </row>
    <row r="24" spans="1:34" x14ac:dyDescent="0.25">
      <c r="A24" s="48"/>
      <c r="B24" s="59" t="s">
        <v>15</v>
      </c>
      <c r="C24" s="62">
        <v>1.1649999999999998</v>
      </c>
      <c r="D24" s="62">
        <v>1.3289999999999997</v>
      </c>
      <c r="E24" s="62">
        <v>1.23</v>
      </c>
      <c r="F24" s="62">
        <v>1.0510000000000002</v>
      </c>
      <c r="G24" s="62">
        <v>0.94799999999999995</v>
      </c>
      <c r="H24" s="64"/>
      <c r="I24" s="62" t="s">
        <v>112</v>
      </c>
      <c r="J24" s="62" t="s">
        <v>112</v>
      </c>
      <c r="K24" s="62" t="s">
        <v>112</v>
      </c>
      <c r="L24" s="50"/>
      <c r="N24" s="111" t="s">
        <v>112</v>
      </c>
    </row>
    <row r="25" spans="1:34" x14ac:dyDescent="0.25">
      <c r="A25" s="48"/>
      <c r="B25" s="63" t="s">
        <v>19</v>
      </c>
      <c r="C25" s="64">
        <v>16.981999999999999</v>
      </c>
      <c r="D25" s="64">
        <v>19.311</v>
      </c>
      <c r="E25" s="64">
        <v>21.430000000000003</v>
      </c>
      <c r="F25" s="64">
        <v>18.053000000000004</v>
      </c>
      <c r="G25" s="64">
        <v>16.806999999999999</v>
      </c>
      <c r="H25" s="82">
        <v>6.8950000000000005</v>
      </c>
      <c r="I25" s="55"/>
      <c r="J25" s="37"/>
      <c r="K25" s="37"/>
      <c r="L25" s="50"/>
    </row>
    <row r="26" spans="1:34" ht="18.75" customHeight="1" x14ac:dyDescent="0.25">
      <c r="A26" s="48"/>
      <c r="B26" s="63" t="s">
        <v>16</v>
      </c>
      <c r="C26" s="64"/>
      <c r="D26" s="64">
        <v>13.714521257802392</v>
      </c>
      <c r="E26" s="64">
        <v>10.973020558231084</v>
      </c>
      <c r="F26" s="64">
        <v>-15.758282781147914</v>
      </c>
      <c r="G26" s="64">
        <v>-6.9018999612253111</v>
      </c>
      <c r="H26" s="36"/>
      <c r="I26" s="37"/>
      <c r="J26" s="37"/>
      <c r="K26" s="37"/>
      <c r="L26" s="50"/>
    </row>
    <row r="27" spans="1:34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4" ht="18.75" customHeight="1" x14ac:dyDescent="0.25">
      <c r="A28" s="48"/>
      <c r="B28" s="63" t="s">
        <v>17</v>
      </c>
      <c r="C28" s="64">
        <v>7.0490000000000004</v>
      </c>
      <c r="D28" s="64">
        <v>9.9390000000000001</v>
      </c>
      <c r="E28" s="64">
        <v>11.398000000000001</v>
      </c>
      <c r="F28" s="64">
        <v>9.8830000000000009</v>
      </c>
      <c r="G28" s="64">
        <v>8.1760000000000019</v>
      </c>
      <c r="H28" s="24">
        <v>6.8950000000000005</v>
      </c>
      <c r="I28" s="58">
        <v>-15.667808219178092</v>
      </c>
      <c r="J28" s="24">
        <v>84.332191780821901</v>
      </c>
      <c r="K28" s="24">
        <v>-17.272083375493263</v>
      </c>
      <c r="L28" s="50"/>
    </row>
    <row r="29" spans="1:34" ht="18.75" customHeight="1" x14ac:dyDescent="0.25">
      <c r="A29" s="48"/>
      <c r="B29" s="63" t="s">
        <v>16</v>
      </c>
      <c r="C29" s="64"/>
      <c r="D29" s="64">
        <v>40.998723223152211</v>
      </c>
      <c r="E29" s="64">
        <v>14.679545225877867</v>
      </c>
      <c r="F29" s="64">
        <v>-13.291805579926308</v>
      </c>
      <c r="G29" s="64">
        <v>-17.272083375493263</v>
      </c>
      <c r="H29" s="24">
        <v>-15.667808219178092</v>
      </c>
      <c r="I29" s="37"/>
      <c r="J29" s="37"/>
      <c r="K29" s="37"/>
      <c r="L29" s="50"/>
    </row>
    <row r="30" spans="1:34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4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4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111" t="s">
        <v>112</v>
      </c>
      <c r="O32" s="5"/>
      <c r="P32" s="5"/>
      <c r="Q32" s="5"/>
      <c r="R32" s="5"/>
      <c r="S32" s="5"/>
      <c r="T32" s="5"/>
      <c r="U32" s="5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</row>
    <row r="33" spans="1:34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111" t="s">
        <v>112</v>
      </c>
      <c r="O33" s="5"/>
      <c r="P33" s="5"/>
      <c r="Q33" s="5"/>
      <c r="R33" s="5"/>
      <c r="S33" s="5"/>
      <c r="T33" s="5"/>
      <c r="U33" s="5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</row>
    <row r="34" spans="1:34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111" t="s">
        <v>112</v>
      </c>
      <c r="O34" s="5"/>
      <c r="P34" s="5"/>
      <c r="Q34" s="5"/>
      <c r="R34" s="5"/>
      <c r="S34" s="5"/>
      <c r="T34" s="5"/>
      <c r="U34" s="5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</row>
    <row r="35" spans="1:34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111" t="s">
        <v>112</v>
      </c>
      <c r="O35" s="5"/>
      <c r="P35" s="5"/>
      <c r="Q35" s="5"/>
      <c r="R35" s="5"/>
      <c r="S35" s="5"/>
      <c r="T35" s="5"/>
      <c r="U35" s="5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</row>
    <row r="36" spans="1:34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111" t="s">
        <v>112</v>
      </c>
      <c r="O36" s="5"/>
      <c r="P36" s="5"/>
      <c r="Q36" s="5"/>
      <c r="R36" s="5"/>
      <c r="S36" s="5"/>
      <c r="T36" s="5"/>
      <c r="U36" s="5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</row>
    <row r="37" spans="1:34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111"/>
      <c r="O37" s="5"/>
      <c r="P37" s="5"/>
      <c r="Q37" s="5"/>
      <c r="R37" s="5"/>
      <c r="S37" s="5"/>
      <c r="T37" s="5"/>
      <c r="U37" s="5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</row>
    <row r="38" spans="1:34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111" t="s">
        <v>112</v>
      </c>
      <c r="O38" s="5"/>
      <c r="P38" s="5"/>
      <c r="Q38" s="5"/>
      <c r="R38" s="5"/>
      <c r="S38" s="5"/>
      <c r="T38" s="5"/>
      <c r="U38" s="5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</row>
    <row r="39" spans="1:34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111" t="s">
        <v>112</v>
      </c>
      <c r="O39" s="5"/>
      <c r="P39" s="5"/>
      <c r="Q39" s="5"/>
      <c r="R39" s="5"/>
      <c r="S39" s="5"/>
      <c r="T39" s="5"/>
      <c r="U39" s="5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</row>
    <row r="40" spans="1:34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111" t="s">
        <v>112</v>
      </c>
      <c r="O40" s="5"/>
      <c r="P40" s="5"/>
      <c r="Q40" s="5"/>
      <c r="R40" s="5"/>
      <c r="S40" s="5"/>
      <c r="T40" s="5"/>
      <c r="U40" s="5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</row>
    <row r="41" spans="1:34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111" t="s">
        <v>112</v>
      </c>
      <c r="O41" s="5"/>
      <c r="P41" s="5"/>
      <c r="Q41" s="5"/>
      <c r="R41" s="5"/>
      <c r="S41" s="5"/>
      <c r="T41" s="5"/>
      <c r="U41" s="5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</row>
    <row r="42" spans="1:34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111"/>
      <c r="O42" s="5"/>
      <c r="P42" s="5"/>
      <c r="Q42" s="5"/>
      <c r="R42" s="5"/>
      <c r="S42" s="5"/>
      <c r="T42" s="5"/>
      <c r="U42" s="5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</row>
    <row r="43" spans="1:34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111"/>
      <c r="O43" s="5"/>
      <c r="P43" s="5"/>
      <c r="Q43" s="5"/>
      <c r="R43" s="5"/>
      <c r="S43" s="5"/>
      <c r="T43" s="5"/>
      <c r="U43" s="5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</row>
    <row r="44" spans="1:34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111"/>
      <c r="O44" s="5"/>
      <c r="P44" s="5"/>
      <c r="Q44" s="5"/>
      <c r="R44" s="5"/>
      <c r="S44" s="5"/>
      <c r="T44" s="5"/>
      <c r="U44" s="5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</row>
    <row r="45" spans="1:34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111"/>
      <c r="O45" s="5"/>
      <c r="P45" s="5"/>
      <c r="Q45" s="5"/>
      <c r="R45" s="5"/>
      <c r="S45" s="5"/>
      <c r="T45" s="5"/>
      <c r="U45" s="5"/>
      <c r="V45" s="140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</row>
    <row r="46" spans="1:34" x14ac:dyDescent="0.25">
      <c r="A46" s="52"/>
      <c r="B46" s="26" t="s">
        <v>94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34" s="109" customFormat="1" x14ac:dyDescent="0.25">
      <c r="O47" s="5"/>
      <c r="P47" s="5"/>
      <c r="Q47" s="5"/>
      <c r="R47" s="5"/>
      <c r="S47" s="5"/>
      <c r="T47" s="5"/>
      <c r="U47" s="5"/>
    </row>
    <row r="48" spans="1:34" s="18" customFormat="1" x14ac:dyDescent="0.25">
      <c r="B48" s="18" t="s">
        <v>90</v>
      </c>
    </row>
    <row r="49" spans="2:5" s="18" customFormat="1" x14ac:dyDescent="0.25">
      <c r="B49" s="67"/>
      <c r="D49" s="141">
        <v>38353</v>
      </c>
    </row>
    <row r="50" spans="2:5" s="18" customFormat="1" x14ac:dyDescent="0.25">
      <c r="B50" s="67"/>
      <c r="D50" s="141">
        <v>38384</v>
      </c>
    </row>
    <row r="51" spans="2:5" s="18" customFormat="1" x14ac:dyDescent="0.25">
      <c r="B51" s="67"/>
      <c r="D51" s="141">
        <v>38412</v>
      </c>
    </row>
    <row r="52" spans="2:5" s="18" customFormat="1" x14ac:dyDescent="0.25">
      <c r="B52" s="67"/>
      <c r="D52" s="141">
        <v>38443</v>
      </c>
    </row>
    <row r="53" spans="2:5" s="18" customFormat="1" x14ac:dyDescent="0.25">
      <c r="B53" s="67"/>
      <c r="D53" s="141">
        <v>38473</v>
      </c>
    </row>
    <row r="54" spans="2:5" s="18" customFormat="1" x14ac:dyDescent="0.25">
      <c r="B54" s="67"/>
      <c r="D54" s="141">
        <v>38504</v>
      </c>
    </row>
    <row r="55" spans="2:5" s="18" customFormat="1" x14ac:dyDescent="0.25">
      <c r="B55" s="67"/>
      <c r="D55" s="141">
        <v>38534</v>
      </c>
    </row>
    <row r="56" spans="2:5" s="18" customFormat="1" x14ac:dyDescent="0.25">
      <c r="B56" s="67"/>
      <c r="D56" s="141">
        <v>38565</v>
      </c>
    </row>
    <row r="57" spans="2:5" s="18" customFormat="1" x14ac:dyDescent="0.25">
      <c r="B57" s="67"/>
      <c r="D57" s="141">
        <v>38596</v>
      </c>
    </row>
    <row r="58" spans="2:5" s="18" customFormat="1" x14ac:dyDescent="0.25">
      <c r="B58" s="67"/>
      <c r="D58" s="141">
        <v>38626</v>
      </c>
    </row>
    <row r="59" spans="2:5" s="18" customFormat="1" x14ac:dyDescent="0.25">
      <c r="B59" s="67"/>
      <c r="D59" s="141">
        <v>38657</v>
      </c>
    </row>
    <row r="60" spans="2:5" s="18" customFormat="1" x14ac:dyDescent="0.25">
      <c r="B60" s="67"/>
      <c r="D60" s="141">
        <v>38687</v>
      </c>
      <c r="E60" s="195"/>
    </row>
    <row r="61" spans="2:5" s="18" customFormat="1" x14ac:dyDescent="0.25">
      <c r="B61" s="67">
        <v>1305</v>
      </c>
      <c r="D61" s="141">
        <v>38718</v>
      </c>
      <c r="E61" s="195"/>
    </row>
    <row r="62" spans="2:5" s="18" customFormat="1" x14ac:dyDescent="0.25">
      <c r="B62" s="67">
        <v>1445</v>
      </c>
      <c r="D62" s="141">
        <v>38749</v>
      </c>
      <c r="E62" s="195"/>
    </row>
    <row r="63" spans="2:5" s="18" customFormat="1" x14ac:dyDescent="0.25">
      <c r="B63" s="67">
        <v>1670</v>
      </c>
      <c r="D63" s="141">
        <v>38777</v>
      </c>
      <c r="E63" s="195"/>
    </row>
    <row r="64" spans="2:5" s="18" customFormat="1" x14ac:dyDescent="0.25">
      <c r="B64" s="67">
        <v>1656</v>
      </c>
      <c r="D64" s="141">
        <v>38808</v>
      </c>
      <c r="E64" s="195"/>
    </row>
    <row r="65" spans="2:5" s="18" customFormat="1" x14ac:dyDescent="0.25">
      <c r="B65" s="67">
        <v>1879</v>
      </c>
      <c r="D65" s="141">
        <v>38838</v>
      </c>
      <c r="E65" s="195"/>
    </row>
    <row r="66" spans="2:5" s="18" customFormat="1" x14ac:dyDescent="0.25">
      <c r="B66" s="67">
        <v>2147</v>
      </c>
      <c r="D66" s="141">
        <v>38869</v>
      </c>
      <c r="E66" s="195"/>
    </row>
    <row r="67" spans="2:5" s="18" customFormat="1" x14ac:dyDescent="0.25">
      <c r="B67" s="67">
        <v>2193</v>
      </c>
      <c r="D67" s="141">
        <v>38899</v>
      </c>
      <c r="E67" s="195"/>
    </row>
    <row r="68" spans="2:5" s="18" customFormat="1" x14ac:dyDescent="0.25">
      <c r="B68" s="67">
        <v>2423</v>
      </c>
      <c r="D68" s="141">
        <v>38930</v>
      </c>
      <c r="E68" s="195"/>
    </row>
    <row r="69" spans="2:5" s="18" customFormat="1" x14ac:dyDescent="0.25">
      <c r="B69" s="67">
        <v>2260</v>
      </c>
      <c r="D69" s="141">
        <v>38961</v>
      </c>
      <c r="E69" s="195"/>
    </row>
    <row r="70" spans="2:5" s="18" customFormat="1" x14ac:dyDescent="0.25">
      <c r="B70" s="67">
        <v>2223</v>
      </c>
      <c r="D70" s="141">
        <v>38991</v>
      </c>
      <c r="E70" s="195"/>
    </row>
    <row r="71" spans="2:5" s="18" customFormat="1" x14ac:dyDescent="0.25">
      <c r="B71" s="67">
        <v>2055</v>
      </c>
      <c r="D71" s="141">
        <v>39022</v>
      </c>
      <c r="E71" s="195"/>
    </row>
    <row r="72" spans="2:5" s="18" customFormat="1" x14ac:dyDescent="0.25">
      <c r="B72" s="67">
        <v>1709</v>
      </c>
      <c r="D72" s="141">
        <v>39052</v>
      </c>
      <c r="E72" s="195">
        <v>1.9137500000000001</v>
      </c>
    </row>
    <row r="73" spans="2:5" s="18" customFormat="1" x14ac:dyDescent="0.25">
      <c r="B73" s="67">
        <v>2107</v>
      </c>
      <c r="D73" s="141">
        <v>39083</v>
      </c>
      <c r="E73" s="195">
        <v>1.9805833333333334</v>
      </c>
    </row>
    <row r="74" spans="2:5" s="18" customFormat="1" x14ac:dyDescent="0.25">
      <c r="B74" s="67">
        <v>1874</v>
      </c>
      <c r="D74" s="141">
        <v>39114</v>
      </c>
      <c r="E74" s="195">
        <v>2.0163333333333333</v>
      </c>
    </row>
    <row r="75" spans="2:5" s="18" customFormat="1" x14ac:dyDescent="0.25">
      <c r="B75" s="67">
        <v>2089</v>
      </c>
      <c r="D75" s="141">
        <v>39142</v>
      </c>
      <c r="E75" s="195">
        <v>2.05125</v>
      </c>
    </row>
    <row r="76" spans="2:5" s="18" customFormat="1" x14ac:dyDescent="0.25">
      <c r="B76" s="67">
        <v>2078</v>
      </c>
      <c r="D76" s="141">
        <v>39173</v>
      </c>
      <c r="E76" s="195">
        <v>2.0864166666666666</v>
      </c>
    </row>
    <row r="77" spans="2:5" s="18" customFormat="1" x14ac:dyDescent="0.25">
      <c r="B77" s="67">
        <v>1860</v>
      </c>
      <c r="D77" s="141">
        <v>39203</v>
      </c>
      <c r="E77" s="195">
        <v>2.0848333333333335</v>
      </c>
    </row>
    <row r="78" spans="2:5" s="18" customFormat="1" x14ac:dyDescent="0.25">
      <c r="B78" s="67">
        <v>2011</v>
      </c>
      <c r="D78" s="141">
        <v>39234</v>
      </c>
      <c r="E78" s="195">
        <v>2.0735000000000001</v>
      </c>
    </row>
    <row r="79" spans="2:5" s="18" customFormat="1" x14ac:dyDescent="0.25">
      <c r="B79" s="67">
        <v>1889</v>
      </c>
      <c r="D79" s="141">
        <v>39264</v>
      </c>
      <c r="E79" s="195">
        <v>2.0481666666666665</v>
      </c>
    </row>
    <row r="80" spans="2:5" s="18" customFormat="1" x14ac:dyDescent="0.25">
      <c r="B80" s="67">
        <v>1979</v>
      </c>
      <c r="D80" s="141">
        <v>39295</v>
      </c>
      <c r="E80" s="195">
        <v>2.0111666666666665</v>
      </c>
    </row>
    <row r="81" spans="2:5" s="18" customFormat="1" x14ac:dyDescent="0.25">
      <c r="B81" s="67">
        <v>1920</v>
      </c>
      <c r="D81" s="141">
        <v>39326</v>
      </c>
      <c r="E81" s="195">
        <v>1.9828333333333332</v>
      </c>
    </row>
    <row r="82" spans="2:5" s="18" customFormat="1" x14ac:dyDescent="0.25">
      <c r="B82" s="67">
        <v>1578</v>
      </c>
      <c r="D82" s="141">
        <v>39356</v>
      </c>
      <c r="E82" s="195">
        <v>1.9290833333333333</v>
      </c>
    </row>
    <row r="83" spans="2:5" s="18" customFormat="1" x14ac:dyDescent="0.25">
      <c r="B83" s="67">
        <v>1684</v>
      </c>
      <c r="D83" s="141">
        <v>39387</v>
      </c>
      <c r="E83" s="195">
        <v>1.8981666666666668</v>
      </c>
    </row>
    <row r="84" spans="2:5" s="18" customFormat="1" x14ac:dyDescent="0.25">
      <c r="B84" s="67">
        <v>1617</v>
      </c>
      <c r="D84" s="141">
        <v>39417</v>
      </c>
      <c r="E84" s="195">
        <v>1.8905000000000001</v>
      </c>
    </row>
    <row r="85" spans="2:5" s="18" customFormat="1" x14ac:dyDescent="0.25">
      <c r="B85" s="67">
        <v>1544</v>
      </c>
      <c r="D85" s="141">
        <v>39448</v>
      </c>
      <c r="E85" s="195">
        <v>1.8435833333333334</v>
      </c>
    </row>
    <row r="86" spans="2:5" s="18" customFormat="1" x14ac:dyDescent="0.25">
      <c r="B86" s="67">
        <v>2118</v>
      </c>
      <c r="D86" s="141">
        <v>39479</v>
      </c>
      <c r="E86" s="195">
        <v>1.8639166666666667</v>
      </c>
    </row>
    <row r="87" spans="2:5" s="18" customFormat="1" x14ac:dyDescent="0.25">
      <c r="B87" s="67">
        <v>1877</v>
      </c>
      <c r="D87" s="141">
        <v>39508</v>
      </c>
      <c r="E87" s="195">
        <v>1.8462499999999999</v>
      </c>
    </row>
    <row r="88" spans="2:5" s="18" customFormat="1" x14ac:dyDescent="0.25">
      <c r="B88" s="67">
        <v>1883</v>
      </c>
      <c r="D88" s="141">
        <v>39539</v>
      </c>
      <c r="E88" s="195">
        <v>1.83</v>
      </c>
    </row>
    <row r="89" spans="2:5" s="18" customFormat="1" x14ac:dyDescent="0.25">
      <c r="B89" s="67">
        <v>1732</v>
      </c>
      <c r="D89" s="141">
        <v>39569</v>
      </c>
      <c r="E89" s="195">
        <v>1.8193333333333332</v>
      </c>
    </row>
    <row r="90" spans="2:5" s="18" customFormat="1" x14ac:dyDescent="0.25">
      <c r="B90" s="67">
        <v>1312</v>
      </c>
      <c r="D90" s="141">
        <v>39600</v>
      </c>
      <c r="E90" s="195">
        <v>1.7610833333333333</v>
      </c>
    </row>
    <row r="91" spans="2:5" s="18" customFormat="1" x14ac:dyDescent="0.25">
      <c r="B91" s="67">
        <v>1444</v>
      </c>
      <c r="D91" s="141">
        <v>39630</v>
      </c>
      <c r="E91" s="195">
        <v>1.724</v>
      </c>
    </row>
    <row r="92" spans="2:5" s="18" customFormat="1" x14ac:dyDescent="0.25">
      <c r="B92" s="67">
        <v>1346</v>
      </c>
      <c r="D92" s="141">
        <v>39661</v>
      </c>
      <c r="E92" s="195">
        <v>1.6712499999999999</v>
      </c>
    </row>
    <row r="93" spans="2:5" s="18" customFormat="1" x14ac:dyDescent="0.25">
      <c r="B93" s="67">
        <v>1135</v>
      </c>
      <c r="D93" s="141">
        <v>39692</v>
      </c>
      <c r="E93" s="195">
        <v>1.6058333333333332</v>
      </c>
    </row>
    <row r="94" spans="2:5" s="18" customFormat="1" x14ac:dyDescent="0.25">
      <c r="B94" s="67">
        <v>1177</v>
      </c>
      <c r="D94" s="141">
        <v>39722</v>
      </c>
      <c r="E94" s="195">
        <v>1.5724166666666668</v>
      </c>
    </row>
    <row r="95" spans="2:5" s="18" customFormat="1" x14ac:dyDescent="0.25">
      <c r="B95" s="67">
        <v>1144</v>
      </c>
      <c r="D95" s="141">
        <v>39753</v>
      </c>
      <c r="E95" s="195">
        <v>1.5274166666666666</v>
      </c>
    </row>
    <row r="96" spans="2:5" s="18" customFormat="1" x14ac:dyDescent="0.25">
      <c r="B96" s="67">
        <v>755</v>
      </c>
      <c r="D96" s="141">
        <v>39783</v>
      </c>
      <c r="E96" s="195">
        <v>1.4555833333333332</v>
      </c>
    </row>
    <row r="97" spans="2:5" s="18" customFormat="1" x14ac:dyDescent="0.25">
      <c r="B97" s="67">
        <v>941</v>
      </c>
      <c r="D97" s="141">
        <v>39814</v>
      </c>
      <c r="E97" s="195">
        <v>1.4053333333333333</v>
      </c>
    </row>
    <row r="98" spans="2:5" s="18" customFormat="1" x14ac:dyDescent="0.25">
      <c r="B98" s="67">
        <v>1073</v>
      </c>
      <c r="D98" s="141">
        <v>39845</v>
      </c>
      <c r="E98" s="195">
        <v>1.3182499999999999</v>
      </c>
    </row>
    <row r="99" spans="2:5" s="18" customFormat="1" x14ac:dyDescent="0.25">
      <c r="B99" s="67">
        <v>1079</v>
      </c>
      <c r="D99" s="141">
        <v>39873</v>
      </c>
      <c r="E99" s="195">
        <v>1.2517499999999999</v>
      </c>
    </row>
    <row r="100" spans="2:5" s="18" customFormat="1" x14ac:dyDescent="0.25">
      <c r="B100" s="67">
        <v>1088</v>
      </c>
      <c r="D100" s="141">
        <v>39904</v>
      </c>
      <c r="E100" s="195">
        <v>1.1855</v>
      </c>
    </row>
    <row r="101" spans="2:5" s="18" customFormat="1" x14ac:dyDescent="0.25">
      <c r="B101" s="67">
        <v>1254</v>
      </c>
      <c r="D101" s="141">
        <v>39934</v>
      </c>
      <c r="E101" s="195">
        <v>1.1456666666666668</v>
      </c>
    </row>
    <row r="102" spans="2:5" s="18" customFormat="1" x14ac:dyDescent="0.25">
      <c r="B102" s="67">
        <v>1614</v>
      </c>
      <c r="D102" s="141">
        <v>39965</v>
      </c>
      <c r="E102" s="195">
        <v>1.1708333333333332</v>
      </c>
    </row>
    <row r="103" spans="2:5" s="18" customFormat="1" x14ac:dyDescent="0.25">
      <c r="B103" s="67">
        <v>1658</v>
      </c>
      <c r="D103" s="141">
        <v>39995</v>
      </c>
      <c r="E103" s="195">
        <v>1.1886666666666668</v>
      </c>
    </row>
    <row r="104" spans="2:5" s="18" customFormat="1" x14ac:dyDescent="0.25">
      <c r="B104" s="67">
        <v>1526</v>
      </c>
      <c r="D104" s="141">
        <v>40026</v>
      </c>
      <c r="E104" s="195">
        <v>1.2036666666666667</v>
      </c>
    </row>
    <row r="105" spans="2:5" s="18" customFormat="1" x14ac:dyDescent="0.25">
      <c r="B105" s="67">
        <v>2208</v>
      </c>
      <c r="D105" s="141">
        <v>40057</v>
      </c>
      <c r="E105" s="195">
        <v>1.2930833333333334</v>
      </c>
    </row>
    <row r="106" spans="2:5" s="18" customFormat="1" x14ac:dyDescent="0.25">
      <c r="B106" s="67">
        <v>1974</v>
      </c>
      <c r="D106" s="141">
        <v>40087</v>
      </c>
      <c r="E106" s="195">
        <v>1.3594999999999999</v>
      </c>
    </row>
    <row r="107" spans="2:5" s="18" customFormat="1" x14ac:dyDescent="0.25">
      <c r="B107" s="67">
        <v>1402</v>
      </c>
      <c r="D107" s="141">
        <v>40118</v>
      </c>
      <c r="E107" s="195">
        <v>1.381</v>
      </c>
    </row>
    <row r="108" spans="2:5" s="18" customFormat="1" x14ac:dyDescent="0.25">
      <c r="B108" s="67">
        <v>1165</v>
      </c>
      <c r="D108" s="141">
        <v>40148</v>
      </c>
      <c r="E108" s="195">
        <v>1.4151666666666667</v>
      </c>
    </row>
    <row r="109" spans="2:5" s="18" customFormat="1" x14ac:dyDescent="0.25">
      <c r="B109" s="67">
        <v>1754</v>
      </c>
      <c r="D109" s="141">
        <v>40179</v>
      </c>
      <c r="E109" s="195">
        <v>1.4829166666666667</v>
      </c>
    </row>
    <row r="110" spans="2:5" s="18" customFormat="1" x14ac:dyDescent="0.25">
      <c r="B110" s="67">
        <v>1963</v>
      </c>
      <c r="D110" s="141">
        <v>40210</v>
      </c>
      <c r="E110" s="195">
        <v>1.5570833333333332</v>
      </c>
    </row>
    <row r="111" spans="2:5" s="18" customFormat="1" x14ac:dyDescent="0.25">
      <c r="B111" s="67">
        <v>1629</v>
      </c>
      <c r="D111" s="141">
        <v>40238</v>
      </c>
      <c r="E111" s="195">
        <v>1.6029166666666668</v>
      </c>
    </row>
    <row r="112" spans="2:5" s="18" customFormat="1" x14ac:dyDescent="0.25">
      <c r="B112" s="67">
        <v>1731</v>
      </c>
      <c r="D112" s="141">
        <v>40269</v>
      </c>
      <c r="E112" s="195">
        <v>1.6565000000000001</v>
      </c>
    </row>
    <row r="113" spans="2:5" s="18" customFormat="1" x14ac:dyDescent="0.25">
      <c r="B113" s="67">
        <v>1412</v>
      </c>
      <c r="D113" s="141">
        <v>40299</v>
      </c>
      <c r="E113" s="195">
        <v>1.6696666666666666</v>
      </c>
    </row>
    <row r="114" spans="2:5" s="18" customFormat="1" x14ac:dyDescent="0.25">
      <c r="B114" s="67">
        <v>1450</v>
      </c>
      <c r="D114" s="141">
        <v>40330</v>
      </c>
      <c r="E114" s="195">
        <v>1.6559999999999999</v>
      </c>
    </row>
    <row r="115" spans="2:5" s="18" customFormat="1" x14ac:dyDescent="0.25">
      <c r="B115" s="67">
        <v>1330</v>
      </c>
      <c r="D115" s="141">
        <v>40360</v>
      </c>
      <c r="E115" s="195">
        <v>1.6286666666666667</v>
      </c>
    </row>
    <row r="116" spans="2:5" s="18" customFormat="1" x14ac:dyDescent="0.25">
      <c r="B116" s="67">
        <v>1639</v>
      </c>
      <c r="D116" s="141">
        <v>40391</v>
      </c>
      <c r="E116" s="195">
        <v>1.6380833333333333</v>
      </c>
    </row>
    <row r="117" spans="2:5" s="18" customFormat="1" x14ac:dyDescent="0.25">
      <c r="B117" s="67">
        <v>1646</v>
      </c>
      <c r="D117" s="141">
        <v>40422</v>
      </c>
      <c r="E117" s="195">
        <v>1.5912500000000001</v>
      </c>
    </row>
    <row r="118" spans="2:5" s="18" customFormat="1" x14ac:dyDescent="0.25">
      <c r="B118" s="67">
        <v>1669</v>
      </c>
      <c r="D118" s="141">
        <v>40452</v>
      </c>
      <c r="E118" s="195">
        <v>1.5658333333333332</v>
      </c>
    </row>
    <row r="119" spans="2:5" s="18" customFormat="1" x14ac:dyDescent="0.25">
      <c r="B119" s="67">
        <v>1759</v>
      </c>
      <c r="D119" s="141">
        <v>40483</v>
      </c>
      <c r="E119" s="195">
        <v>1.5955833333333334</v>
      </c>
    </row>
    <row r="120" spans="2:5" s="18" customFormat="1" x14ac:dyDescent="0.25">
      <c r="B120" s="67">
        <v>1329</v>
      </c>
      <c r="D120" s="141">
        <v>40513</v>
      </c>
      <c r="E120" s="195">
        <v>1.6092500000000001</v>
      </c>
    </row>
    <row r="121" spans="2:5" s="18" customFormat="1" x14ac:dyDescent="0.25">
      <c r="B121" s="67">
        <v>1543</v>
      </c>
      <c r="D121" s="141">
        <v>40544</v>
      </c>
      <c r="E121" s="195">
        <v>1.5916666666666668</v>
      </c>
    </row>
    <row r="122" spans="2:5" s="18" customFormat="1" x14ac:dyDescent="0.25">
      <c r="B122" s="67">
        <v>1995</v>
      </c>
      <c r="D122" s="141">
        <v>40575</v>
      </c>
      <c r="E122" s="195">
        <v>1.5943333333333332</v>
      </c>
    </row>
    <row r="123" spans="2:5" s="18" customFormat="1" x14ac:dyDescent="0.25">
      <c r="B123" s="67">
        <v>1964</v>
      </c>
      <c r="D123" s="141">
        <v>40603</v>
      </c>
      <c r="E123" s="195">
        <v>1.62225</v>
      </c>
    </row>
    <row r="124" spans="2:5" s="18" customFormat="1" x14ac:dyDescent="0.25">
      <c r="B124" s="67">
        <v>2111</v>
      </c>
      <c r="D124" s="141">
        <v>40634</v>
      </c>
      <c r="E124" s="195">
        <v>1.6539166666666667</v>
      </c>
    </row>
    <row r="125" spans="2:5" s="18" customFormat="1" x14ac:dyDescent="0.25">
      <c r="B125" s="67">
        <v>1914</v>
      </c>
      <c r="D125" s="141">
        <v>40664</v>
      </c>
      <c r="E125" s="195">
        <v>1.6957500000000001</v>
      </c>
    </row>
    <row r="126" spans="2:5" s="18" customFormat="1" x14ac:dyDescent="0.25">
      <c r="B126" s="67">
        <v>1871</v>
      </c>
      <c r="D126" s="141">
        <v>40695</v>
      </c>
      <c r="E126" s="195">
        <v>1.7308333333333332</v>
      </c>
    </row>
    <row r="127" spans="2:5" s="18" customFormat="1" x14ac:dyDescent="0.25">
      <c r="B127" s="67">
        <v>1759</v>
      </c>
      <c r="D127" s="141">
        <v>40725</v>
      </c>
      <c r="E127" s="195">
        <v>1.7665833333333332</v>
      </c>
    </row>
    <row r="128" spans="2:5" s="18" customFormat="1" x14ac:dyDescent="0.25">
      <c r="B128" s="67">
        <v>1833</v>
      </c>
      <c r="D128" s="141">
        <v>40756</v>
      </c>
      <c r="E128" s="195">
        <v>1.7827500000000001</v>
      </c>
    </row>
    <row r="129" spans="2:5" s="18" customFormat="1" x14ac:dyDescent="0.25">
      <c r="B129" s="67">
        <v>1944</v>
      </c>
      <c r="D129" s="141">
        <v>40787</v>
      </c>
      <c r="E129" s="195">
        <v>1.8075833333333333</v>
      </c>
    </row>
    <row r="130" spans="2:5" s="18" customFormat="1" x14ac:dyDescent="0.25">
      <c r="B130" s="67">
        <v>1823</v>
      </c>
      <c r="D130" s="141">
        <v>40817</v>
      </c>
      <c r="E130" s="195">
        <v>1.8204166666666668</v>
      </c>
    </row>
    <row r="131" spans="2:5" s="18" customFormat="1" x14ac:dyDescent="0.25">
      <c r="B131" s="67">
        <v>1443</v>
      </c>
      <c r="D131" s="141">
        <v>40848</v>
      </c>
      <c r="E131" s="195">
        <v>1.7940833333333333</v>
      </c>
    </row>
    <row r="132" spans="2:5" s="18" customFormat="1" x14ac:dyDescent="0.25">
      <c r="B132" s="67">
        <v>1230</v>
      </c>
      <c r="D132" s="141">
        <v>40878</v>
      </c>
      <c r="E132" s="195">
        <v>1.7858333333333332</v>
      </c>
    </row>
    <row r="133" spans="2:5" s="18" customFormat="1" x14ac:dyDescent="0.25">
      <c r="B133" s="67">
        <v>1558</v>
      </c>
      <c r="D133" s="141">
        <v>40909</v>
      </c>
      <c r="E133" s="195">
        <v>1.7870833333333334</v>
      </c>
    </row>
    <row r="134" spans="2:5" s="18" customFormat="1" x14ac:dyDescent="0.25">
      <c r="B134" s="67">
        <v>1871</v>
      </c>
      <c r="D134" s="141">
        <v>40940</v>
      </c>
      <c r="E134" s="195">
        <v>1.7767500000000001</v>
      </c>
    </row>
    <row r="135" spans="2:5" s="18" customFormat="1" x14ac:dyDescent="0.25">
      <c r="B135" s="67">
        <v>1777</v>
      </c>
      <c r="D135" s="141">
        <v>40969</v>
      </c>
      <c r="E135" s="195">
        <v>1.7611666666666668</v>
      </c>
    </row>
    <row r="136" spans="2:5" s="18" customFormat="1" x14ac:dyDescent="0.25">
      <c r="B136" s="67">
        <v>1586</v>
      </c>
      <c r="D136" s="141">
        <v>41000</v>
      </c>
      <c r="E136" s="195">
        <v>1.7174166666666668</v>
      </c>
    </row>
    <row r="137" spans="2:5" s="18" customFormat="1" x14ac:dyDescent="0.25">
      <c r="B137" s="67">
        <v>1403</v>
      </c>
      <c r="D137" s="141">
        <v>41030</v>
      </c>
      <c r="E137" s="195">
        <v>1.6748333333333332</v>
      </c>
    </row>
    <row r="138" spans="2:5" s="18" customFormat="1" x14ac:dyDescent="0.25">
      <c r="B138" s="67">
        <v>1688</v>
      </c>
      <c r="D138" s="141">
        <v>41061</v>
      </c>
      <c r="E138" s="195">
        <v>1.6595833333333332</v>
      </c>
    </row>
    <row r="139" spans="2:5" s="18" customFormat="1" x14ac:dyDescent="0.25">
      <c r="B139" s="67">
        <v>1497</v>
      </c>
      <c r="D139" s="141">
        <v>41091</v>
      </c>
      <c r="E139" s="195">
        <v>1.63775</v>
      </c>
    </row>
    <row r="140" spans="2:5" s="18" customFormat="1" x14ac:dyDescent="0.25">
      <c r="B140" s="67">
        <v>1589</v>
      </c>
      <c r="D140" s="141">
        <v>41122</v>
      </c>
      <c r="E140" s="195">
        <v>1.6174166666666667</v>
      </c>
    </row>
    <row r="141" spans="2:5" s="18" customFormat="1" x14ac:dyDescent="0.25">
      <c r="B141" s="67">
        <v>1504</v>
      </c>
      <c r="D141" s="141">
        <v>41153</v>
      </c>
      <c r="E141" s="195">
        <v>1.5807500000000001</v>
      </c>
    </row>
    <row r="142" spans="2:5" s="18" customFormat="1" x14ac:dyDescent="0.25">
      <c r="B142" s="67">
        <v>1297</v>
      </c>
      <c r="D142" s="141">
        <v>41183</v>
      </c>
      <c r="E142" s="195">
        <v>1.5369166666666667</v>
      </c>
    </row>
    <row r="143" spans="2:5" s="18" customFormat="1" x14ac:dyDescent="0.25">
      <c r="B143" s="67">
        <v>1232</v>
      </c>
      <c r="D143" s="141">
        <v>41214</v>
      </c>
      <c r="E143" s="195">
        <v>1.5193333333333332</v>
      </c>
    </row>
    <row r="144" spans="2:5" s="18" customFormat="1" x14ac:dyDescent="0.25">
      <c r="B144" s="67">
        <v>1051</v>
      </c>
      <c r="D144" s="141">
        <v>41244</v>
      </c>
      <c r="E144" s="195">
        <v>1.5044166666666667</v>
      </c>
    </row>
    <row r="145" spans="2:34" s="18" customFormat="1" x14ac:dyDescent="0.25">
      <c r="B145" s="67">
        <v>1324</v>
      </c>
      <c r="D145" s="141">
        <v>41275</v>
      </c>
      <c r="E145" s="195">
        <v>1.4849166666666667</v>
      </c>
    </row>
    <row r="146" spans="2:34" s="28" customFormat="1" x14ac:dyDescent="0.25">
      <c r="B146" s="67">
        <v>1401</v>
      </c>
      <c r="C146" s="18"/>
      <c r="D146" s="141">
        <v>41306</v>
      </c>
      <c r="E146" s="195">
        <v>1.4457500000000001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28" customFormat="1" x14ac:dyDescent="0.25">
      <c r="B147" s="67">
        <v>1295</v>
      </c>
      <c r="C147" s="18"/>
      <c r="D147" s="141">
        <v>41334</v>
      </c>
      <c r="E147" s="195">
        <v>1.4055833333333332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28" customFormat="1" x14ac:dyDescent="0.25">
      <c r="B148" s="67">
        <v>1067</v>
      </c>
      <c r="C148" s="18"/>
      <c r="D148" s="141">
        <v>41365</v>
      </c>
      <c r="E148" s="195">
        <v>1.3623333333333332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28" customFormat="1" x14ac:dyDescent="0.25">
      <c r="B149" s="67">
        <v>1533</v>
      </c>
      <c r="C149" s="18"/>
      <c r="D149" s="141">
        <v>41395</v>
      </c>
      <c r="E149" s="195">
        <v>1.3731666666666666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28" customFormat="1" x14ac:dyDescent="0.25">
      <c r="B150" s="67">
        <v>1556</v>
      </c>
      <c r="C150" s="18"/>
      <c r="D150" s="141">
        <v>41426</v>
      </c>
      <c r="E150" s="195">
        <v>1.3621666666666667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28" customFormat="1" x14ac:dyDescent="0.25">
      <c r="B151" s="67">
        <v>1474</v>
      </c>
      <c r="C151" s="18"/>
      <c r="D151" s="141">
        <v>41456</v>
      </c>
      <c r="E151" s="195">
        <v>1.36025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28" customFormat="1" x14ac:dyDescent="0.25">
      <c r="B152" s="67">
        <v>1854</v>
      </c>
      <c r="D152" s="141">
        <v>41487</v>
      </c>
      <c r="E152" s="195">
        <v>1.3823333333333332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28" customFormat="1" x14ac:dyDescent="0.25">
      <c r="B153" s="67">
        <v>1529</v>
      </c>
      <c r="D153" s="141">
        <v>41518</v>
      </c>
      <c r="E153" s="195">
        <v>1.3844166666666669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28" customFormat="1" x14ac:dyDescent="0.25">
      <c r="B154" s="67">
        <v>1534</v>
      </c>
      <c r="D154" s="141">
        <v>41548</v>
      </c>
      <c r="E154" s="195">
        <v>1.4041666666666668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28" customFormat="1" x14ac:dyDescent="0.25">
      <c r="B155" s="67">
        <v>1292</v>
      </c>
      <c r="D155" s="141">
        <v>41579</v>
      </c>
      <c r="E155" s="195">
        <v>1.4091666666666667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28" customFormat="1" x14ac:dyDescent="0.25">
      <c r="B156" s="67">
        <v>948</v>
      </c>
      <c r="D156" s="141">
        <v>41609</v>
      </c>
      <c r="E156" s="195">
        <v>1.4005833333333333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28" customFormat="1" x14ac:dyDescent="0.25">
      <c r="B157" s="67">
        <v>1291</v>
      </c>
      <c r="D157" s="141">
        <v>41640</v>
      </c>
      <c r="E157" s="195">
        <v>1.3978333333333333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28" customFormat="1" x14ac:dyDescent="0.25">
      <c r="B158" s="67">
        <v>1304</v>
      </c>
      <c r="D158" s="141">
        <v>41671</v>
      </c>
      <c r="E158" s="195">
        <v>1.38975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28" customFormat="1" x14ac:dyDescent="0.25">
      <c r="B159" s="67">
        <v>1321</v>
      </c>
      <c r="D159" s="141">
        <v>41699</v>
      </c>
      <c r="E159" s="195">
        <v>1.3919166666666667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28" customFormat="1" x14ac:dyDescent="0.25">
      <c r="B160" s="67">
        <v>1032</v>
      </c>
      <c r="D160" s="141">
        <v>41730</v>
      </c>
      <c r="E160" s="195">
        <v>1.389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2:34" s="28" customFormat="1" x14ac:dyDescent="0.25">
      <c r="B161" s="67">
        <v>1615</v>
      </c>
      <c r="D161" s="141">
        <v>41760</v>
      </c>
      <c r="E161" s="195">
        <v>1.3958333333333333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2:34" s="28" customFormat="1" x14ac:dyDescent="0.25">
      <c r="B162" s="67">
        <v>332</v>
      </c>
      <c r="D162" s="141">
        <v>41791</v>
      </c>
      <c r="E162" s="195">
        <v>1.2938333333333332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2"/>
  <sheetViews>
    <sheetView zoomScaleSheetLayoutView="85" workbookViewId="0">
      <pane ySplit="11" topLeftCell="A12" activePane="bottomLeft" state="frozen"/>
      <selection activeCell="A25" sqref="A25"/>
      <selection pane="bottomLeft" activeCell="R26" sqref="R26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2.42578125" style="28" hidden="1" customWidth="1"/>
    <col min="15" max="26" width="11.42578125" style="109"/>
    <col min="27" max="32" width="11.42578125" style="140"/>
    <col min="33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27" t="s">
        <v>194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20" x14ac:dyDescent="0.25">
      <c r="A8" s="48"/>
      <c r="B8" s="29"/>
      <c r="C8" s="224" t="s">
        <v>95</v>
      </c>
      <c r="D8" s="224"/>
      <c r="E8" s="224"/>
      <c r="F8" s="224"/>
      <c r="G8" s="224"/>
      <c r="H8" s="224"/>
      <c r="I8" s="224"/>
      <c r="J8" s="224"/>
      <c r="K8" s="224"/>
      <c r="L8" s="50"/>
      <c r="M8" s="162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20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20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165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4</v>
      </c>
      <c r="C13" s="62">
        <v>17.199000000000002</v>
      </c>
      <c r="D13" s="62">
        <v>15.439</v>
      </c>
      <c r="E13" s="62">
        <v>11.849</v>
      </c>
      <c r="F13" s="62">
        <v>11.151</v>
      </c>
      <c r="G13" s="62">
        <v>12.16</v>
      </c>
      <c r="H13" s="64">
        <v>13.148999999999999</v>
      </c>
      <c r="I13" s="62">
        <v>8.1332236842105221</v>
      </c>
      <c r="J13" s="62">
        <v>108.13322368421052</v>
      </c>
      <c r="K13" s="62">
        <v>9.0485158281768499</v>
      </c>
      <c r="L13" s="50"/>
      <c r="N13" s="27"/>
      <c r="O13" s="110"/>
      <c r="P13" s="110"/>
      <c r="Q13" s="110"/>
      <c r="R13" s="110"/>
      <c r="S13" s="110"/>
      <c r="T13" s="181"/>
    </row>
    <row r="14" spans="1:20" x14ac:dyDescent="0.25">
      <c r="A14" s="48"/>
      <c r="B14" s="59" t="s">
        <v>5</v>
      </c>
      <c r="C14" s="62">
        <v>16.018999999999998</v>
      </c>
      <c r="D14" s="62">
        <v>13.776</v>
      </c>
      <c r="E14" s="62">
        <v>11.818</v>
      </c>
      <c r="F14" s="62">
        <v>11.090999999999999</v>
      </c>
      <c r="G14" s="62">
        <v>11.47</v>
      </c>
      <c r="H14" s="64">
        <v>13.656000000000001</v>
      </c>
      <c r="I14" s="62">
        <v>19.058413251961646</v>
      </c>
      <c r="J14" s="62">
        <v>119.05841325196165</v>
      </c>
      <c r="K14" s="62">
        <v>3.4171851050401436</v>
      </c>
      <c r="L14" s="50"/>
      <c r="N14" s="27"/>
      <c r="O14" s="110"/>
      <c r="P14" s="110"/>
      <c r="Q14" s="110"/>
      <c r="R14" s="110"/>
      <c r="S14" s="110"/>
      <c r="T14" s="181"/>
    </row>
    <row r="15" spans="1:20" x14ac:dyDescent="0.25">
      <c r="A15" s="48"/>
      <c r="B15" s="59" t="s">
        <v>6</v>
      </c>
      <c r="C15" s="62">
        <v>16.184999999999999</v>
      </c>
      <c r="D15" s="62">
        <v>13.27</v>
      </c>
      <c r="E15" s="62">
        <v>11.458</v>
      </c>
      <c r="F15" s="62">
        <v>11.608000000000001</v>
      </c>
      <c r="G15" s="62">
        <v>11.577</v>
      </c>
      <c r="H15" s="64">
        <v>13.225</v>
      </c>
      <c r="I15" s="62">
        <v>14.235121361319859</v>
      </c>
      <c r="J15" s="62">
        <v>114.23512136131986</v>
      </c>
      <c r="K15" s="62">
        <v>-0.26705720192971016</v>
      </c>
      <c r="L15" s="50"/>
      <c r="N15" s="27"/>
      <c r="O15" s="110"/>
      <c r="P15" s="110"/>
      <c r="Q15" s="110"/>
      <c r="R15" s="110"/>
      <c r="S15" s="110"/>
      <c r="T15" s="181"/>
    </row>
    <row r="16" spans="1:20" x14ac:dyDescent="0.25">
      <c r="A16" s="48"/>
      <c r="B16" s="59" t="s">
        <v>7</v>
      </c>
      <c r="C16" s="62">
        <v>16.504999999999999</v>
      </c>
      <c r="D16" s="62">
        <v>12.449</v>
      </c>
      <c r="E16" s="62">
        <v>12.475</v>
      </c>
      <c r="F16" s="62">
        <v>11.901</v>
      </c>
      <c r="G16" s="62">
        <v>11.484</v>
      </c>
      <c r="H16" s="64">
        <v>13.324</v>
      </c>
      <c r="I16" s="62">
        <v>16.02229188436084</v>
      </c>
      <c r="J16" s="62">
        <v>116.02229188436084</v>
      </c>
      <c r="K16" s="62">
        <v>-3.5039072346861544</v>
      </c>
      <c r="L16" s="50"/>
      <c r="N16" s="27"/>
      <c r="O16" s="110"/>
      <c r="P16" s="110"/>
      <c r="Q16" s="110"/>
      <c r="R16" s="110"/>
      <c r="S16" s="110"/>
      <c r="T16" s="181"/>
    </row>
    <row r="17" spans="1:32" x14ac:dyDescent="0.25">
      <c r="A17" s="48"/>
      <c r="B17" s="59" t="s">
        <v>8</v>
      </c>
      <c r="C17" s="62">
        <v>16.347000000000001</v>
      </c>
      <c r="D17" s="62">
        <v>12.137</v>
      </c>
      <c r="E17" s="62">
        <v>12.93</v>
      </c>
      <c r="F17" s="62">
        <v>11.629</v>
      </c>
      <c r="G17" s="62">
        <v>12.249000000000001</v>
      </c>
      <c r="H17" s="64">
        <v>13.225</v>
      </c>
      <c r="I17" s="62">
        <v>7.9679973875418364</v>
      </c>
      <c r="J17" s="62">
        <v>107.96799738754184</v>
      </c>
      <c r="K17" s="62">
        <v>5.3314988391091278</v>
      </c>
      <c r="L17" s="50"/>
      <c r="N17" s="27"/>
      <c r="O17" s="110"/>
      <c r="P17" s="110"/>
      <c r="Q17" s="110"/>
      <c r="R17" s="110"/>
      <c r="S17" s="110"/>
      <c r="T17" s="181"/>
    </row>
    <row r="18" spans="1:32" x14ac:dyDescent="0.25">
      <c r="A18" s="48"/>
      <c r="B18" s="59" t="s">
        <v>9</v>
      </c>
      <c r="C18" s="62">
        <v>15.166</v>
      </c>
      <c r="D18" s="62">
        <v>11.272</v>
      </c>
      <c r="E18" s="62">
        <v>12.867000000000001</v>
      </c>
      <c r="F18" s="62">
        <v>12.606</v>
      </c>
      <c r="G18" s="62">
        <v>11.765000000000001</v>
      </c>
      <c r="H18" s="24">
        <v>13.324</v>
      </c>
      <c r="I18" s="24">
        <v>13.25116872078198</v>
      </c>
      <c r="J18" s="24">
        <v>113.25116872078198</v>
      </c>
      <c r="K18" s="24">
        <v>-6.6714263049341582</v>
      </c>
      <c r="L18" s="50"/>
      <c r="N18" s="27"/>
      <c r="O18" s="110"/>
      <c r="P18" s="110"/>
      <c r="Q18" s="110"/>
      <c r="R18" s="110"/>
      <c r="S18" s="110"/>
      <c r="T18" s="181"/>
    </row>
    <row r="19" spans="1:32" x14ac:dyDescent="0.25">
      <c r="A19" s="48"/>
      <c r="B19" s="59" t="s">
        <v>10</v>
      </c>
      <c r="C19" s="62">
        <v>14.763999999999999</v>
      </c>
      <c r="D19" s="62">
        <v>10.864000000000001</v>
      </c>
      <c r="E19" s="62">
        <v>11.875</v>
      </c>
      <c r="F19" s="62">
        <v>11.79</v>
      </c>
      <c r="G19" s="62">
        <v>11.916</v>
      </c>
      <c r="H19" s="64"/>
      <c r="I19" s="62" t="s">
        <v>112</v>
      </c>
      <c r="J19" s="62" t="s">
        <v>112</v>
      </c>
      <c r="K19" s="62" t="s">
        <v>112</v>
      </c>
      <c r="L19" s="50"/>
      <c r="N19" s="27"/>
      <c r="O19" s="110"/>
      <c r="P19" s="110"/>
      <c r="Q19" s="110"/>
      <c r="R19" s="110"/>
      <c r="S19" s="110"/>
    </row>
    <row r="20" spans="1:32" x14ac:dyDescent="0.25">
      <c r="A20" s="48"/>
      <c r="B20" s="59" t="s">
        <v>11</v>
      </c>
      <c r="C20" s="62">
        <v>14.26</v>
      </c>
      <c r="D20" s="62">
        <v>10.712</v>
      </c>
      <c r="E20" s="62">
        <v>11.552</v>
      </c>
      <c r="F20" s="62">
        <v>11.27</v>
      </c>
      <c r="G20" s="62">
        <v>11.749000000000001</v>
      </c>
      <c r="H20" s="64"/>
      <c r="I20" s="62" t="s">
        <v>112</v>
      </c>
      <c r="J20" s="62" t="s">
        <v>112</v>
      </c>
      <c r="K20" s="62" t="s">
        <v>112</v>
      </c>
      <c r="L20" s="50"/>
      <c r="N20" s="27"/>
      <c r="O20" s="110"/>
      <c r="P20" s="110"/>
      <c r="Q20" s="110"/>
      <c r="R20" s="110"/>
      <c r="S20" s="110"/>
    </row>
    <row r="21" spans="1:32" x14ac:dyDescent="0.25">
      <c r="A21" s="48"/>
      <c r="B21" s="59" t="s">
        <v>12</v>
      </c>
      <c r="C21" s="62">
        <v>13.944000000000001</v>
      </c>
      <c r="D21" s="62">
        <v>11.092000000000001</v>
      </c>
      <c r="E21" s="62">
        <v>12.141999999999999</v>
      </c>
      <c r="F21" s="62">
        <v>11.811999999999999</v>
      </c>
      <c r="G21" s="62">
        <v>12.715</v>
      </c>
      <c r="H21" s="64"/>
      <c r="I21" s="62" t="s">
        <v>112</v>
      </c>
      <c r="J21" s="62" t="s">
        <v>112</v>
      </c>
      <c r="K21" s="62" t="s">
        <v>112</v>
      </c>
      <c r="L21" s="50"/>
      <c r="N21" s="27"/>
      <c r="O21" s="110"/>
      <c r="P21" s="110"/>
      <c r="Q21" s="110"/>
      <c r="R21" s="110"/>
      <c r="S21" s="110"/>
    </row>
    <row r="22" spans="1:32" x14ac:dyDescent="0.25">
      <c r="A22" s="48"/>
      <c r="B22" s="59" t="s">
        <v>13</v>
      </c>
      <c r="C22" s="62">
        <v>14.819000000000001</v>
      </c>
      <c r="D22" s="62">
        <v>11.685</v>
      </c>
      <c r="E22" s="62">
        <v>11.507</v>
      </c>
      <c r="F22" s="62">
        <v>12.13</v>
      </c>
      <c r="G22" s="62">
        <v>13.167</v>
      </c>
      <c r="H22" s="64"/>
      <c r="I22" s="62" t="s">
        <v>112</v>
      </c>
      <c r="J22" s="62" t="s">
        <v>112</v>
      </c>
      <c r="K22" s="62" t="s">
        <v>112</v>
      </c>
      <c r="L22" s="50"/>
      <c r="N22" s="27"/>
      <c r="O22" s="110"/>
      <c r="P22" s="110"/>
      <c r="Q22" s="110"/>
      <c r="R22" s="110"/>
      <c r="S22" s="110"/>
    </row>
    <row r="23" spans="1:32" x14ac:dyDescent="0.25">
      <c r="A23" s="48"/>
      <c r="B23" s="59" t="s">
        <v>14</v>
      </c>
      <c r="C23" s="62">
        <v>13.943</v>
      </c>
      <c r="D23" s="62">
        <v>12.237</v>
      </c>
      <c r="E23" s="62">
        <v>11.547000000000001</v>
      </c>
      <c r="F23" s="62">
        <v>12.356999999999999</v>
      </c>
      <c r="G23" s="62">
        <v>14.62</v>
      </c>
      <c r="H23" s="64"/>
      <c r="I23" s="62" t="s">
        <v>112</v>
      </c>
      <c r="J23" s="62" t="s">
        <v>112</v>
      </c>
      <c r="K23" s="62" t="s">
        <v>112</v>
      </c>
      <c r="L23" s="50"/>
      <c r="N23" s="27"/>
      <c r="O23" s="110"/>
      <c r="P23" s="110"/>
      <c r="Q23" s="110"/>
      <c r="R23" s="110"/>
      <c r="S23" s="110"/>
    </row>
    <row r="24" spans="1:32" x14ac:dyDescent="0.25">
      <c r="A24" s="48"/>
      <c r="B24" s="59" t="s">
        <v>15</v>
      </c>
      <c r="C24" s="62">
        <v>14.208</v>
      </c>
      <c r="D24" s="62">
        <v>11.996</v>
      </c>
      <c r="E24" s="62">
        <v>11.599</v>
      </c>
      <c r="F24" s="62">
        <v>12.342000000000001</v>
      </c>
      <c r="G24" s="62">
        <v>13.896000000000001</v>
      </c>
      <c r="H24" s="64"/>
      <c r="I24" s="62" t="s">
        <v>112</v>
      </c>
      <c r="J24" s="62" t="s">
        <v>112</v>
      </c>
      <c r="K24" s="62" t="s">
        <v>112</v>
      </c>
      <c r="L24" s="50"/>
      <c r="N24" s="27"/>
      <c r="O24" s="110"/>
      <c r="P24" s="110"/>
      <c r="Q24" s="110"/>
      <c r="R24" s="110"/>
      <c r="S24" s="110"/>
    </row>
    <row r="25" spans="1:32" x14ac:dyDescent="0.25">
      <c r="A25" s="48"/>
      <c r="B25" s="63" t="s">
        <v>19</v>
      </c>
      <c r="C25" s="64">
        <v>15.279916666666665</v>
      </c>
      <c r="D25" s="64">
        <v>12.244083333333336</v>
      </c>
      <c r="E25" s="64">
        <v>11.968249999999999</v>
      </c>
      <c r="F25" s="64">
        <v>11.807249999999998</v>
      </c>
      <c r="G25" s="64">
        <v>12.397333333333336</v>
      </c>
      <c r="H25" s="82">
        <v>13.317166666666665</v>
      </c>
      <c r="I25" s="55"/>
      <c r="J25" s="37"/>
      <c r="K25" s="37"/>
      <c r="L25" s="50"/>
      <c r="N25" s="27"/>
    </row>
    <row r="26" spans="1:32" ht="18.75" customHeight="1" x14ac:dyDescent="0.25">
      <c r="A26" s="48"/>
      <c r="B26" s="63" t="s">
        <v>16</v>
      </c>
      <c r="C26" s="64"/>
      <c r="D26" s="64">
        <v>-19.868127553051639</v>
      </c>
      <c r="E26" s="64">
        <v>-2.2527887619190445</v>
      </c>
      <c r="F26" s="64">
        <v>-1.3452259102208042</v>
      </c>
      <c r="G26" s="64">
        <v>4.9976356334738181</v>
      </c>
      <c r="H26" s="36"/>
      <c r="I26" s="37"/>
      <c r="J26" s="37"/>
      <c r="K26" s="37"/>
      <c r="L26" s="50"/>
    </row>
    <row r="27" spans="1:32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2" ht="18.75" customHeight="1" x14ac:dyDescent="0.25">
      <c r="A28" s="48"/>
      <c r="B28" s="63" t="s">
        <v>17</v>
      </c>
      <c r="C28" s="64">
        <v>16.451000000000001</v>
      </c>
      <c r="D28" s="64">
        <v>13.414199999999999</v>
      </c>
      <c r="E28" s="64">
        <v>12.106</v>
      </c>
      <c r="F28" s="64">
        <v>11.475999999999997</v>
      </c>
      <c r="G28" s="64">
        <v>11.788</v>
      </c>
      <c r="H28" s="24">
        <v>13.315799999999999</v>
      </c>
      <c r="I28" s="24">
        <v>12.960637936884956</v>
      </c>
      <c r="J28" s="24">
        <v>112.96063793688495</v>
      </c>
      <c r="K28" s="24">
        <v>2.7187173231091322</v>
      </c>
      <c r="L28" s="50"/>
    </row>
    <row r="29" spans="1:32" ht="18.75" customHeight="1" x14ac:dyDescent="0.25">
      <c r="A29" s="48"/>
      <c r="B29" s="63" t="s">
        <v>16</v>
      </c>
      <c r="C29" s="64"/>
      <c r="D29" s="64">
        <v>-18.459668105282358</v>
      </c>
      <c r="E29" s="64">
        <v>-9.752351985209696</v>
      </c>
      <c r="F29" s="64">
        <v>-5.2040310589790417</v>
      </c>
      <c r="G29" s="64">
        <v>2.7187173231091322</v>
      </c>
      <c r="H29" s="24">
        <v>12.960637936884956</v>
      </c>
      <c r="I29" s="37"/>
      <c r="J29" s="37"/>
      <c r="K29" s="37"/>
      <c r="L29" s="50"/>
    </row>
    <row r="30" spans="1:32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2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2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/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40"/>
      <c r="AB32" s="140"/>
      <c r="AC32" s="140"/>
      <c r="AD32" s="140"/>
      <c r="AE32" s="140"/>
      <c r="AF32" s="140"/>
    </row>
    <row r="33" spans="1:32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/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09"/>
      <c r="Z33" s="109"/>
      <c r="AA33" s="140"/>
      <c r="AB33" s="140"/>
      <c r="AC33" s="140"/>
      <c r="AD33" s="140"/>
      <c r="AE33" s="140"/>
      <c r="AF33" s="140"/>
    </row>
    <row r="34" spans="1:32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09"/>
      <c r="AA34" s="140"/>
      <c r="AB34" s="140"/>
      <c r="AC34" s="140"/>
      <c r="AD34" s="140"/>
      <c r="AE34" s="140"/>
      <c r="AF34" s="140"/>
    </row>
    <row r="35" spans="1:32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109"/>
      <c r="AA35" s="140"/>
      <c r="AB35" s="140"/>
      <c r="AC35" s="140"/>
      <c r="AD35" s="140"/>
      <c r="AE35" s="140"/>
      <c r="AF35" s="140"/>
    </row>
    <row r="36" spans="1:32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  <c r="Z36" s="109"/>
      <c r="AA36" s="140"/>
      <c r="AB36" s="140"/>
      <c r="AC36" s="140"/>
      <c r="AD36" s="140"/>
      <c r="AE36" s="140"/>
      <c r="AF36" s="140"/>
    </row>
    <row r="37" spans="1:32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  <c r="Z37" s="109"/>
      <c r="AA37" s="140"/>
      <c r="AB37" s="140"/>
      <c r="AC37" s="140"/>
      <c r="AD37" s="140"/>
      <c r="AE37" s="140"/>
      <c r="AF37" s="140"/>
    </row>
    <row r="38" spans="1:32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40"/>
      <c r="AB38" s="140"/>
      <c r="AC38" s="140"/>
      <c r="AD38" s="140"/>
      <c r="AE38" s="140"/>
      <c r="AF38" s="140"/>
    </row>
    <row r="39" spans="1:32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  <c r="Z39" s="109"/>
      <c r="AA39" s="140"/>
      <c r="AB39" s="140"/>
      <c r="AC39" s="140"/>
      <c r="AD39" s="140"/>
      <c r="AE39" s="140"/>
      <c r="AF39" s="140"/>
    </row>
    <row r="40" spans="1:32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40"/>
      <c r="AB40" s="140"/>
      <c r="AC40" s="140"/>
      <c r="AD40" s="140"/>
      <c r="AE40" s="140"/>
      <c r="AF40" s="140"/>
    </row>
    <row r="41" spans="1:32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40"/>
      <c r="AB41" s="140"/>
      <c r="AC41" s="140"/>
      <c r="AD41" s="140"/>
      <c r="AE41" s="140"/>
      <c r="AF41" s="140"/>
    </row>
    <row r="42" spans="1:32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40"/>
      <c r="AB42" s="140"/>
      <c r="AC42" s="140"/>
      <c r="AD42" s="140"/>
      <c r="AE42" s="140"/>
      <c r="AF42" s="140"/>
    </row>
    <row r="43" spans="1:32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40"/>
      <c r="AB43" s="140"/>
      <c r="AC43" s="140"/>
      <c r="AD43" s="140"/>
      <c r="AE43" s="140"/>
      <c r="AF43" s="140"/>
    </row>
    <row r="44" spans="1:32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40"/>
      <c r="AB44" s="140"/>
      <c r="AC44" s="140"/>
      <c r="AD44" s="140"/>
      <c r="AE44" s="140"/>
      <c r="AF44" s="140"/>
    </row>
    <row r="45" spans="1:32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28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40"/>
      <c r="AB45" s="140"/>
      <c r="AC45" s="140"/>
      <c r="AD45" s="140"/>
      <c r="AE45" s="140"/>
      <c r="AF45" s="140"/>
    </row>
    <row r="46" spans="1:32" x14ac:dyDescent="0.25">
      <c r="A46" s="52"/>
      <c r="B46" s="26" t="s">
        <v>93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32" s="109" customFormat="1" x14ac:dyDescent="0.25"/>
    <row r="48" spans="1:32" s="18" customFormat="1" x14ac:dyDescent="0.25">
      <c r="B48" s="18" t="s">
        <v>200</v>
      </c>
    </row>
    <row r="49" spans="2:5" s="18" customFormat="1" x14ac:dyDescent="0.25">
      <c r="B49" s="67">
        <v>12715</v>
      </c>
      <c r="D49" s="141">
        <v>38353</v>
      </c>
    </row>
    <row r="50" spans="2:5" s="18" customFormat="1" x14ac:dyDescent="0.25">
      <c r="B50" s="67">
        <v>12417</v>
      </c>
      <c r="D50" s="141">
        <v>38384</v>
      </c>
    </row>
    <row r="51" spans="2:5" s="18" customFormat="1" x14ac:dyDescent="0.25">
      <c r="B51" s="67">
        <v>12660</v>
      </c>
      <c r="D51" s="141">
        <v>38412</v>
      </c>
    </row>
    <row r="52" spans="2:5" s="18" customFormat="1" x14ac:dyDescent="0.25">
      <c r="B52" s="67">
        <v>13195</v>
      </c>
      <c r="D52" s="141">
        <v>38443</v>
      </c>
    </row>
    <row r="53" spans="2:5" s="18" customFormat="1" x14ac:dyDescent="0.25">
      <c r="B53" s="67">
        <v>13934</v>
      </c>
      <c r="D53" s="141">
        <v>38473</v>
      </c>
    </row>
    <row r="54" spans="2:5" s="18" customFormat="1" x14ac:dyDescent="0.25">
      <c r="B54" s="67">
        <v>15294</v>
      </c>
      <c r="D54" s="141">
        <v>38504</v>
      </c>
    </row>
    <row r="55" spans="2:5" s="18" customFormat="1" x14ac:dyDescent="0.25">
      <c r="B55" s="67">
        <v>14776</v>
      </c>
      <c r="D55" s="141">
        <v>38534</v>
      </c>
    </row>
    <row r="56" spans="2:5" s="18" customFormat="1" x14ac:dyDescent="0.25">
      <c r="B56" s="67">
        <v>14372</v>
      </c>
      <c r="D56" s="141">
        <v>38565</v>
      </c>
    </row>
    <row r="57" spans="2:5" s="18" customFormat="1" x14ac:dyDescent="0.25">
      <c r="B57" s="67">
        <v>14929</v>
      </c>
      <c r="D57" s="141">
        <v>38596</v>
      </c>
    </row>
    <row r="58" spans="2:5" s="18" customFormat="1" x14ac:dyDescent="0.25">
      <c r="B58" s="67">
        <v>15150</v>
      </c>
      <c r="D58" s="141">
        <v>38626</v>
      </c>
    </row>
    <row r="59" spans="2:5" s="18" customFormat="1" x14ac:dyDescent="0.25">
      <c r="B59" s="67">
        <v>15438</v>
      </c>
      <c r="D59" s="141">
        <v>38657</v>
      </c>
    </row>
    <row r="60" spans="2:5" s="18" customFormat="1" x14ac:dyDescent="0.25">
      <c r="B60" s="67">
        <v>14761</v>
      </c>
      <c r="D60" s="141">
        <v>38687</v>
      </c>
      <c r="E60" s="195">
        <v>14.136749999999999</v>
      </c>
    </row>
    <row r="61" spans="2:5" s="18" customFormat="1" x14ac:dyDescent="0.25">
      <c r="B61" s="67">
        <v>15887</v>
      </c>
      <c r="D61" s="141">
        <v>38718</v>
      </c>
      <c r="E61" s="195">
        <v>14.401083333333334</v>
      </c>
    </row>
    <row r="62" spans="2:5" s="18" customFormat="1" x14ac:dyDescent="0.25">
      <c r="B62" s="67">
        <v>14588</v>
      </c>
      <c r="D62" s="141">
        <v>38749</v>
      </c>
      <c r="E62" s="195">
        <v>14.582000000000001</v>
      </c>
    </row>
    <row r="63" spans="2:5" s="18" customFormat="1" x14ac:dyDescent="0.25">
      <c r="B63" s="67">
        <v>14597</v>
      </c>
      <c r="D63" s="141">
        <v>38777</v>
      </c>
      <c r="E63" s="195">
        <v>14.743416666666667</v>
      </c>
    </row>
    <row r="64" spans="2:5" s="18" customFormat="1" x14ac:dyDescent="0.25">
      <c r="B64" s="67">
        <v>14945</v>
      </c>
      <c r="D64" s="141">
        <v>38808</v>
      </c>
      <c r="E64" s="195">
        <v>14.889250000000001</v>
      </c>
    </row>
    <row r="65" spans="2:5" s="18" customFormat="1" x14ac:dyDescent="0.25">
      <c r="B65" s="67">
        <v>14001</v>
      </c>
      <c r="D65" s="141">
        <v>38838</v>
      </c>
      <c r="E65" s="195">
        <v>14.894833333333334</v>
      </c>
    </row>
    <row r="66" spans="2:5" s="18" customFormat="1" x14ac:dyDescent="0.25">
      <c r="B66" s="67">
        <v>13299</v>
      </c>
      <c r="D66" s="141">
        <v>38869</v>
      </c>
      <c r="E66" s="195">
        <v>14.728583333333335</v>
      </c>
    </row>
    <row r="67" spans="2:5" s="18" customFormat="1" x14ac:dyDescent="0.25">
      <c r="B67" s="67">
        <v>13151</v>
      </c>
      <c r="D67" s="141">
        <v>38899</v>
      </c>
      <c r="E67" s="195">
        <v>14.593166666666667</v>
      </c>
    </row>
    <row r="68" spans="2:5" s="18" customFormat="1" x14ac:dyDescent="0.25">
      <c r="B68" s="67">
        <v>13868</v>
      </c>
      <c r="D68" s="141">
        <v>38930</v>
      </c>
      <c r="E68" s="195">
        <v>14.551166666666665</v>
      </c>
    </row>
    <row r="69" spans="2:5" s="18" customFormat="1" x14ac:dyDescent="0.25">
      <c r="B69" s="67">
        <v>13450</v>
      </c>
      <c r="D69" s="141">
        <v>38961</v>
      </c>
      <c r="E69" s="195">
        <v>14.427916666666667</v>
      </c>
    </row>
    <row r="70" spans="2:5" s="18" customFormat="1" x14ac:dyDescent="0.25">
      <c r="B70" s="67">
        <v>13445</v>
      </c>
      <c r="D70" s="141">
        <v>38991</v>
      </c>
      <c r="E70" s="195">
        <v>14.285833333333334</v>
      </c>
    </row>
    <row r="71" spans="2:5" s="18" customFormat="1" x14ac:dyDescent="0.25">
      <c r="B71" s="67">
        <v>12967</v>
      </c>
      <c r="D71" s="141">
        <v>39022</v>
      </c>
      <c r="E71" s="195">
        <v>14.079916666666666</v>
      </c>
    </row>
    <row r="72" spans="2:5" s="18" customFormat="1" x14ac:dyDescent="0.25">
      <c r="B72" s="67">
        <v>13324</v>
      </c>
      <c r="D72" s="141">
        <v>39052</v>
      </c>
      <c r="E72" s="195">
        <v>13.960166666666666</v>
      </c>
    </row>
    <row r="73" spans="2:5" s="18" customFormat="1" x14ac:dyDescent="0.25">
      <c r="B73" s="67">
        <v>14370</v>
      </c>
      <c r="D73" s="141">
        <v>39083</v>
      </c>
      <c r="E73" s="195">
        <v>13.83375</v>
      </c>
    </row>
    <row r="74" spans="2:5" s="18" customFormat="1" x14ac:dyDescent="0.25">
      <c r="B74" s="67">
        <v>13285</v>
      </c>
      <c r="D74" s="141">
        <v>39114</v>
      </c>
      <c r="E74" s="195">
        <v>13.725166666666667</v>
      </c>
    </row>
    <row r="75" spans="2:5" s="18" customFormat="1" x14ac:dyDescent="0.25">
      <c r="B75" s="67">
        <v>13744</v>
      </c>
      <c r="D75" s="141">
        <v>39142</v>
      </c>
      <c r="E75" s="195">
        <v>13.654083333333334</v>
      </c>
    </row>
    <row r="76" spans="2:5" s="18" customFormat="1" x14ac:dyDescent="0.25">
      <c r="B76" s="67">
        <v>12981</v>
      </c>
      <c r="D76" s="141">
        <v>39173</v>
      </c>
      <c r="E76" s="195">
        <v>13.490416666666667</v>
      </c>
    </row>
    <row r="77" spans="2:5" s="18" customFormat="1" x14ac:dyDescent="0.25">
      <c r="B77" s="67">
        <v>12856</v>
      </c>
      <c r="D77" s="141">
        <v>39203</v>
      </c>
      <c r="E77" s="195">
        <v>13.395</v>
      </c>
    </row>
    <row r="78" spans="2:5" s="18" customFormat="1" x14ac:dyDescent="0.25">
      <c r="B78" s="67">
        <v>13088</v>
      </c>
      <c r="D78" s="141">
        <v>39234</v>
      </c>
      <c r="E78" s="195">
        <v>13.377416666666665</v>
      </c>
    </row>
    <row r="79" spans="2:5" s="18" customFormat="1" x14ac:dyDescent="0.25">
      <c r="B79" s="67">
        <v>13443</v>
      </c>
      <c r="D79" s="141">
        <v>39264</v>
      </c>
      <c r="E79" s="195">
        <v>13.40175</v>
      </c>
    </row>
    <row r="80" spans="2:5" s="18" customFormat="1" x14ac:dyDescent="0.25">
      <c r="B80" s="67">
        <v>13497</v>
      </c>
      <c r="D80" s="141">
        <v>39295</v>
      </c>
      <c r="E80" s="195">
        <v>13.370833333333334</v>
      </c>
    </row>
    <row r="81" spans="2:5" s="18" customFormat="1" x14ac:dyDescent="0.25">
      <c r="B81" s="67">
        <v>14061</v>
      </c>
      <c r="D81" s="141">
        <v>39326</v>
      </c>
      <c r="E81" s="195">
        <v>13.421749999999999</v>
      </c>
    </row>
    <row r="82" spans="2:5" s="18" customFormat="1" x14ac:dyDescent="0.25">
      <c r="B82" s="67">
        <v>14219</v>
      </c>
      <c r="D82" s="141">
        <v>39356</v>
      </c>
      <c r="E82" s="195">
        <v>13.48625</v>
      </c>
    </row>
    <row r="83" spans="2:5" s="18" customFormat="1" x14ac:dyDescent="0.25">
      <c r="B83" s="67">
        <v>15662</v>
      </c>
      <c r="D83" s="141">
        <v>39387</v>
      </c>
      <c r="E83" s="195">
        <v>13.710833333333333</v>
      </c>
    </row>
    <row r="84" spans="2:5" s="18" customFormat="1" x14ac:dyDescent="0.25">
      <c r="B84" s="67">
        <v>16503</v>
      </c>
      <c r="D84" s="141">
        <v>39417</v>
      </c>
      <c r="E84" s="195">
        <v>13.97575</v>
      </c>
    </row>
    <row r="85" spans="2:5" s="18" customFormat="1" x14ac:dyDescent="0.25">
      <c r="B85" s="67">
        <v>16822</v>
      </c>
      <c r="D85" s="141">
        <v>39448</v>
      </c>
      <c r="E85" s="195">
        <v>14.180083333333334</v>
      </c>
    </row>
    <row r="86" spans="2:5" s="18" customFormat="1" x14ac:dyDescent="0.25">
      <c r="B86" s="67">
        <v>16982</v>
      </c>
      <c r="D86" s="141">
        <v>39479</v>
      </c>
      <c r="E86" s="195">
        <v>14.488166666666666</v>
      </c>
    </row>
    <row r="87" spans="2:5" s="18" customFormat="1" x14ac:dyDescent="0.25">
      <c r="B87" s="67">
        <v>16910</v>
      </c>
      <c r="D87" s="141">
        <v>39508</v>
      </c>
      <c r="E87" s="195">
        <v>14.752000000000001</v>
      </c>
    </row>
    <row r="88" spans="2:5" s="18" customFormat="1" x14ac:dyDescent="0.25">
      <c r="B88" s="67">
        <v>15989</v>
      </c>
      <c r="D88" s="141">
        <v>39539</v>
      </c>
      <c r="E88" s="195">
        <v>15.002666666666666</v>
      </c>
    </row>
    <row r="89" spans="2:5" s="18" customFormat="1" x14ac:dyDescent="0.25">
      <c r="B89" s="67">
        <v>15515</v>
      </c>
      <c r="D89" s="141">
        <v>39569</v>
      </c>
      <c r="E89" s="195">
        <v>15.22425</v>
      </c>
    </row>
    <row r="90" spans="2:5" s="18" customFormat="1" x14ac:dyDescent="0.25">
      <c r="B90" s="67">
        <v>15062</v>
      </c>
      <c r="D90" s="141">
        <v>39600</v>
      </c>
      <c r="E90" s="195">
        <v>15.38875</v>
      </c>
    </row>
    <row r="91" spans="2:5" s="18" customFormat="1" x14ac:dyDescent="0.25">
      <c r="B91" s="67">
        <v>15286</v>
      </c>
      <c r="D91" s="141">
        <v>39630</v>
      </c>
      <c r="E91" s="195">
        <v>15.542333333333334</v>
      </c>
    </row>
    <row r="92" spans="2:5" s="18" customFormat="1" x14ac:dyDescent="0.25">
      <c r="B92" s="67">
        <v>15787</v>
      </c>
      <c r="D92" s="141">
        <v>39661</v>
      </c>
      <c r="E92" s="195">
        <v>15.733166666666666</v>
      </c>
    </row>
    <row r="93" spans="2:5" s="18" customFormat="1" x14ac:dyDescent="0.25">
      <c r="B93" s="67">
        <v>16216</v>
      </c>
      <c r="D93" s="141">
        <v>39692</v>
      </c>
      <c r="E93" s="195">
        <v>15.912750000000001</v>
      </c>
    </row>
    <row r="94" spans="2:5" s="18" customFormat="1" x14ac:dyDescent="0.25">
      <c r="B94" s="67">
        <v>16770</v>
      </c>
      <c r="D94" s="141">
        <v>39722</v>
      </c>
      <c r="E94" s="195">
        <v>16.125333333333334</v>
      </c>
    </row>
    <row r="95" spans="2:5" s="18" customFormat="1" x14ac:dyDescent="0.25">
      <c r="B95" s="67">
        <v>17676</v>
      </c>
      <c r="D95" s="141">
        <v>39753</v>
      </c>
      <c r="E95" s="195">
        <v>16.293166666666664</v>
      </c>
    </row>
    <row r="96" spans="2:5" s="18" customFormat="1" x14ac:dyDescent="0.25">
      <c r="B96" s="67">
        <v>17398</v>
      </c>
      <c r="D96" s="141">
        <v>39783</v>
      </c>
      <c r="E96" s="195">
        <v>16.367750000000001</v>
      </c>
    </row>
    <row r="97" spans="2:5" s="18" customFormat="1" x14ac:dyDescent="0.25">
      <c r="B97" s="67">
        <v>17199</v>
      </c>
      <c r="D97" s="141">
        <v>39814</v>
      </c>
      <c r="E97" s="195">
        <v>16.39916666666667</v>
      </c>
    </row>
    <row r="98" spans="2:5" s="18" customFormat="1" x14ac:dyDescent="0.25">
      <c r="B98" s="67">
        <v>16019</v>
      </c>
      <c r="D98" s="141">
        <v>39845</v>
      </c>
      <c r="E98" s="195">
        <v>16.318916666666667</v>
      </c>
    </row>
    <row r="99" spans="2:5" s="18" customFormat="1" x14ac:dyDescent="0.25">
      <c r="B99" s="67">
        <v>16185</v>
      </c>
      <c r="D99" s="141">
        <v>39873</v>
      </c>
      <c r="E99" s="195">
        <v>16.258500000000002</v>
      </c>
    </row>
    <row r="100" spans="2:5" s="18" customFormat="1" x14ac:dyDescent="0.25">
      <c r="B100" s="67">
        <v>16505</v>
      </c>
      <c r="D100" s="141">
        <v>39904</v>
      </c>
      <c r="E100" s="195">
        <v>16.301500000000001</v>
      </c>
    </row>
    <row r="101" spans="2:5" s="18" customFormat="1" x14ac:dyDescent="0.25">
      <c r="B101" s="67">
        <v>16347</v>
      </c>
      <c r="D101" s="141">
        <v>39934</v>
      </c>
      <c r="E101" s="195">
        <v>16.370833333333334</v>
      </c>
    </row>
    <row r="102" spans="2:5" s="18" customFormat="1" x14ac:dyDescent="0.25">
      <c r="B102" s="67">
        <v>15166</v>
      </c>
      <c r="D102" s="141">
        <v>39965</v>
      </c>
      <c r="E102" s="195">
        <v>16.3795</v>
      </c>
    </row>
    <row r="103" spans="2:5" s="18" customFormat="1" x14ac:dyDescent="0.25">
      <c r="B103" s="67">
        <v>14764</v>
      </c>
      <c r="D103" s="141">
        <v>39995</v>
      </c>
      <c r="E103" s="195">
        <v>16.335999999999999</v>
      </c>
    </row>
    <row r="104" spans="2:5" s="18" customFormat="1" x14ac:dyDescent="0.25">
      <c r="B104" s="67">
        <v>14260</v>
      </c>
      <c r="D104" s="141">
        <v>40026</v>
      </c>
      <c r="E104" s="195">
        <v>16.208749999999998</v>
      </c>
    </row>
    <row r="105" spans="2:5" s="18" customFormat="1" x14ac:dyDescent="0.25">
      <c r="B105" s="67">
        <v>13944</v>
      </c>
      <c r="D105" s="141">
        <v>40057</v>
      </c>
      <c r="E105" s="195">
        <v>16.019416666666665</v>
      </c>
    </row>
    <row r="106" spans="2:5" s="18" customFormat="1" x14ac:dyDescent="0.25">
      <c r="B106" s="67">
        <v>14819</v>
      </c>
      <c r="D106" s="141">
        <v>40087</v>
      </c>
      <c r="E106" s="195">
        <v>15.856833333333334</v>
      </c>
    </row>
    <row r="107" spans="2:5" s="18" customFormat="1" x14ac:dyDescent="0.25">
      <c r="B107" s="67">
        <v>13943</v>
      </c>
      <c r="D107" s="141">
        <v>40118</v>
      </c>
      <c r="E107" s="195">
        <v>15.54575</v>
      </c>
    </row>
    <row r="108" spans="2:5" s="18" customFormat="1" x14ac:dyDescent="0.25">
      <c r="B108" s="67">
        <v>14208</v>
      </c>
      <c r="D108" s="141">
        <v>40148</v>
      </c>
      <c r="E108" s="195">
        <v>15.279916666666667</v>
      </c>
    </row>
    <row r="109" spans="2:5" s="18" customFormat="1" x14ac:dyDescent="0.25">
      <c r="B109" s="67">
        <v>15439</v>
      </c>
      <c r="D109" s="141">
        <v>40179</v>
      </c>
      <c r="E109" s="195">
        <v>15.13325</v>
      </c>
    </row>
    <row r="110" spans="2:5" s="18" customFormat="1" x14ac:dyDescent="0.25">
      <c r="B110" s="67">
        <v>13776</v>
      </c>
      <c r="D110" s="141">
        <v>40210</v>
      </c>
      <c r="E110" s="195">
        <v>14.946333333333333</v>
      </c>
    </row>
    <row r="111" spans="2:5" s="18" customFormat="1" x14ac:dyDescent="0.25">
      <c r="B111" s="67">
        <v>13270</v>
      </c>
      <c r="D111" s="141">
        <v>40238</v>
      </c>
      <c r="E111" s="195">
        <v>14.703416666666666</v>
      </c>
    </row>
    <row r="112" spans="2:5" s="18" customFormat="1" x14ac:dyDescent="0.25">
      <c r="B112" s="67">
        <v>12449</v>
      </c>
      <c r="D112" s="141">
        <v>40269</v>
      </c>
      <c r="E112" s="195">
        <v>14.365416666666667</v>
      </c>
    </row>
    <row r="113" spans="2:5" s="18" customFormat="1" x14ac:dyDescent="0.25">
      <c r="B113" s="67">
        <v>12137</v>
      </c>
      <c r="D113" s="141">
        <v>40299</v>
      </c>
      <c r="E113" s="195">
        <v>14.014583333333334</v>
      </c>
    </row>
    <row r="114" spans="2:5" s="18" customFormat="1" x14ac:dyDescent="0.25">
      <c r="B114" s="67">
        <v>11272</v>
      </c>
      <c r="D114" s="141">
        <v>40330</v>
      </c>
      <c r="E114" s="195">
        <v>13.690083333333334</v>
      </c>
    </row>
    <row r="115" spans="2:5" s="18" customFormat="1" x14ac:dyDescent="0.25">
      <c r="B115" s="67">
        <v>10864</v>
      </c>
      <c r="D115" s="141">
        <v>40360</v>
      </c>
      <c r="E115" s="195">
        <v>13.365083333333335</v>
      </c>
    </row>
    <row r="116" spans="2:5" s="18" customFormat="1" x14ac:dyDescent="0.25">
      <c r="B116" s="67">
        <v>10712</v>
      </c>
      <c r="D116" s="141">
        <v>40391</v>
      </c>
      <c r="E116" s="195">
        <v>13.069416666666665</v>
      </c>
    </row>
    <row r="117" spans="2:5" s="18" customFormat="1" x14ac:dyDescent="0.25">
      <c r="B117" s="67">
        <v>11092</v>
      </c>
      <c r="D117" s="141">
        <v>40422</v>
      </c>
      <c r="E117" s="195">
        <v>12.83175</v>
      </c>
    </row>
    <row r="118" spans="2:5" s="18" customFormat="1" x14ac:dyDescent="0.25">
      <c r="B118" s="67">
        <v>11685</v>
      </c>
      <c r="D118" s="141">
        <v>40452</v>
      </c>
      <c r="E118" s="195">
        <v>12.570583333333333</v>
      </c>
    </row>
    <row r="119" spans="2:5" s="18" customFormat="1" x14ac:dyDescent="0.25">
      <c r="B119" s="67">
        <v>12237</v>
      </c>
      <c r="D119" s="141">
        <v>40483</v>
      </c>
      <c r="E119" s="195">
        <v>12.428416666666665</v>
      </c>
    </row>
    <row r="120" spans="2:5" s="18" customFormat="1" x14ac:dyDescent="0.25">
      <c r="B120" s="67">
        <v>11996</v>
      </c>
      <c r="D120" s="141">
        <v>40513</v>
      </c>
      <c r="E120" s="195">
        <v>12.244083333333334</v>
      </c>
    </row>
    <row r="121" spans="2:5" s="18" customFormat="1" x14ac:dyDescent="0.25">
      <c r="B121" s="67">
        <v>11849</v>
      </c>
      <c r="D121" s="141">
        <v>40544</v>
      </c>
      <c r="E121" s="195">
        <v>11.944916666666666</v>
      </c>
    </row>
    <row r="122" spans="2:5" s="18" customFormat="1" x14ac:dyDescent="0.25">
      <c r="B122" s="67">
        <v>11818</v>
      </c>
      <c r="D122" s="141">
        <v>40575</v>
      </c>
      <c r="E122" s="195">
        <v>11.781750000000001</v>
      </c>
    </row>
    <row r="123" spans="2:5" s="18" customFormat="1" x14ac:dyDescent="0.25">
      <c r="B123" s="67">
        <v>11458</v>
      </c>
      <c r="D123" s="141">
        <v>40603</v>
      </c>
      <c r="E123" s="195">
        <v>11.630750000000001</v>
      </c>
    </row>
    <row r="124" spans="2:5" s="18" customFormat="1" x14ac:dyDescent="0.25">
      <c r="B124" s="67">
        <v>12475</v>
      </c>
      <c r="D124" s="141">
        <v>40634</v>
      </c>
      <c r="E124" s="195">
        <v>11.632916666666667</v>
      </c>
    </row>
    <row r="125" spans="2:5" s="18" customFormat="1" x14ac:dyDescent="0.25">
      <c r="B125" s="67">
        <v>12930</v>
      </c>
      <c r="D125" s="141">
        <v>40664</v>
      </c>
      <c r="E125" s="195">
        <v>11.699</v>
      </c>
    </row>
    <row r="126" spans="2:5" s="18" customFormat="1" x14ac:dyDescent="0.25">
      <c r="B126" s="67">
        <v>12867</v>
      </c>
      <c r="D126" s="141">
        <v>40695</v>
      </c>
      <c r="E126" s="195">
        <v>11.831916666666666</v>
      </c>
    </row>
    <row r="127" spans="2:5" s="18" customFormat="1" x14ac:dyDescent="0.25">
      <c r="B127" s="67">
        <v>11875</v>
      </c>
      <c r="D127" s="141">
        <v>40725</v>
      </c>
      <c r="E127" s="195">
        <v>11.916166666666665</v>
      </c>
    </row>
    <row r="128" spans="2:5" s="18" customFormat="1" x14ac:dyDescent="0.25">
      <c r="B128" s="67">
        <v>11552</v>
      </c>
      <c r="D128" s="141">
        <v>40756</v>
      </c>
      <c r="E128" s="195">
        <v>11.986166666666666</v>
      </c>
    </row>
    <row r="129" spans="2:5" s="18" customFormat="1" x14ac:dyDescent="0.25">
      <c r="B129" s="67">
        <v>12142</v>
      </c>
      <c r="D129" s="141">
        <v>40787</v>
      </c>
      <c r="E129" s="195">
        <v>12.073666666666666</v>
      </c>
    </row>
    <row r="130" spans="2:5" s="18" customFormat="1" x14ac:dyDescent="0.25">
      <c r="B130" s="18">
        <v>11507</v>
      </c>
      <c r="D130" s="141">
        <v>40817</v>
      </c>
      <c r="E130" s="195">
        <v>12.058833333333334</v>
      </c>
    </row>
    <row r="131" spans="2:5" s="18" customFormat="1" x14ac:dyDescent="0.25">
      <c r="B131" s="18">
        <v>11547</v>
      </c>
      <c r="D131" s="141">
        <v>40848</v>
      </c>
      <c r="E131" s="195">
        <v>12.001333333333333</v>
      </c>
    </row>
    <row r="132" spans="2:5" s="18" customFormat="1" x14ac:dyDescent="0.25">
      <c r="B132" s="18">
        <v>11599</v>
      </c>
      <c r="D132" s="141">
        <v>40878</v>
      </c>
      <c r="E132" s="195">
        <v>11.968249999999999</v>
      </c>
    </row>
    <row r="133" spans="2:5" s="18" customFormat="1" x14ac:dyDescent="0.25">
      <c r="B133" s="67">
        <v>11151</v>
      </c>
      <c r="D133" s="141">
        <v>40909</v>
      </c>
      <c r="E133" s="195">
        <v>11.910083333333334</v>
      </c>
    </row>
    <row r="134" spans="2:5" s="18" customFormat="1" x14ac:dyDescent="0.25">
      <c r="B134" s="67">
        <v>11091</v>
      </c>
      <c r="D134" s="141">
        <v>40940</v>
      </c>
      <c r="E134" s="195">
        <v>11.849500000000001</v>
      </c>
    </row>
    <row r="135" spans="2:5" s="18" customFormat="1" x14ac:dyDescent="0.25">
      <c r="B135" s="67">
        <v>11608</v>
      </c>
      <c r="D135" s="141">
        <v>40969</v>
      </c>
      <c r="E135" s="195">
        <v>11.862</v>
      </c>
    </row>
    <row r="136" spans="2:5" s="18" customFormat="1" x14ac:dyDescent="0.25">
      <c r="B136" s="67">
        <v>11901</v>
      </c>
      <c r="D136" s="141">
        <v>41000</v>
      </c>
      <c r="E136" s="195">
        <v>11.814166666666667</v>
      </c>
    </row>
    <row r="137" spans="2:5" s="18" customFormat="1" x14ac:dyDescent="0.25">
      <c r="B137" s="67">
        <v>11629</v>
      </c>
      <c r="D137" s="141">
        <v>41030</v>
      </c>
      <c r="E137" s="195">
        <v>11.70575</v>
      </c>
    </row>
    <row r="138" spans="2:5" s="18" customFormat="1" x14ac:dyDescent="0.25">
      <c r="B138" s="67">
        <v>12606</v>
      </c>
      <c r="D138" s="141">
        <v>41061</v>
      </c>
      <c r="E138" s="195">
        <v>11.683999999999999</v>
      </c>
    </row>
    <row r="139" spans="2:5" s="18" customFormat="1" x14ac:dyDescent="0.25">
      <c r="B139" s="67">
        <v>11790</v>
      </c>
      <c r="D139" s="141">
        <v>41091</v>
      </c>
      <c r="E139" s="195">
        <v>11.676916666666665</v>
      </c>
    </row>
    <row r="140" spans="2:5" s="18" customFormat="1" x14ac:dyDescent="0.25">
      <c r="B140" s="67">
        <v>11270</v>
      </c>
      <c r="D140" s="141">
        <v>41122</v>
      </c>
      <c r="E140" s="195">
        <v>11.653416666666667</v>
      </c>
    </row>
    <row r="141" spans="2:5" s="18" customFormat="1" x14ac:dyDescent="0.25">
      <c r="B141" s="67">
        <v>11812</v>
      </c>
      <c r="D141" s="141">
        <v>41153</v>
      </c>
      <c r="E141" s="195">
        <v>11.625916666666667</v>
      </c>
    </row>
    <row r="142" spans="2:5" s="18" customFormat="1" x14ac:dyDescent="0.25">
      <c r="B142" s="67">
        <v>12130</v>
      </c>
      <c r="D142" s="141">
        <v>41183</v>
      </c>
      <c r="E142" s="195">
        <v>11.677833333333334</v>
      </c>
    </row>
    <row r="143" spans="2:5" s="18" customFormat="1" x14ac:dyDescent="0.25">
      <c r="B143" s="67">
        <v>12357</v>
      </c>
      <c r="D143" s="141">
        <v>41214</v>
      </c>
      <c r="E143" s="195">
        <v>11.745333333333335</v>
      </c>
    </row>
    <row r="144" spans="2:5" s="18" customFormat="1" x14ac:dyDescent="0.25">
      <c r="B144" s="67">
        <v>12342</v>
      </c>
      <c r="D144" s="141">
        <v>41244</v>
      </c>
      <c r="E144" s="195">
        <v>11.80725</v>
      </c>
    </row>
    <row r="145" spans="2:32" s="18" customFormat="1" x14ac:dyDescent="0.25">
      <c r="B145" s="67">
        <v>12160</v>
      </c>
      <c r="D145" s="141">
        <v>41275</v>
      </c>
      <c r="E145" s="195">
        <v>11.891333333333334</v>
      </c>
    </row>
    <row r="146" spans="2:32" s="28" customFormat="1" x14ac:dyDescent="0.25">
      <c r="B146" s="67">
        <v>11470</v>
      </c>
      <c r="D146" s="141">
        <v>41306</v>
      </c>
      <c r="E146" s="195">
        <v>11.922916666666666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28" customFormat="1" x14ac:dyDescent="0.25">
      <c r="B147" s="67">
        <v>11577</v>
      </c>
      <c r="D147" s="141">
        <v>41334</v>
      </c>
      <c r="E147" s="195">
        <v>11.920333333333334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28" customFormat="1" x14ac:dyDescent="0.25">
      <c r="B148" s="67">
        <v>11484</v>
      </c>
      <c r="D148" s="141">
        <v>41365</v>
      </c>
      <c r="E148" s="195">
        <v>11.885583333333335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28" customFormat="1" x14ac:dyDescent="0.25">
      <c r="B149" s="67">
        <v>12249</v>
      </c>
      <c r="D149" s="141">
        <v>41395</v>
      </c>
      <c r="E149" s="195">
        <v>11.937250000000001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28" customFormat="1" x14ac:dyDescent="0.25">
      <c r="B150" s="67">
        <v>11765</v>
      </c>
      <c r="D150" s="141">
        <v>41426</v>
      </c>
      <c r="E150" s="195">
        <v>11.867166666666666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28" customFormat="1" x14ac:dyDescent="0.25">
      <c r="B151" s="67">
        <v>11916</v>
      </c>
      <c r="D151" s="141">
        <v>41456</v>
      </c>
      <c r="E151" s="195">
        <v>11.877666666666666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28" customFormat="1" x14ac:dyDescent="0.25">
      <c r="B152" s="67">
        <v>11749</v>
      </c>
      <c r="D152" s="141">
        <v>41487</v>
      </c>
      <c r="E152" s="195">
        <v>11.917583333333335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28" customFormat="1" x14ac:dyDescent="0.25">
      <c r="B153" s="67">
        <v>12715</v>
      </c>
      <c r="D153" s="141">
        <v>41518</v>
      </c>
      <c r="E153" s="195">
        <v>11.992833333333333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28" customFormat="1" x14ac:dyDescent="0.25">
      <c r="B154" s="67">
        <v>13167</v>
      </c>
      <c r="D154" s="141">
        <v>41548</v>
      </c>
      <c r="E154" s="195">
        <v>12.07925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28" customFormat="1" x14ac:dyDescent="0.25">
      <c r="B155" s="189">
        <v>14620</v>
      </c>
      <c r="D155" s="141">
        <v>41579</v>
      </c>
      <c r="E155" s="195">
        <v>12.267833333333334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28" customFormat="1" x14ac:dyDescent="0.25">
      <c r="B156" s="189">
        <v>13896</v>
      </c>
      <c r="D156" s="141">
        <v>41609</v>
      </c>
      <c r="E156" s="195">
        <v>12.397333333333334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28" customFormat="1" x14ac:dyDescent="0.25">
      <c r="B157" s="189">
        <v>13149</v>
      </c>
      <c r="D157" s="141">
        <v>41640</v>
      </c>
      <c r="E157" s="195">
        <v>12.479749999999999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28" customFormat="1" x14ac:dyDescent="0.25">
      <c r="B158" s="189">
        <v>13656</v>
      </c>
      <c r="D158" s="141">
        <v>41671</v>
      </c>
      <c r="E158" s="195">
        <v>12.661916666666666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28" customFormat="1" x14ac:dyDescent="0.25">
      <c r="B159" s="189">
        <v>13225</v>
      </c>
      <c r="D159" s="141">
        <v>41699</v>
      </c>
      <c r="E159" s="195">
        <v>12.799250000000001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28" customFormat="1" x14ac:dyDescent="0.25">
      <c r="B160" s="189">
        <v>13324</v>
      </c>
      <c r="D160" s="141">
        <v>41730</v>
      </c>
      <c r="E160" s="195">
        <v>12.952583333333333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2:32" s="28" customFormat="1" x14ac:dyDescent="0.25">
      <c r="B161" s="28">
        <v>13225</v>
      </c>
      <c r="D161" s="141">
        <v>41760</v>
      </c>
      <c r="E161" s="195">
        <v>13.033916666666666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2:32" s="28" customFormat="1" x14ac:dyDescent="0.25">
      <c r="B162" s="28">
        <v>13324</v>
      </c>
      <c r="D162" s="141">
        <v>41791</v>
      </c>
      <c r="E162" s="195">
        <v>13.163833333333335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0"/>
  <sheetViews>
    <sheetView zoomScaleSheetLayoutView="70" workbookViewId="0">
      <pane ySplit="11" topLeftCell="A12" activePane="bottomLeft" state="frozen"/>
      <selection activeCell="A25" sqref="A25"/>
      <selection pane="bottomLeft" activeCell="P26" sqref="P26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5703125" style="28" customWidth="1"/>
    <col min="15" max="15" width="11.42578125" style="27"/>
    <col min="16" max="37" width="11.42578125" style="140"/>
    <col min="38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195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 t="s">
        <v>97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6" t="s">
        <v>204</v>
      </c>
      <c r="J10" s="226" t="s">
        <v>206</v>
      </c>
      <c r="K10" s="226" t="s">
        <v>188</v>
      </c>
      <c r="L10" s="50"/>
    </row>
    <row r="11" spans="1:15" x14ac:dyDescent="0.25">
      <c r="A11" s="48"/>
      <c r="B11" s="31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26"/>
      <c r="J11" s="226"/>
      <c r="K11" s="226"/>
      <c r="L11" s="50"/>
      <c r="O11" s="32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v>9.59765625</v>
      </c>
      <c r="D13" s="62">
        <v>5.1670013386880855</v>
      </c>
      <c r="E13" s="62">
        <v>4.3450678401173448</v>
      </c>
      <c r="F13" s="62">
        <v>4.7</v>
      </c>
      <c r="G13" s="62">
        <v>5.663716814159292</v>
      </c>
      <c r="H13" s="64">
        <v>5.8207171314741037</v>
      </c>
      <c r="I13" s="62">
        <v>2.7720368525896433</v>
      </c>
      <c r="J13" s="62">
        <v>102.77203685258965</v>
      </c>
      <c r="K13" s="62">
        <v>20.50461306721898</v>
      </c>
      <c r="L13" s="50"/>
      <c r="N13" s="27">
        <v>1</v>
      </c>
    </row>
    <row r="14" spans="1:15" x14ac:dyDescent="0.25">
      <c r="A14" s="48"/>
      <c r="B14" s="59" t="s">
        <v>5</v>
      </c>
      <c r="C14" s="62">
        <v>6.8136962994470442</v>
      </c>
      <c r="D14" s="62">
        <v>4.0939078751857352</v>
      </c>
      <c r="E14" s="62">
        <v>3.3094371324558947</v>
      </c>
      <c r="F14" s="62">
        <v>3.8</v>
      </c>
      <c r="G14" s="62">
        <v>4.7911445279866332</v>
      </c>
      <c r="H14" s="64">
        <v>5.8036549086272844</v>
      </c>
      <c r="I14" s="62">
        <v>21.132954239352397</v>
      </c>
      <c r="J14" s="62">
        <v>121.1329542393524</v>
      </c>
      <c r="K14" s="62">
        <v>26.082750736490357</v>
      </c>
      <c r="L14" s="50"/>
      <c r="N14" s="27">
        <v>1</v>
      </c>
    </row>
    <row r="15" spans="1:15" x14ac:dyDescent="0.25">
      <c r="A15" s="48"/>
      <c r="B15" s="59" t="s">
        <v>6</v>
      </c>
      <c r="C15" s="62">
        <v>8.0123762376237622</v>
      </c>
      <c r="D15" s="62">
        <v>3.4148224395265054</v>
      </c>
      <c r="E15" s="62">
        <v>3.5266235764850724</v>
      </c>
      <c r="F15" s="62">
        <v>3.9</v>
      </c>
      <c r="G15" s="62">
        <v>4.71760391198044</v>
      </c>
      <c r="H15" s="64">
        <v>4.3776895067858321</v>
      </c>
      <c r="I15" s="62">
        <v>-7.2052340878255849</v>
      </c>
      <c r="J15" s="62">
        <v>92.794765912174412</v>
      </c>
      <c r="K15" s="62">
        <v>20.964202871293345</v>
      </c>
      <c r="L15" s="50"/>
      <c r="N15" s="27">
        <v>1</v>
      </c>
    </row>
    <row r="16" spans="1:15" x14ac:dyDescent="0.25">
      <c r="A16" s="48"/>
      <c r="B16" s="59" t="s">
        <v>7</v>
      </c>
      <c r="C16" s="62">
        <v>7.1823324630113143</v>
      </c>
      <c r="D16" s="62">
        <v>3.593822170900693</v>
      </c>
      <c r="E16" s="62">
        <v>3.2950343370311677</v>
      </c>
      <c r="F16" s="62">
        <v>4.0999999999999996</v>
      </c>
      <c r="G16" s="62">
        <v>5.9937369519832986</v>
      </c>
      <c r="H16" s="64">
        <v>6.205868653935724</v>
      </c>
      <c r="I16" s="62">
        <v>3.5392227528809439</v>
      </c>
      <c r="J16" s="62">
        <v>103.53922275288095</v>
      </c>
      <c r="K16" s="62">
        <v>46.188706145934134</v>
      </c>
      <c r="L16" s="50"/>
      <c r="N16" s="27">
        <v>1</v>
      </c>
    </row>
    <row r="17" spans="1:37" x14ac:dyDescent="0.25">
      <c r="A17" s="48"/>
      <c r="B17" s="59" t="s">
        <v>8</v>
      </c>
      <c r="C17" s="62">
        <v>5.4855704697986578</v>
      </c>
      <c r="D17" s="62">
        <v>4.2083911234396671</v>
      </c>
      <c r="E17" s="62">
        <v>4.0891840607210623</v>
      </c>
      <c r="F17" s="62">
        <v>4.5999999999999996</v>
      </c>
      <c r="G17" s="62">
        <v>5.230145175064048</v>
      </c>
      <c r="H17" s="64">
        <v>4.3776895067858321</v>
      </c>
      <c r="I17" s="62">
        <v>-16.298891134848404</v>
      </c>
      <c r="J17" s="62">
        <v>83.701108865151596</v>
      </c>
      <c r="K17" s="62">
        <v>13.698808153566278</v>
      </c>
      <c r="L17" s="50"/>
      <c r="N17" s="27">
        <v>1</v>
      </c>
    </row>
    <row r="18" spans="1:37" x14ac:dyDescent="0.25">
      <c r="A18" s="48"/>
      <c r="B18" s="59" t="s">
        <v>9</v>
      </c>
      <c r="C18" s="62">
        <v>4.371865090804266</v>
      </c>
      <c r="D18" s="62">
        <v>3.9592553565156305</v>
      </c>
      <c r="E18" s="62">
        <v>3.5891213389121339</v>
      </c>
      <c r="F18" s="62">
        <v>4.5</v>
      </c>
      <c r="G18" s="62">
        <v>4.475085583872195</v>
      </c>
      <c r="H18" s="24">
        <v>6.2</v>
      </c>
      <c r="I18" s="24">
        <v>38.544836379090519</v>
      </c>
      <c r="J18" s="24">
        <v>138.54483637909053</v>
      </c>
      <c r="K18" s="24">
        <v>-0.5536536917289947</v>
      </c>
      <c r="L18" s="50"/>
      <c r="N18" s="27">
        <v>1</v>
      </c>
    </row>
    <row r="19" spans="1:37" x14ac:dyDescent="0.25">
      <c r="A19" s="48"/>
      <c r="B19" s="59" t="s">
        <v>10</v>
      </c>
      <c r="C19" s="62">
        <v>4.049369171695008</v>
      </c>
      <c r="D19" s="62">
        <v>3.7487922705314012</v>
      </c>
      <c r="E19" s="62">
        <v>3.4500290528762347</v>
      </c>
      <c r="F19" s="62">
        <v>4</v>
      </c>
      <c r="G19" s="62">
        <v>5.1853785900783294</v>
      </c>
      <c r="H19" s="64"/>
      <c r="I19" s="62" t="s">
        <v>112</v>
      </c>
      <c r="J19" s="62" t="s">
        <v>112</v>
      </c>
      <c r="K19" s="62" t="s">
        <v>112</v>
      </c>
      <c r="L19" s="50"/>
      <c r="N19" s="27" t="s">
        <v>112</v>
      </c>
    </row>
    <row r="20" spans="1:37" x14ac:dyDescent="0.25">
      <c r="A20" s="48"/>
      <c r="B20" s="59" t="s">
        <v>11</v>
      </c>
      <c r="C20" s="62">
        <v>4.0859598853868198</v>
      </c>
      <c r="D20" s="62">
        <v>3.146886016451234</v>
      </c>
      <c r="E20" s="62">
        <v>3.3532656023222063</v>
      </c>
      <c r="F20" s="62">
        <v>3.8</v>
      </c>
      <c r="G20" s="62">
        <v>4.150123631225715</v>
      </c>
      <c r="H20" s="64"/>
      <c r="I20" s="62" t="s">
        <v>112</v>
      </c>
      <c r="J20" s="62" t="s">
        <v>112</v>
      </c>
      <c r="K20" s="62" t="s">
        <v>112</v>
      </c>
      <c r="L20" s="50"/>
      <c r="N20" s="27"/>
    </row>
    <row r="21" spans="1:37" x14ac:dyDescent="0.25">
      <c r="A21" s="48"/>
      <c r="B21" s="59" t="s">
        <v>12</v>
      </c>
      <c r="C21" s="62">
        <v>2.6877409406322283</v>
      </c>
      <c r="D21" s="62">
        <v>3.4771159874608148</v>
      </c>
      <c r="E21" s="62">
        <v>4.054090150250417</v>
      </c>
      <c r="F21" s="62">
        <v>4.2</v>
      </c>
      <c r="G21" s="62">
        <v>4.6185978932074097</v>
      </c>
      <c r="H21" s="64"/>
      <c r="I21" s="62" t="s">
        <v>112</v>
      </c>
      <c r="J21" s="62" t="s">
        <v>112</v>
      </c>
      <c r="K21" s="62" t="s">
        <v>112</v>
      </c>
      <c r="L21" s="50"/>
      <c r="N21" s="27"/>
    </row>
    <row r="22" spans="1:37" x14ac:dyDescent="0.25">
      <c r="A22" s="48"/>
      <c r="B22" s="59" t="s">
        <v>13</v>
      </c>
      <c r="C22" s="62">
        <v>3.8925663251904385</v>
      </c>
      <c r="D22" s="62">
        <v>3.9529769959404599</v>
      </c>
      <c r="E22" s="62">
        <v>3.6916907282643567</v>
      </c>
      <c r="F22" s="62">
        <v>4.3</v>
      </c>
      <c r="G22" s="62">
        <v>4.3527272727272726</v>
      </c>
      <c r="H22" s="64"/>
      <c r="I22" s="62" t="s">
        <v>112</v>
      </c>
      <c r="J22" s="62" t="s">
        <v>112</v>
      </c>
      <c r="K22" s="62" t="s">
        <v>112</v>
      </c>
      <c r="L22" s="50"/>
      <c r="N22" s="27" t="s">
        <v>112</v>
      </c>
    </row>
    <row r="23" spans="1:37" x14ac:dyDescent="0.25">
      <c r="A23" s="48"/>
      <c r="B23" s="59" t="s">
        <v>14</v>
      </c>
      <c r="C23" s="62">
        <v>3.8698306966416873</v>
      </c>
      <c r="D23" s="62">
        <v>3.110574478901881</v>
      </c>
      <c r="E23" s="62">
        <v>4.0859872611464967</v>
      </c>
      <c r="F23" s="62">
        <v>4.4000000000000004</v>
      </c>
      <c r="G23" s="62">
        <v>6.2028001697072552</v>
      </c>
      <c r="H23" s="64"/>
      <c r="I23" s="62" t="s">
        <v>112</v>
      </c>
      <c r="J23" s="62" t="s">
        <v>112</v>
      </c>
      <c r="K23" s="62" t="s">
        <v>112</v>
      </c>
      <c r="L23" s="50"/>
      <c r="N23" s="27" t="s">
        <v>112</v>
      </c>
    </row>
    <row r="24" spans="1:37" x14ac:dyDescent="0.25">
      <c r="A24" s="48"/>
      <c r="B24" s="59" t="s">
        <v>15</v>
      </c>
      <c r="C24" s="62">
        <v>5.6247030878859858</v>
      </c>
      <c r="D24" s="62">
        <v>3.9024072869225765</v>
      </c>
      <c r="E24" s="62">
        <v>5.269877328487051</v>
      </c>
      <c r="F24" s="62">
        <v>5.2</v>
      </c>
      <c r="G24" s="62">
        <v>6.9341317365269459</v>
      </c>
      <c r="H24" s="64"/>
      <c r="I24" s="62" t="s">
        <v>112</v>
      </c>
      <c r="J24" s="62" t="s">
        <v>112</v>
      </c>
      <c r="K24" s="62" t="s">
        <v>112</v>
      </c>
      <c r="L24" s="50"/>
      <c r="N24" s="27" t="s">
        <v>112</v>
      </c>
    </row>
    <row r="25" spans="1:37" ht="12" customHeight="1" x14ac:dyDescent="0.25">
      <c r="A25" s="48"/>
      <c r="B25" s="59"/>
      <c r="C25" s="65"/>
      <c r="D25" s="65"/>
      <c r="E25" s="65"/>
      <c r="F25" s="65"/>
      <c r="G25" s="65"/>
      <c r="H25" s="39"/>
      <c r="I25" s="35"/>
      <c r="J25" s="35"/>
      <c r="K25" s="35"/>
      <c r="L25" s="50"/>
    </row>
    <row r="26" spans="1:37" ht="18.75" customHeight="1" x14ac:dyDescent="0.25">
      <c r="A26" s="48"/>
      <c r="B26" s="63" t="s">
        <v>17</v>
      </c>
      <c r="C26" s="64">
        <v>7.4183263439761564</v>
      </c>
      <c r="D26" s="64">
        <v>4.095588989548137</v>
      </c>
      <c r="E26" s="64">
        <v>3.7130693893621087</v>
      </c>
      <c r="F26" s="64">
        <v>4.2200000000000006</v>
      </c>
      <c r="G26" s="64">
        <v>5.2792694762347425</v>
      </c>
      <c r="H26" s="24">
        <v>5.43</v>
      </c>
      <c r="I26" s="24">
        <v>2.8551397962121285</v>
      </c>
      <c r="J26" s="24">
        <v>100.717039837754</v>
      </c>
      <c r="K26" s="24">
        <f>+G26/F26*100-100</f>
        <v>25.101172422624217</v>
      </c>
      <c r="L26" s="50"/>
    </row>
    <row r="27" spans="1:37" ht="18.75" customHeight="1" x14ac:dyDescent="0.25">
      <c r="A27" s="48"/>
      <c r="B27" s="63" t="s">
        <v>16</v>
      </c>
      <c r="C27" s="64"/>
      <c r="D27" s="64">
        <v>-44.79092992621112</v>
      </c>
      <c r="E27" s="64">
        <v>-9.339794622024101</v>
      </c>
      <c r="F27" s="64">
        <v>13.65260267126278</v>
      </c>
      <c r="G27" s="64">
        <v>25.101172422624217</v>
      </c>
      <c r="H27" s="24">
        <v>2.8551397962121285</v>
      </c>
      <c r="I27" s="37"/>
      <c r="J27" s="37"/>
      <c r="K27" s="37"/>
      <c r="L27" s="50"/>
    </row>
    <row r="28" spans="1:37" ht="12" customHeight="1" x14ac:dyDescent="0.25">
      <c r="A28" s="48"/>
      <c r="B28" s="31"/>
      <c r="C28" s="38"/>
      <c r="D28" s="38"/>
      <c r="E28" s="38"/>
      <c r="F28" s="38"/>
      <c r="G28" s="38"/>
      <c r="H28" s="39"/>
      <c r="I28" s="35"/>
      <c r="J28" s="35"/>
      <c r="K28" s="35"/>
      <c r="L28" s="50"/>
    </row>
    <row r="29" spans="1:37" ht="14.25" customHeight="1" x14ac:dyDescent="0.25">
      <c r="A29" s="48"/>
      <c r="B29" s="33"/>
      <c r="C29" s="34"/>
      <c r="D29" s="34"/>
      <c r="E29" s="34"/>
      <c r="F29" s="34"/>
      <c r="G29" s="34"/>
      <c r="H29" s="34"/>
      <c r="I29" s="35"/>
      <c r="J29" s="35"/>
      <c r="K29" s="35"/>
      <c r="L29" s="50"/>
    </row>
    <row r="30" spans="1:37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7"/>
      <c r="N30" s="28" t="s">
        <v>112</v>
      </c>
      <c r="O30" s="27"/>
      <c r="P30" s="140"/>
      <c r="Q30" s="140"/>
      <c r="R30" s="140"/>
      <c r="S30" s="140"/>
      <c r="T30" s="140"/>
      <c r="U30" s="140"/>
      <c r="V30" s="140"/>
      <c r="W30" s="140"/>
      <c r="X30" s="140"/>
      <c r="Y30" s="140"/>
      <c r="Z30" s="140"/>
      <c r="AA30" s="140"/>
      <c r="AB30" s="140"/>
      <c r="AC30" s="140"/>
      <c r="AD30" s="140"/>
      <c r="AE30" s="140"/>
      <c r="AF30" s="140"/>
      <c r="AG30" s="140"/>
      <c r="AH30" s="140"/>
      <c r="AI30" s="140"/>
      <c r="AJ30" s="140"/>
      <c r="AK30" s="140"/>
    </row>
    <row r="31" spans="1:37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7"/>
      <c r="N31" s="28" t="s">
        <v>112</v>
      </c>
      <c r="O31" s="27"/>
      <c r="P31" s="140"/>
      <c r="Q31" s="140"/>
      <c r="R31" s="140"/>
      <c r="S31" s="140"/>
      <c r="T31" s="140"/>
      <c r="U31" s="140"/>
      <c r="V31" s="140"/>
      <c r="W31" s="140"/>
      <c r="X31" s="140"/>
      <c r="Y31" s="140"/>
      <c r="Z31" s="140"/>
      <c r="AA31" s="140"/>
      <c r="AB31" s="140"/>
      <c r="AC31" s="140"/>
      <c r="AD31" s="140"/>
      <c r="AE31" s="140"/>
      <c r="AF31" s="140"/>
      <c r="AG31" s="140"/>
      <c r="AH31" s="140"/>
      <c r="AI31" s="140"/>
      <c r="AJ31" s="140"/>
      <c r="AK31" s="140"/>
    </row>
    <row r="32" spans="1:37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112</v>
      </c>
      <c r="O32" s="27"/>
      <c r="P32" s="140"/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</row>
    <row r="33" spans="1:37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112</v>
      </c>
      <c r="O33" s="27"/>
      <c r="P33" s="140"/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</row>
    <row r="34" spans="1:37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112</v>
      </c>
      <c r="O34" s="27"/>
      <c r="P34" s="140"/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</row>
    <row r="35" spans="1:37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/>
      <c r="O35" s="27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</row>
    <row r="36" spans="1:37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112</v>
      </c>
      <c r="O36" s="27"/>
      <c r="P36" s="140"/>
      <c r="Q36" s="14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</row>
    <row r="37" spans="1:37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 t="s">
        <v>112</v>
      </c>
      <c r="O37" s="27"/>
      <c r="P37" s="140"/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</row>
    <row r="38" spans="1:37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112</v>
      </c>
      <c r="O38" s="27"/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</row>
    <row r="39" spans="1:37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112</v>
      </c>
      <c r="O39" s="27"/>
      <c r="P39" s="140"/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</row>
    <row r="40" spans="1:37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/>
      <c r="O40" s="27"/>
      <c r="P40" s="140"/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</row>
    <row r="41" spans="1:37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/>
      <c r="O41" s="27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</row>
    <row r="42" spans="1:37" s="43" customFormat="1" x14ac:dyDescent="0.25">
      <c r="A42" s="51"/>
      <c r="B42" s="33"/>
      <c r="C42" s="41"/>
      <c r="D42" s="41"/>
      <c r="E42" s="41"/>
      <c r="F42" s="41"/>
      <c r="G42" s="41"/>
      <c r="H42" s="41"/>
      <c r="I42" s="44"/>
      <c r="J42" s="44"/>
      <c r="K42" s="44"/>
      <c r="L42" s="50"/>
      <c r="M42" s="27"/>
      <c r="N42" s="28"/>
      <c r="O42" s="27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</row>
    <row r="43" spans="1:37" s="43" customFormat="1" x14ac:dyDescent="0.25">
      <c r="A43" s="51"/>
      <c r="B43" s="69" t="s">
        <v>89</v>
      </c>
      <c r="C43" s="41"/>
      <c r="D43" s="41"/>
      <c r="E43" s="41"/>
      <c r="F43" s="41"/>
      <c r="G43" s="41"/>
      <c r="H43" s="41"/>
      <c r="I43" s="44"/>
      <c r="J43" s="44"/>
      <c r="K43" s="44"/>
      <c r="L43" s="50"/>
      <c r="M43" s="27"/>
      <c r="N43" s="28"/>
      <c r="O43" s="27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</row>
    <row r="44" spans="1:37" x14ac:dyDescent="0.25">
      <c r="A44" s="52"/>
      <c r="B44" s="26" t="s">
        <v>96</v>
      </c>
      <c r="C44" s="53"/>
      <c r="D44" s="53"/>
      <c r="E44" s="53"/>
      <c r="F44" s="53"/>
      <c r="G44" s="53"/>
      <c r="H44" s="53"/>
      <c r="I44" s="53"/>
      <c r="J44" s="53"/>
      <c r="K44" s="53"/>
      <c r="L44" s="54"/>
    </row>
    <row r="45" spans="1:37" s="109" customFormat="1" x14ac:dyDescent="0.25"/>
    <row r="46" spans="1:37" s="18" customFormat="1" x14ac:dyDescent="0.25">
      <c r="B46" s="18" t="s">
        <v>113</v>
      </c>
    </row>
    <row r="47" spans="1:37" s="18" customFormat="1" x14ac:dyDescent="0.25">
      <c r="B47" s="138">
        <v>5.2584780810587262</v>
      </c>
      <c r="D47" s="141">
        <v>38353</v>
      </c>
    </row>
    <row r="48" spans="1:37" s="18" customFormat="1" x14ac:dyDescent="0.25">
      <c r="B48" s="138">
        <v>5.3590850237375918</v>
      </c>
      <c r="D48" s="141">
        <v>38384</v>
      </c>
    </row>
    <row r="49" spans="2:5" s="18" customFormat="1" x14ac:dyDescent="0.25">
      <c r="B49" s="138">
        <v>4.4173063503140266</v>
      </c>
      <c r="D49" s="141">
        <v>38412</v>
      </c>
    </row>
    <row r="50" spans="2:5" s="18" customFormat="1" x14ac:dyDescent="0.25">
      <c r="B50" s="138">
        <v>4.6444913762759592</v>
      </c>
      <c r="D50" s="141">
        <v>38443</v>
      </c>
    </row>
    <row r="51" spans="2:5" s="18" customFormat="1" x14ac:dyDescent="0.25">
      <c r="B51" s="138">
        <v>5.7083162638263003</v>
      </c>
      <c r="D51" s="141">
        <v>38473</v>
      </c>
    </row>
    <row r="52" spans="2:5" s="18" customFormat="1" x14ac:dyDescent="0.25">
      <c r="B52" s="138">
        <v>4.72182772460636</v>
      </c>
      <c r="D52" s="141">
        <v>38504</v>
      </c>
    </row>
    <row r="53" spans="2:5" s="18" customFormat="1" x14ac:dyDescent="0.25">
      <c r="B53" s="138">
        <v>4.2928529924462522</v>
      </c>
      <c r="D53" s="141">
        <v>38534</v>
      </c>
    </row>
    <row r="54" spans="2:5" s="18" customFormat="1" x14ac:dyDescent="0.25">
      <c r="B54" s="138">
        <v>3.933223864258347</v>
      </c>
      <c r="D54" s="141">
        <v>38565</v>
      </c>
    </row>
    <row r="55" spans="2:5" s="18" customFormat="1" x14ac:dyDescent="0.25">
      <c r="B55" s="138">
        <v>4.1935393258426963</v>
      </c>
      <c r="D55" s="141">
        <v>38596</v>
      </c>
    </row>
    <row r="56" spans="2:5" s="18" customFormat="1" x14ac:dyDescent="0.25">
      <c r="B56" s="138">
        <v>4.4169096209912535</v>
      </c>
      <c r="D56" s="141">
        <v>38626</v>
      </c>
    </row>
    <row r="57" spans="2:5" s="18" customFormat="1" x14ac:dyDescent="0.25">
      <c r="B57" s="138">
        <v>4.3074776785714288</v>
      </c>
      <c r="D57" s="141">
        <v>38657</v>
      </c>
    </row>
    <row r="58" spans="2:5" s="18" customFormat="1" x14ac:dyDescent="0.25">
      <c r="B58" s="138">
        <v>4.6432840515885498</v>
      </c>
      <c r="D58" s="141">
        <v>38687</v>
      </c>
      <c r="E58" s="196">
        <v>4.6580660294597909</v>
      </c>
    </row>
    <row r="59" spans="2:5" s="18" customFormat="1" x14ac:dyDescent="0.25">
      <c r="B59" s="138">
        <v>4.5184869169510806</v>
      </c>
      <c r="D59" s="141">
        <v>38718</v>
      </c>
      <c r="E59" s="196">
        <v>4.5964000991174885</v>
      </c>
    </row>
    <row r="60" spans="2:5" s="18" customFormat="1" x14ac:dyDescent="0.25">
      <c r="B60" s="138">
        <v>4.2780058651026396</v>
      </c>
      <c r="D60" s="141">
        <v>38749</v>
      </c>
      <c r="E60" s="196">
        <v>4.5063101692312424</v>
      </c>
    </row>
    <row r="61" spans="2:5" s="18" customFormat="1" x14ac:dyDescent="0.25">
      <c r="B61" s="138">
        <v>3.3930729893072988</v>
      </c>
      <c r="D61" s="141">
        <v>38777</v>
      </c>
      <c r="E61" s="196">
        <v>4.4209573891473477</v>
      </c>
    </row>
    <row r="62" spans="2:5" s="18" customFormat="1" x14ac:dyDescent="0.25">
      <c r="B62" s="138">
        <v>3.902088772845953</v>
      </c>
      <c r="D62" s="141">
        <v>38808</v>
      </c>
      <c r="E62" s="196">
        <v>4.3590905055281803</v>
      </c>
    </row>
    <row r="63" spans="2:5" s="18" customFormat="1" x14ac:dyDescent="0.25">
      <c r="B63" s="138">
        <v>3.7147784558238262</v>
      </c>
      <c r="D63" s="141">
        <v>38838</v>
      </c>
      <c r="E63" s="196">
        <v>4.192962354861308</v>
      </c>
    </row>
    <row r="64" spans="2:5" s="18" customFormat="1" x14ac:dyDescent="0.25">
      <c r="B64" s="138">
        <v>3.0211267605633805</v>
      </c>
      <c r="D64" s="141">
        <v>38869</v>
      </c>
      <c r="E64" s="196">
        <v>4.0512372745243921</v>
      </c>
    </row>
    <row r="65" spans="2:5" s="18" customFormat="1" x14ac:dyDescent="0.25">
      <c r="B65" s="138">
        <v>2.9335266562569706</v>
      </c>
      <c r="D65" s="141">
        <v>38899</v>
      </c>
      <c r="E65" s="196">
        <v>3.9379600798419521</v>
      </c>
    </row>
    <row r="66" spans="2:5" s="18" customFormat="1" x14ac:dyDescent="0.25">
      <c r="B66" s="138">
        <v>3.0472423643155349</v>
      </c>
      <c r="D66" s="141">
        <v>38930</v>
      </c>
      <c r="E66" s="196">
        <v>3.8641282881800514</v>
      </c>
    </row>
    <row r="67" spans="2:5" s="18" customFormat="1" x14ac:dyDescent="0.25">
      <c r="B67" s="138">
        <v>3.1513589503280226</v>
      </c>
      <c r="D67" s="141">
        <v>38961</v>
      </c>
      <c r="E67" s="196">
        <v>3.777279923553829</v>
      </c>
    </row>
    <row r="68" spans="2:5" s="18" customFormat="1" x14ac:dyDescent="0.25">
      <c r="B68" s="138">
        <v>3.3892109906730528</v>
      </c>
      <c r="D68" s="141">
        <v>38991</v>
      </c>
      <c r="E68" s="196">
        <v>3.6916383710273113</v>
      </c>
    </row>
    <row r="69" spans="2:5" s="18" customFormat="1" x14ac:dyDescent="0.25">
      <c r="B69" s="138">
        <v>3.5999444752915046</v>
      </c>
      <c r="D69" s="141">
        <v>39022</v>
      </c>
      <c r="E69" s="196">
        <v>3.6326772707539838</v>
      </c>
    </row>
    <row r="70" spans="2:5" s="18" customFormat="1" x14ac:dyDescent="0.25">
      <c r="B70" s="138">
        <v>4.0278113663845225</v>
      </c>
      <c r="D70" s="141">
        <v>39052</v>
      </c>
      <c r="E70" s="196">
        <v>3.5813878803203152</v>
      </c>
    </row>
    <row r="71" spans="2:5" s="18" customFormat="1" x14ac:dyDescent="0.25">
      <c r="B71" s="138">
        <v>4.0353833192923334</v>
      </c>
      <c r="D71" s="141">
        <v>39083</v>
      </c>
      <c r="E71" s="196">
        <v>3.5411292471820865</v>
      </c>
    </row>
    <row r="72" spans="2:5" s="18" customFormat="1" x14ac:dyDescent="0.25">
      <c r="B72" s="138">
        <v>4.1711145996860282</v>
      </c>
      <c r="D72" s="141">
        <v>39114</v>
      </c>
      <c r="E72" s="196">
        <v>3.5322216417307022</v>
      </c>
    </row>
    <row r="73" spans="2:5" s="18" customFormat="1" x14ac:dyDescent="0.25">
      <c r="B73" s="138">
        <v>3.4865550481988836</v>
      </c>
      <c r="D73" s="141">
        <v>39142</v>
      </c>
      <c r="E73" s="196">
        <v>3.5400118133050005</v>
      </c>
    </row>
    <row r="74" spans="2:5" s="18" customFormat="1" x14ac:dyDescent="0.25">
      <c r="B74" s="138">
        <v>3.3464810518174786</v>
      </c>
      <c r="D74" s="141">
        <v>39173</v>
      </c>
      <c r="E74" s="196">
        <v>3.4937111698859611</v>
      </c>
    </row>
    <row r="75" spans="2:5" s="18" customFormat="1" x14ac:dyDescent="0.25">
      <c r="B75" s="138">
        <v>4.0187558612066274</v>
      </c>
      <c r="D75" s="141">
        <v>39203</v>
      </c>
      <c r="E75" s="196">
        <v>3.519042620334528</v>
      </c>
    </row>
    <row r="76" spans="2:5" s="18" customFormat="1" x14ac:dyDescent="0.25">
      <c r="B76" s="138">
        <v>3.950498038031995</v>
      </c>
      <c r="D76" s="141">
        <v>39234</v>
      </c>
      <c r="E76" s="196">
        <v>3.5964902267902463</v>
      </c>
    </row>
    <row r="77" spans="2:5" s="18" customFormat="1" x14ac:dyDescent="0.25">
      <c r="B77" s="138">
        <v>4.4572281167108754</v>
      </c>
      <c r="D77" s="141">
        <v>39264</v>
      </c>
      <c r="E77" s="196">
        <v>3.723465348494738</v>
      </c>
    </row>
    <row r="78" spans="2:5" s="18" customFormat="1" x14ac:dyDescent="0.25">
      <c r="B78" s="138">
        <v>3.8806785508913166</v>
      </c>
      <c r="D78" s="141">
        <v>39295</v>
      </c>
      <c r="E78" s="196">
        <v>3.7929183640427198</v>
      </c>
    </row>
    <row r="79" spans="2:5" s="18" customFormat="1" x14ac:dyDescent="0.25">
      <c r="B79" s="138">
        <v>4.1380223660977045</v>
      </c>
      <c r="D79" s="141">
        <v>39326</v>
      </c>
      <c r="E79" s="196">
        <v>3.8751403153568602</v>
      </c>
    </row>
    <row r="80" spans="2:5" s="18" customFormat="1" x14ac:dyDescent="0.25">
      <c r="B80" s="138">
        <v>4.9217722395292487</v>
      </c>
      <c r="D80" s="141">
        <v>39356</v>
      </c>
      <c r="E80" s="196">
        <v>4.0028537527615429</v>
      </c>
    </row>
    <row r="81" spans="2:5" s="18" customFormat="1" x14ac:dyDescent="0.25">
      <c r="B81" s="138">
        <v>4.8131530424093425</v>
      </c>
      <c r="D81" s="141">
        <v>39387</v>
      </c>
      <c r="E81" s="196">
        <v>4.1039544666880294</v>
      </c>
    </row>
    <row r="82" spans="2:5" s="18" customFormat="1" x14ac:dyDescent="0.25">
      <c r="B82" s="138">
        <v>5.8876204067070992</v>
      </c>
      <c r="D82" s="141">
        <v>39417</v>
      </c>
      <c r="E82" s="196">
        <v>4.2589385533815776</v>
      </c>
    </row>
    <row r="83" spans="2:5" s="18" customFormat="1" x14ac:dyDescent="0.25">
      <c r="B83" s="138">
        <v>6.155140870837907</v>
      </c>
      <c r="D83" s="141">
        <v>39448</v>
      </c>
      <c r="E83" s="196">
        <v>4.4355850160103758</v>
      </c>
    </row>
    <row r="84" spans="2:5" s="18" customFormat="1" x14ac:dyDescent="0.25">
      <c r="B84" s="138">
        <v>4.1470085470085474</v>
      </c>
      <c r="D84" s="141">
        <v>39479</v>
      </c>
      <c r="E84" s="196">
        <v>4.433576178287252</v>
      </c>
    </row>
    <row r="85" spans="2:5" s="18" customFormat="1" x14ac:dyDescent="0.25">
      <c r="B85" s="138">
        <v>5.307595731324545</v>
      </c>
      <c r="D85" s="141">
        <v>39508</v>
      </c>
      <c r="E85" s="196">
        <v>4.5853295685477233</v>
      </c>
    </row>
    <row r="86" spans="2:5" s="18" customFormat="1" x14ac:dyDescent="0.25">
      <c r="B86" s="138">
        <v>4.9934415990006249</v>
      </c>
      <c r="D86" s="141">
        <v>39539</v>
      </c>
      <c r="E86" s="196">
        <v>4.7225762808129863</v>
      </c>
    </row>
    <row r="87" spans="2:5" s="18" customFormat="1" x14ac:dyDescent="0.25">
      <c r="B87" s="138">
        <v>4.5659211300765152</v>
      </c>
      <c r="D87" s="141">
        <v>39569</v>
      </c>
      <c r="E87" s="196">
        <v>4.7681733865521432</v>
      </c>
    </row>
    <row r="88" spans="2:5" s="18" customFormat="1" x14ac:dyDescent="0.25">
      <c r="B88" s="138">
        <v>6.4148211243611586</v>
      </c>
      <c r="D88" s="141">
        <v>39600</v>
      </c>
      <c r="E88" s="196">
        <v>4.973533643746241</v>
      </c>
    </row>
    <row r="89" spans="2:5" s="18" customFormat="1" x14ac:dyDescent="0.25">
      <c r="B89" s="138">
        <v>6.161225312374043</v>
      </c>
      <c r="D89" s="141">
        <v>39630</v>
      </c>
      <c r="E89" s="196">
        <v>5.1155334100515057</v>
      </c>
    </row>
    <row r="90" spans="2:5" s="18" customFormat="1" x14ac:dyDescent="0.25">
      <c r="B90" s="138">
        <v>6.7207322264793525</v>
      </c>
      <c r="D90" s="141">
        <v>39661</v>
      </c>
      <c r="E90" s="196">
        <v>5.3522045496838411</v>
      </c>
    </row>
    <row r="91" spans="2:5" s="18" customFormat="1" x14ac:dyDescent="0.25">
      <c r="B91" s="138">
        <v>7.8909975669099754</v>
      </c>
      <c r="D91" s="141">
        <v>39692</v>
      </c>
      <c r="E91" s="196">
        <v>5.6649524830848641</v>
      </c>
    </row>
    <row r="92" spans="2:5" s="18" customFormat="1" x14ac:dyDescent="0.25">
      <c r="B92" s="138">
        <v>8.757180156657963</v>
      </c>
      <c r="D92" s="141">
        <v>39722</v>
      </c>
      <c r="E92" s="196">
        <v>5.9845698095122559</v>
      </c>
    </row>
    <row r="93" spans="2:5" s="18" customFormat="1" x14ac:dyDescent="0.25">
      <c r="B93" s="138">
        <v>9.3971291866028714</v>
      </c>
      <c r="D93" s="141">
        <v>39753</v>
      </c>
      <c r="E93" s="196">
        <v>6.3665678215283839</v>
      </c>
    </row>
    <row r="94" spans="2:5" s="18" customFormat="1" x14ac:dyDescent="0.25">
      <c r="B94" s="138">
        <v>12.643895348837209</v>
      </c>
      <c r="D94" s="141">
        <v>39783</v>
      </c>
      <c r="E94" s="196">
        <v>6.9295907333725593</v>
      </c>
    </row>
    <row r="95" spans="2:5" s="18" customFormat="1" x14ac:dyDescent="0.25">
      <c r="B95" s="138">
        <v>9.59765625</v>
      </c>
      <c r="D95" s="141">
        <v>39814</v>
      </c>
      <c r="E95" s="196">
        <v>7.2164670149693997</v>
      </c>
    </row>
    <row r="96" spans="2:5" s="18" customFormat="1" x14ac:dyDescent="0.25">
      <c r="B96" s="138">
        <v>6.8136962994470442</v>
      </c>
      <c r="D96" s="141">
        <v>39845</v>
      </c>
      <c r="E96" s="196">
        <v>7.4386909943392743</v>
      </c>
    </row>
    <row r="97" spans="2:5" s="18" customFormat="1" x14ac:dyDescent="0.25">
      <c r="B97" s="138">
        <v>8.0123762376237622</v>
      </c>
      <c r="D97" s="141">
        <v>39873</v>
      </c>
      <c r="E97" s="196">
        <v>7.6640893698642101</v>
      </c>
    </row>
    <row r="98" spans="2:5" s="18" customFormat="1" x14ac:dyDescent="0.25">
      <c r="B98" s="138">
        <v>7.1823324630113143</v>
      </c>
      <c r="D98" s="141">
        <v>39904</v>
      </c>
      <c r="E98" s="196">
        <v>7.8464969418651016</v>
      </c>
    </row>
    <row r="99" spans="2:5" s="18" customFormat="1" x14ac:dyDescent="0.25">
      <c r="B99" s="138">
        <v>5.4855704697986578</v>
      </c>
      <c r="D99" s="141">
        <v>39934</v>
      </c>
      <c r="E99" s="196">
        <v>7.9231343868419453</v>
      </c>
    </row>
    <row r="100" spans="2:5" s="18" customFormat="1" x14ac:dyDescent="0.25">
      <c r="B100" s="138">
        <v>4.371865090804266</v>
      </c>
      <c r="D100" s="141">
        <v>39965</v>
      </c>
      <c r="E100" s="196">
        <v>7.7528880507122055</v>
      </c>
    </row>
    <row r="101" spans="2:5" s="18" customFormat="1" x14ac:dyDescent="0.25">
      <c r="B101" s="138">
        <v>4.049369171695008</v>
      </c>
      <c r="D101" s="141">
        <v>39995</v>
      </c>
      <c r="E101" s="196">
        <v>7.5769000389889518</v>
      </c>
    </row>
    <row r="102" spans="2:5" s="18" customFormat="1" x14ac:dyDescent="0.25">
      <c r="B102" s="138">
        <v>4.0859598853868198</v>
      </c>
      <c r="D102" s="141">
        <v>40026</v>
      </c>
      <c r="E102" s="196">
        <v>7.3573356772312408</v>
      </c>
    </row>
    <row r="103" spans="2:5" s="18" customFormat="1" x14ac:dyDescent="0.25">
      <c r="B103" s="138">
        <v>2.6877409406322283</v>
      </c>
      <c r="D103" s="141">
        <v>40057</v>
      </c>
      <c r="E103" s="196">
        <v>6.9237309583747608</v>
      </c>
    </row>
    <row r="104" spans="2:5" s="18" customFormat="1" x14ac:dyDescent="0.25">
      <c r="B104" s="138">
        <v>3.8925663251904385</v>
      </c>
      <c r="D104" s="141">
        <v>40087</v>
      </c>
      <c r="E104" s="196">
        <v>6.5183464724191351</v>
      </c>
    </row>
    <row r="105" spans="2:5" s="18" customFormat="1" x14ac:dyDescent="0.25">
      <c r="B105" s="138">
        <v>3.8698306966416873</v>
      </c>
      <c r="D105" s="141">
        <v>40118</v>
      </c>
      <c r="E105" s="196">
        <v>6.0577382649223699</v>
      </c>
    </row>
    <row r="106" spans="2:5" s="18" customFormat="1" x14ac:dyDescent="0.25">
      <c r="B106" s="138">
        <v>5.6247030878859858</v>
      </c>
      <c r="D106" s="141">
        <v>40148</v>
      </c>
      <c r="E106" s="196">
        <v>5.4728055765097672</v>
      </c>
    </row>
    <row r="107" spans="2:5" s="18" customFormat="1" x14ac:dyDescent="0.25">
      <c r="B107" s="138">
        <v>5.1670013386880855</v>
      </c>
      <c r="D107" s="141">
        <v>40179</v>
      </c>
      <c r="E107" s="196">
        <v>5.1035843339004421</v>
      </c>
    </row>
    <row r="108" spans="2:5" s="18" customFormat="1" x14ac:dyDescent="0.25">
      <c r="B108" s="138">
        <v>4.0939078751857352</v>
      </c>
      <c r="D108" s="141">
        <v>40210</v>
      </c>
      <c r="E108" s="196">
        <v>4.8769352985453329</v>
      </c>
    </row>
    <row r="109" spans="2:5" s="18" customFormat="1" x14ac:dyDescent="0.25">
      <c r="B109" s="138">
        <v>3.4148224395265054</v>
      </c>
      <c r="D109" s="141">
        <v>40238</v>
      </c>
      <c r="E109" s="196">
        <v>4.4938058153705613</v>
      </c>
    </row>
    <row r="110" spans="2:5" s="18" customFormat="1" x14ac:dyDescent="0.25">
      <c r="B110" s="138">
        <v>3.593822170900693</v>
      </c>
      <c r="D110" s="141">
        <v>40269</v>
      </c>
      <c r="E110" s="196">
        <v>4.1947632910280097</v>
      </c>
    </row>
    <row r="111" spans="2:5" s="18" customFormat="1" x14ac:dyDescent="0.25">
      <c r="B111" s="138">
        <v>4.2083911234396671</v>
      </c>
      <c r="D111" s="141">
        <v>40299</v>
      </c>
      <c r="E111" s="196">
        <v>4.0883316788314268</v>
      </c>
    </row>
    <row r="112" spans="2:5" s="18" customFormat="1" x14ac:dyDescent="0.25">
      <c r="B112" s="138">
        <v>3.9592553565156305</v>
      </c>
      <c r="D112" s="141">
        <v>40330</v>
      </c>
      <c r="E112" s="196">
        <v>4.0539475343073743</v>
      </c>
    </row>
    <row r="113" spans="2:5" s="18" customFormat="1" x14ac:dyDescent="0.25">
      <c r="B113" s="138">
        <v>3.7487922705314012</v>
      </c>
      <c r="D113" s="141">
        <v>40360</v>
      </c>
      <c r="E113" s="196">
        <v>4.0288994592104066</v>
      </c>
    </row>
    <row r="114" spans="2:5" s="18" customFormat="1" x14ac:dyDescent="0.25">
      <c r="B114" s="138">
        <v>3.146886016451234</v>
      </c>
      <c r="D114" s="141">
        <v>40391</v>
      </c>
      <c r="E114" s="196">
        <v>3.9506433034657746</v>
      </c>
    </row>
    <row r="115" spans="2:5" s="18" customFormat="1" x14ac:dyDescent="0.25">
      <c r="B115" s="138">
        <v>3.4771159874608148</v>
      </c>
      <c r="D115" s="141">
        <v>40422</v>
      </c>
      <c r="E115" s="196">
        <v>4.0164245573681567</v>
      </c>
    </row>
    <row r="116" spans="2:5" s="18" customFormat="1" x14ac:dyDescent="0.25">
      <c r="B116" s="138">
        <v>3.9529769959404599</v>
      </c>
      <c r="D116" s="141">
        <v>40452</v>
      </c>
      <c r="E116" s="196">
        <v>4.0214587799306587</v>
      </c>
    </row>
    <row r="117" spans="2:5" s="18" customFormat="1" x14ac:dyDescent="0.25">
      <c r="B117" s="138">
        <v>3.110574478901881</v>
      </c>
      <c r="D117" s="141">
        <v>40483</v>
      </c>
      <c r="E117" s="196">
        <v>3.9581874284523413</v>
      </c>
    </row>
    <row r="118" spans="2:5" s="18" customFormat="1" x14ac:dyDescent="0.25">
      <c r="B118" s="138">
        <v>3.9024072869225765</v>
      </c>
      <c r="D118" s="141">
        <v>40513</v>
      </c>
      <c r="E118" s="196">
        <v>3.8146627783720568</v>
      </c>
    </row>
    <row r="119" spans="2:5" s="18" customFormat="1" x14ac:dyDescent="0.25">
      <c r="B119" s="138">
        <v>4.3450678401173448</v>
      </c>
      <c r="D119" s="141">
        <v>40544</v>
      </c>
      <c r="E119" s="196">
        <v>3.7461683201578282</v>
      </c>
    </row>
    <row r="120" spans="2:5" s="18" customFormat="1" x14ac:dyDescent="0.25">
      <c r="B120" s="138">
        <v>3.3094371324558947</v>
      </c>
      <c r="D120" s="141">
        <v>40575</v>
      </c>
      <c r="E120" s="196">
        <v>3.6807957582636752</v>
      </c>
    </row>
    <row r="121" spans="2:5" s="18" customFormat="1" x14ac:dyDescent="0.25">
      <c r="B121" s="138">
        <v>3.5266235764850724</v>
      </c>
      <c r="D121" s="141">
        <v>40603</v>
      </c>
      <c r="E121" s="196">
        <v>3.6901125196768891</v>
      </c>
    </row>
    <row r="122" spans="2:5" s="18" customFormat="1" x14ac:dyDescent="0.25">
      <c r="B122" s="138">
        <v>3.2950343370311677</v>
      </c>
      <c r="D122" s="141">
        <v>40634</v>
      </c>
      <c r="E122" s="196">
        <v>3.6652135335210958</v>
      </c>
    </row>
    <row r="123" spans="2:5" s="18" customFormat="1" x14ac:dyDescent="0.25">
      <c r="B123" s="138">
        <v>4.0891840607210623</v>
      </c>
      <c r="D123" s="141">
        <v>40664</v>
      </c>
      <c r="E123" s="196">
        <v>3.6552796116278787</v>
      </c>
    </row>
    <row r="124" spans="2:5" s="18" customFormat="1" x14ac:dyDescent="0.25">
      <c r="B124" s="138">
        <v>3.5891213389121339</v>
      </c>
      <c r="D124" s="141">
        <v>40695</v>
      </c>
      <c r="E124" s="196">
        <v>3.6244351101609205</v>
      </c>
    </row>
    <row r="125" spans="2:5" s="18" customFormat="1" x14ac:dyDescent="0.25">
      <c r="B125" s="138">
        <v>3.4500290528762347</v>
      </c>
      <c r="D125" s="141">
        <v>40725</v>
      </c>
      <c r="E125" s="196">
        <v>3.5995381753563227</v>
      </c>
    </row>
    <row r="126" spans="2:5" s="18" customFormat="1" x14ac:dyDescent="0.25">
      <c r="B126" s="138">
        <v>3.3532656023222063</v>
      </c>
      <c r="D126" s="141">
        <v>40756</v>
      </c>
      <c r="E126" s="196">
        <v>3.6167364741789036</v>
      </c>
    </row>
    <row r="127" spans="2:5" s="18" customFormat="1" x14ac:dyDescent="0.25">
      <c r="B127" s="138">
        <v>4.054090150250417</v>
      </c>
      <c r="D127" s="141">
        <v>40787</v>
      </c>
      <c r="E127" s="196">
        <v>3.6648176544113706</v>
      </c>
    </row>
    <row r="128" spans="2:5" s="18" customFormat="1" x14ac:dyDescent="0.25">
      <c r="B128" s="138">
        <v>3.6916907282643567</v>
      </c>
      <c r="D128" s="141">
        <v>40817</v>
      </c>
      <c r="E128" s="196">
        <v>3.643043798771695</v>
      </c>
    </row>
    <row r="129" spans="2:5" s="18" customFormat="1" x14ac:dyDescent="0.25">
      <c r="B129" s="138">
        <v>4.0859872611464967</v>
      </c>
      <c r="D129" s="141">
        <v>40848</v>
      </c>
      <c r="E129" s="196">
        <v>3.7243281972920799</v>
      </c>
    </row>
    <row r="130" spans="2:5" s="18" customFormat="1" x14ac:dyDescent="0.25">
      <c r="B130" s="138">
        <v>5.269877328487051</v>
      </c>
      <c r="D130" s="141">
        <v>40878</v>
      </c>
      <c r="E130" s="196">
        <v>3.8382840340891193</v>
      </c>
    </row>
    <row r="131" spans="2:5" s="18" customFormat="1" x14ac:dyDescent="0.25">
      <c r="B131" s="138">
        <v>4.7</v>
      </c>
      <c r="D131" s="141">
        <v>40909</v>
      </c>
      <c r="E131" s="196">
        <v>3.8678617140793414</v>
      </c>
    </row>
    <row r="132" spans="2:5" s="18" customFormat="1" x14ac:dyDescent="0.25">
      <c r="B132" s="138">
        <v>3.8</v>
      </c>
      <c r="D132" s="141">
        <v>40940</v>
      </c>
      <c r="E132" s="196">
        <v>3.9087419530413499</v>
      </c>
    </row>
    <row r="133" spans="2:5" s="18" customFormat="1" x14ac:dyDescent="0.25">
      <c r="B133" s="138">
        <v>3.9</v>
      </c>
      <c r="D133" s="141">
        <v>40969</v>
      </c>
      <c r="E133" s="196">
        <v>3.9398566550009271</v>
      </c>
    </row>
    <row r="134" spans="2:5" s="18" customFormat="1" x14ac:dyDescent="0.25">
      <c r="B134" s="138">
        <v>4.0999999999999996</v>
      </c>
      <c r="D134" s="141">
        <v>41000</v>
      </c>
      <c r="E134" s="196">
        <v>4.0069371269149965</v>
      </c>
    </row>
    <row r="135" spans="2:5" s="18" customFormat="1" x14ac:dyDescent="0.25">
      <c r="B135" s="138">
        <v>4.5999999999999996</v>
      </c>
      <c r="D135" s="141">
        <v>41030</v>
      </c>
      <c r="E135" s="196">
        <v>4.0495051218549083</v>
      </c>
    </row>
    <row r="136" spans="2:5" s="18" customFormat="1" x14ac:dyDescent="0.25">
      <c r="B136" s="138">
        <v>4.5</v>
      </c>
      <c r="D136" s="141">
        <v>41061</v>
      </c>
      <c r="E136" s="196">
        <v>4.1254116769455633</v>
      </c>
    </row>
    <row r="137" spans="2:5" s="18" customFormat="1" x14ac:dyDescent="0.25">
      <c r="B137" s="138">
        <v>4</v>
      </c>
      <c r="D137" s="141">
        <v>41091</v>
      </c>
      <c r="E137" s="196">
        <v>4.1712425892058773</v>
      </c>
    </row>
    <row r="138" spans="2:5" s="18" customFormat="1" x14ac:dyDescent="0.25">
      <c r="B138" s="138">
        <v>3.8</v>
      </c>
      <c r="D138" s="141">
        <v>41122</v>
      </c>
      <c r="E138" s="196">
        <v>4.2084704556790262</v>
      </c>
    </row>
    <row r="139" spans="2:5" s="18" customFormat="1" x14ac:dyDescent="0.25">
      <c r="B139" s="138">
        <v>4.2</v>
      </c>
      <c r="D139" s="141">
        <v>41153</v>
      </c>
      <c r="E139" s="196">
        <v>4.220629609824825</v>
      </c>
    </row>
    <row r="140" spans="2:5" s="18" customFormat="1" x14ac:dyDescent="0.25">
      <c r="B140" s="138">
        <v>4.3</v>
      </c>
      <c r="D140" s="141">
        <v>41183</v>
      </c>
      <c r="E140" s="196">
        <v>4.2713220491361286</v>
      </c>
    </row>
    <row r="141" spans="2:5" s="18" customFormat="1" x14ac:dyDescent="0.25">
      <c r="B141" s="138">
        <v>4.4000000000000004</v>
      </c>
      <c r="D141" s="141">
        <v>41214</v>
      </c>
      <c r="E141" s="196">
        <v>4.2974897773739205</v>
      </c>
    </row>
    <row r="142" spans="2:5" s="18" customFormat="1" x14ac:dyDescent="0.25">
      <c r="B142" s="138">
        <v>5.2</v>
      </c>
      <c r="D142" s="141">
        <v>41244</v>
      </c>
      <c r="E142" s="196">
        <v>4.291666666666667</v>
      </c>
    </row>
    <row r="143" spans="2:5" s="18" customFormat="1" x14ac:dyDescent="0.25">
      <c r="B143" s="138">
        <v>5.663716814159292</v>
      </c>
      <c r="D143" s="141">
        <v>41275</v>
      </c>
      <c r="E143" s="196">
        <v>4.3719764011799409</v>
      </c>
    </row>
    <row r="144" spans="2:5" s="18" customFormat="1" x14ac:dyDescent="0.25">
      <c r="B144" s="138">
        <v>4.7911445279866332</v>
      </c>
      <c r="D144" s="141">
        <v>41306</v>
      </c>
      <c r="E144" s="196">
        <v>4.4545717785121601</v>
      </c>
    </row>
    <row r="145" spans="2:37" s="18" customFormat="1" x14ac:dyDescent="0.25">
      <c r="B145" s="138">
        <v>4.71760391198044</v>
      </c>
      <c r="D145" s="141">
        <v>41334</v>
      </c>
      <c r="E145" s="196">
        <v>4.5227054378438636</v>
      </c>
    </row>
    <row r="146" spans="2:37" s="18" customFormat="1" x14ac:dyDescent="0.25">
      <c r="B146" s="138">
        <v>5.9937369519832986</v>
      </c>
      <c r="D146" s="141">
        <v>41365</v>
      </c>
      <c r="E146" s="196">
        <v>4.6805168505091386</v>
      </c>
    </row>
    <row r="147" spans="2:37" s="18" customFormat="1" x14ac:dyDescent="0.25">
      <c r="B147" s="138">
        <v>5.230145175064048</v>
      </c>
      <c r="D147" s="141">
        <v>41395</v>
      </c>
      <c r="E147" s="196">
        <v>4.7330289484311425</v>
      </c>
    </row>
    <row r="148" spans="2:37" s="18" customFormat="1" x14ac:dyDescent="0.25">
      <c r="B148" s="138">
        <v>4.475085583872195</v>
      </c>
      <c r="D148" s="141">
        <v>41426</v>
      </c>
      <c r="E148" s="196">
        <v>4.7309527470871586</v>
      </c>
    </row>
    <row r="149" spans="2:37" s="18" customFormat="1" x14ac:dyDescent="0.25">
      <c r="B149" s="138">
        <v>5.1853785900783294</v>
      </c>
      <c r="D149" s="141">
        <v>41456</v>
      </c>
      <c r="E149" s="196">
        <v>4.8297342962603524</v>
      </c>
    </row>
    <row r="150" spans="2:37" s="18" customFormat="1" x14ac:dyDescent="0.25">
      <c r="B150" s="138">
        <v>4.150123631225715</v>
      </c>
      <c r="D150" s="141">
        <v>41487</v>
      </c>
      <c r="E150" s="196">
        <v>4.8589112655291631</v>
      </c>
    </row>
    <row r="151" spans="2:37" s="18" customFormat="1" x14ac:dyDescent="0.25">
      <c r="B151" s="138">
        <v>4.6185978932074097</v>
      </c>
      <c r="D151" s="141">
        <v>41518</v>
      </c>
      <c r="E151" s="196">
        <v>4.8937944232964465</v>
      </c>
    </row>
    <row r="152" spans="2:37" s="18" customFormat="1" x14ac:dyDescent="0.25">
      <c r="B152" s="138">
        <v>4.3527272727272726</v>
      </c>
      <c r="D152" s="141">
        <v>41548</v>
      </c>
      <c r="E152" s="196">
        <v>4.8981883626903864</v>
      </c>
    </row>
    <row r="153" spans="2:37" s="18" customFormat="1" x14ac:dyDescent="0.25">
      <c r="B153" s="138">
        <v>6.2028001697072552</v>
      </c>
      <c r="D153" s="141">
        <v>41579</v>
      </c>
      <c r="E153" s="196">
        <v>5.0484217101659903</v>
      </c>
    </row>
    <row r="154" spans="2:37" s="18" customFormat="1" x14ac:dyDescent="0.25">
      <c r="B154" s="138">
        <v>6.9341317365269459</v>
      </c>
      <c r="D154" s="141">
        <v>41609</v>
      </c>
      <c r="E154" s="196">
        <v>5.1929326882099023</v>
      </c>
    </row>
    <row r="155" spans="2:37" s="18" customFormat="1" x14ac:dyDescent="0.25">
      <c r="B155" s="138">
        <v>5.8207171314741037</v>
      </c>
      <c r="D155" s="141">
        <v>41640</v>
      </c>
      <c r="E155" s="196">
        <v>5.2060160479861368</v>
      </c>
    </row>
    <row r="156" spans="2:37" s="18" customFormat="1" x14ac:dyDescent="0.25">
      <c r="B156" s="138">
        <v>5.8036549086272844</v>
      </c>
      <c r="D156" s="141">
        <v>41671</v>
      </c>
      <c r="E156" s="196">
        <v>5.2903919130395245</v>
      </c>
    </row>
    <row r="157" spans="2:37" s="18" customFormat="1" x14ac:dyDescent="0.25">
      <c r="B157" s="138">
        <v>4.3776895067858321</v>
      </c>
      <c r="D157" s="141">
        <v>41699</v>
      </c>
      <c r="E157" s="196">
        <v>5.262065712606641</v>
      </c>
    </row>
    <row r="158" spans="2:37" s="28" customFormat="1" x14ac:dyDescent="0.25">
      <c r="B158" s="138">
        <v>6.205868653935724</v>
      </c>
      <c r="D158" s="141">
        <v>41730</v>
      </c>
      <c r="E158" s="196">
        <v>5.2797433544360093</v>
      </c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28" customFormat="1" x14ac:dyDescent="0.25">
      <c r="B159" s="138">
        <v>4.3776895067858321</v>
      </c>
      <c r="D159" s="141">
        <v>41760</v>
      </c>
      <c r="E159" s="196">
        <v>5.2087053820794926</v>
      </c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28" customFormat="1" x14ac:dyDescent="0.25">
      <c r="B160" s="138">
        <v>6.2</v>
      </c>
      <c r="D160" s="141">
        <v>41791</v>
      </c>
      <c r="E160" s="196">
        <v>5.3524482500901422</v>
      </c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71"/>
  <sheetViews>
    <sheetView zoomScaleSheetLayoutView="85" workbookViewId="0">
      <pane ySplit="11" topLeftCell="A12" activePane="bottomLeft" state="frozen"/>
      <selection activeCell="A25" sqref="A25"/>
      <selection pane="bottomLeft" activeCell="P27" sqref="P2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7109375" style="28" customWidth="1"/>
    <col min="15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101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 t="s">
        <v>98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15" x14ac:dyDescent="0.25">
      <c r="A11" s="48"/>
      <c r="B11" s="31"/>
      <c r="C11" s="177">
        <v>2009</v>
      </c>
      <c r="D11" s="177">
        <v>2010</v>
      </c>
      <c r="E11" s="177">
        <v>2011</v>
      </c>
      <c r="F11" s="177">
        <v>2012</v>
      </c>
      <c r="G11" s="177">
        <v>2013</v>
      </c>
      <c r="H11" s="177">
        <v>2014</v>
      </c>
      <c r="I11" s="228"/>
      <c r="J11" s="228"/>
      <c r="K11" s="228"/>
      <c r="L11" s="50"/>
      <c r="O11" s="32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v>100.431303</v>
      </c>
      <c r="D13" s="62">
        <v>104.54593</v>
      </c>
      <c r="E13" s="62">
        <v>107.687179</v>
      </c>
      <c r="F13" s="62">
        <v>111.48</v>
      </c>
      <c r="G13" s="62">
        <v>115.94</v>
      </c>
      <c r="H13" s="64">
        <v>120.51152399999999</v>
      </c>
      <c r="I13" s="62">
        <v>3.9430084526479225</v>
      </c>
      <c r="J13" s="62">
        <v>103.94300845264792</v>
      </c>
      <c r="K13" s="62">
        <v>4.0007176175098635</v>
      </c>
      <c r="L13" s="50"/>
      <c r="N13" s="27">
        <v>1</v>
      </c>
    </row>
    <row r="14" spans="1:15" x14ac:dyDescent="0.25">
      <c r="A14" s="48"/>
      <c r="B14" s="59" t="s">
        <v>5</v>
      </c>
      <c r="C14" s="62">
        <v>101.06964000000001</v>
      </c>
      <c r="D14" s="62">
        <v>105.00178200000001</v>
      </c>
      <c r="E14" s="62">
        <v>108.15681499999999</v>
      </c>
      <c r="F14" s="62">
        <v>112.02</v>
      </c>
      <c r="G14" s="62">
        <v>116.6</v>
      </c>
      <c r="H14" s="64">
        <v>121.215149</v>
      </c>
      <c r="I14" s="62">
        <v>3.9581037735848978</v>
      </c>
      <c r="J14" s="62">
        <v>103.9581037735849</v>
      </c>
      <c r="K14" s="62">
        <v>4.0885556150687341</v>
      </c>
      <c r="L14" s="50"/>
      <c r="N14" s="27">
        <v>1</v>
      </c>
    </row>
    <row r="15" spans="1:15" x14ac:dyDescent="0.25">
      <c r="A15" s="48"/>
      <c r="B15" s="59" t="s">
        <v>6</v>
      </c>
      <c r="C15" s="62">
        <v>101.57814500000001</v>
      </c>
      <c r="D15" s="62">
        <v>105.30430699999999</v>
      </c>
      <c r="E15" s="62">
        <v>108.42196800000001</v>
      </c>
      <c r="F15" s="62">
        <v>112.29</v>
      </c>
      <c r="G15" s="62">
        <v>117.08</v>
      </c>
      <c r="H15" s="64">
        <v>121.541668</v>
      </c>
      <c r="I15" s="62">
        <v>3.8107857874957407</v>
      </c>
      <c r="J15" s="62">
        <v>103.81078578749575</v>
      </c>
      <c r="K15" s="62">
        <v>4.2657404933653886</v>
      </c>
      <c r="L15" s="50"/>
      <c r="N15" s="27">
        <v>1</v>
      </c>
    </row>
    <row r="16" spans="1:15" x14ac:dyDescent="0.25">
      <c r="A16" s="48"/>
      <c r="B16" s="59" t="s">
        <v>7</v>
      </c>
      <c r="C16" s="62">
        <v>101.615025</v>
      </c>
      <c r="D16" s="62">
        <v>105.46699</v>
      </c>
      <c r="E16" s="62">
        <v>108.75511299999999</v>
      </c>
      <c r="F16" s="62">
        <v>112.64</v>
      </c>
      <c r="G16" s="62">
        <v>117.35</v>
      </c>
      <c r="H16" s="64">
        <v>121.747299</v>
      </c>
      <c r="I16" s="62">
        <v>3.7471657435023564</v>
      </c>
      <c r="J16" s="62">
        <v>103.74716574350235</v>
      </c>
      <c r="K16" s="62">
        <v>4.1814630681818121</v>
      </c>
      <c r="L16" s="50"/>
      <c r="N16" s="27">
        <v>1</v>
      </c>
    </row>
    <row r="17" spans="1:87" x14ac:dyDescent="0.25">
      <c r="A17" s="48"/>
      <c r="B17" s="59" t="s">
        <v>8</v>
      </c>
      <c r="C17" s="62">
        <v>101.888333</v>
      </c>
      <c r="D17" s="62">
        <v>105.851001</v>
      </c>
      <c r="E17" s="62">
        <v>109.20843000000001</v>
      </c>
      <c r="F17" s="62">
        <v>113.22</v>
      </c>
      <c r="G17" s="62">
        <v>117.75</v>
      </c>
      <c r="H17" s="64">
        <v>121.97451599999999</v>
      </c>
      <c r="I17" s="62">
        <v>3.5876993630573173</v>
      </c>
      <c r="J17" s="62">
        <v>103.58769936305731</v>
      </c>
      <c r="K17" s="62">
        <v>4.0010598834128164</v>
      </c>
      <c r="L17" s="50"/>
      <c r="N17" s="27">
        <v>1</v>
      </c>
    </row>
    <row r="18" spans="1:87" x14ac:dyDescent="0.25">
      <c r="A18" s="48"/>
      <c r="B18" s="59" t="s">
        <v>9</v>
      </c>
      <c r="C18" s="62">
        <v>102.40285</v>
      </c>
      <c r="D18" s="62">
        <v>106.173401</v>
      </c>
      <c r="E18" s="62">
        <v>109.779473</v>
      </c>
      <c r="F18" s="62">
        <v>113.81</v>
      </c>
      <c r="G18" s="62">
        <v>118.555189</v>
      </c>
      <c r="H18" s="24">
        <v>122.46</v>
      </c>
      <c r="I18" s="24">
        <v>3.2936651975646436</v>
      </c>
      <c r="J18" s="24">
        <v>103.29366519756465</v>
      </c>
      <c r="K18" s="24">
        <v>4.1693954837008995</v>
      </c>
      <c r="L18" s="50"/>
      <c r="N18" s="27">
        <v>1</v>
      </c>
    </row>
    <row r="19" spans="1:87" x14ac:dyDescent="0.25">
      <c r="A19" s="48"/>
      <c r="B19" s="59" t="s">
        <v>10</v>
      </c>
      <c r="C19" s="62">
        <v>102.638766</v>
      </c>
      <c r="D19" s="62">
        <v>106.27139</v>
      </c>
      <c r="E19" s="62">
        <v>109.953425</v>
      </c>
      <c r="F19" s="62">
        <v>113.99</v>
      </c>
      <c r="G19" s="62">
        <v>119.048117</v>
      </c>
      <c r="H19" s="64"/>
      <c r="I19" s="62" t="s">
        <v>112</v>
      </c>
      <c r="J19" s="62" t="s">
        <v>112</v>
      </c>
      <c r="K19" s="62" t="s">
        <v>112</v>
      </c>
      <c r="L19" s="50"/>
      <c r="N19" s="27" t="s">
        <v>112</v>
      </c>
    </row>
    <row r="20" spans="1:87" x14ac:dyDescent="0.25">
      <c r="A20" s="48"/>
      <c r="B20" s="59" t="s">
        <v>11</v>
      </c>
      <c r="C20" s="62">
        <v>103.024505</v>
      </c>
      <c r="D20" s="62">
        <v>106.56388800000001</v>
      </c>
      <c r="E20" s="62">
        <v>110.193298</v>
      </c>
      <c r="F20" s="62">
        <v>114.17</v>
      </c>
      <c r="G20" s="62">
        <v>119.297633</v>
      </c>
      <c r="H20" s="64"/>
      <c r="I20" s="62" t="s">
        <v>112</v>
      </c>
      <c r="J20" s="62" t="s">
        <v>112</v>
      </c>
      <c r="K20" s="62" t="s">
        <v>112</v>
      </c>
      <c r="L20" s="50"/>
      <c r="N20" s="27"/>
    </row>
    <row r="21" spans="1:87" x14ac:dyDescent="0.25">
      <c r="A21" s="48"/>
      <c r="B21" s="59" t="s">
        <v>12</v>
      </c>
      <c r="C21" s="62">
        <v>103.37987</v>
      </c>
      <c r="D21" s="62">
        <v>106.78947599999999</v>
      </c>
      <c r="E21" s="62">
        <v>110.456323</v>
      </c>
      <c r="F21" s="62">
        <v>114.63</v>
      </c>
      <c r="G21" s="62">
        <v>119.493876</v>
      </c>
      <c r="H21" s="64"/>
      <c r="I21" s="62" t="s">
        <v>112</v>
      </c>
      <c r="J21" s="62" t="s">
        <v>112</v>
      </c>
      <c r="K21" s="62" t="s">
        <v>112</v>
      </c>
      <c r="L21" s="50"/>
      <c r="N21" s="27"/>
    </row>
    <row r="22" spans="1:87" x14ac:dyDescent="0.25">
      <c r="A22" s="48"/>
      <c r="B22" s="59" t="s">
        <v>13</v>
      </c>
      <c r="C22" s="62">
        <v>103.795244</v>
      </c>
      <c r="D22" s="62">
        <v>107.113058</v>
      </c>
      <c r="E22" s="62">
        <v>110.604558</v>
      </c>
      <c r="F22" s="62">
        <v>115.02</v>
      </c>
      <c r="G22" s="62">
        <v>119.811967</v>
      </c>
      <c r="H22" s="64"/>
      <c r="I22" s="62" t="s">
        <v>112</v>
      </c>
      <c r="J22" s="62" t="s">
        <v>112</v>
      </c>
      <c r="K22" s="62" t="s">
        <v>112</v>
      </c>
      <c r="L22" s="50"/>
      <c r="N22" s="27" t="s">
        <v>112</v>
      </c>
    </row>
    <row r="23" spans="1:87" x14ac:dyDescent="0.25">
      <c r="A23" s="48"/>
      <c r="B23" s="59" t="s">
        <v>14</v>
      </c>
      <c r="C23" s="62">
        <v>103.946</v>
      </c>
      <c r="D23" s="62">
        <v>107.228866</v>
      </c>
      <c r="E23" s="62">
        <v>110.927386</v>
      </c>
      <c r="F23" s="62">
        <v>115.26</v>
      </c>
      <c r="G23" s="62">
        <v>120.080946</v>
      </c>
      <c r="H23" s="64"/>
      <c r="I23" s="62" t="s">
        <v>112</v>
      </c>
      <c r="J23" s="62" t="s">
        <v>112</v>
      </c>
      <c r="K23" s="62" t="s">
        <v>112</v>
      </c>
      <c r="L23" s="50"/>
      <c r="N23" s="27" t="s">
        <v>112</v>
      </c>
    </row>
    <row r="24" spans="1:87" x14ac:dyDescent="0.25">
      <c r="A24" s="48"/>
      <c r="B24" s="59" t="s">
        <v>15</v>
      </c>
      <c r="C24" s="62">
        <v>104.181842</v>
      </c>
      <c r="D24" s="62">
        <v>107.333619</v>
      </c>
      <c r="E24" s="62">
        <v>111.19482499999999</v>
      </c>
      <c r="F24" s="62">
        <v>115.56</v>
      </c>
      <c r="G24" s="62">
        <v>120.271866</v>
      </c>
      <c r="H24" s="64"/>
      <c r="I24" s="62" t="s">
        <v>112</v>
      </c>
      <c r="J24" s="62" t="s">
        <v>112</v>
      </c>
      <c r="K24" s="62" t="s">
        <v>112</v>
      </c>
      <c r="L24" s="50"/>
      <c r="N24" s="27" t="s">
        <v>112</v>
      </c>
    </row>
    <row r="25" spans="1:87" ht="12" customHeight="1" x14ac:dyDescent="0.25">
      <c r="A25" s="48"/>
      <c r="B25" s="59"/>
      <c r="C25" s="65"/>
      <c r="D25" s="65"/>
      <c r="E25" s="65"/>
      <c r="F25" s="65"/>
      <c r="G25" s="65"/>
      <c r="H25" s="39"/>
      <c r="I25" s="35"/>
      <c r="J25" s="35"/>
      <c r="K25" s="35"/>
      <c r="L25" s="50"/>
    </row>
    <row r="26" spans="1:87" s="160" customFormat="1" ht="18.75" customHeight="1" x14ac:dyDescent="0.25">
      <c r="A26" s="219"/>
      <c r="B26" s="63" t="s">
        <v>17</v>
      </c>
      <c r="C26" s="64">
        <v>102.40285</v>
      </c>
      <c r="D26" s="64">
        <v>106.173401</v>
      </c>
      <c r="E26" s="64">
        <v>109.779473</v>
      </c>
      <c r="F26" s="64">
        <v>113.81</v>
      </c>
      <c r="G26" s="64">
        <v>118.555189</v>
      </c>
      <c r="H26" s="24">
        <v>122.5</v>
      </c>
      <c r="I26" s="74"/>
      <c r="J26" s="74"/>
      <c r="K26" s="74"/>
      <c r="L26" s="220"/>
    </row>
    <row r="27" spans="1:87" ht="18.75" customHeight="1" x14ac:dyDescent="0.25">
      <c r="A27" s="48"/>
      <c r="B27" s="63" t="s">
        <v>16</v>
      </c>
      <c r="C27" s="64"/>
      <c r="D27" s="64">
        <v>3.682076231276767</v>
      </c>
      <c r="E27" s="64">
        <v>3.3963986893478193</v>
      </c>
      <c r="F27" s="64">
        <v>3.6714759962456895</v>
      </c>
      <c r="G27" s="64">
        <v>4.169395483700896</v>
      </c>
      <c r="H27" s="24">
        <v>3.3274047583020661</v>
      </c>
      <c r="I27" s="37"/>
      <c r="J27" s="37"/>
      <c r="K27" s="37"/>
      <c r="L27" s="50"/>
    </row>
    <row r="28" spans="1:87" ht="12" customHeight="1" x14ac:dyDescent="0.25">
      <c r="A28" s="48"/>
      <c r="B28" s="31"/>
      <c r="C28" s="38"/>
      <c r="D28" s="38"/>
      <c r="E28" s="38"/>
      <c r="F28" s="38"/>
      <c r="G28" s="38"/>
      <c r="H28" s="39"/>
      <c r="I28" s="35"/>
      <c r="J28" s="35"/>
      <c r="K28" s="35"/>
      <c r="L28" s="50"/>
    </row>
    <row r="29" spans="1:87" ht="14.25" customHeight="1" x14ac:dyDescent="0.25">
      <c r="A29" s="48"/>
      <c r="B29" s="33"/>
      <c r="C29" s="34"/>
      <c r="D29" s="34"/>
      <c r="E29" s="34"/>
      <c r="F29" s="34"/>
      <c r="G29" s="34"/>
      <c r="H29" s="34"/>
      <c r="I29" s="35"/>
      <c r="J29" s="35"/>
      <c r="K29" s="35"/>
      <c r="L29" s="50"/>
    </row>
    <row r="30" spans="1:87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7"/>
      <c r="N30" s="28" t="s">
        <v>112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</row>
    <row r="31" spans="1:87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7"/>
      <c r="N31" s="28" t="s">
        <v>112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</row>
    <row r="32" spans="1:87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112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</row>
    <row r="33" spans="1:87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112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</row>
    <row r="34" spans="1:87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112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</row>
    <row r="35" spans="1:87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</row>
    <row r="36" spans="1:87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112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</row>
    <row r="37" spans="1:87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 t="s">
        <v>112</v>
      </c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</row>
    <row r="38" spans="1:87" s="140" customFormat="1" x14ac:dyDescent="0.25">
      <c r="A38" s="51"/>
      <c r="B38" s="198"/>
      <c r="C38" s="40"/>
      <c r="D38" s="40"/>
      <c r="E38" s="40"/>
      <c r="F38" s="40"/>
      <c r="G38" s="40"/>
      <c r="H38" s="41"/>
      <c r="I38" s="42"/>
      <c r="J38" s="42"/>
      <c r="K38" s="42"/>
      <c r="L38" s="199"/>
      <c r="N38" s="18" t="s">
        <v>112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</row>
    <row r="39" spans="1:87" s="140" customFormat="1" x14ac:dyDescent="0.25">
      <c r="A39" s="51"/>
      <c r="B39" s="198"/>
      <c r="C39" s="40"/>
      <c r="D39" s="40"/>
      <c r="E39" s="40"/>
      <c r="F39" s="40"/>
      <c r="G39" s="40"/>
      <c r="H39" s="41"/>
      <c r="I39" s="42"/>
      <c r="J39" s="42"/>
      <c r="K39" s="42"/>
      <c r="L39" s="199"/>
      <c r="N39" s="18" t="s">
        <v>112</v>
      </c>
    </row>
    <row r="40" spans="1:87" s="140" customFormat="1" x14ac:dyDescent="0.25">
      <c r="A40" s="51"/>
      <c r="B40" s="198"/>
      <c r="C40" s="40"/>
      <c r="D40" s="40"/>
      <c r="E40" s="40"/>
      <c r="F40" s="40"/>
      <c r="G40" s="40"/>
      <c r="H40" s="41"/>
      <c r="I40" s="42"/>
      <c r="J40" s="42"/>
      <c r="K40" s="42"/>
      <c r="L40" s="199"/>
      <c r="N40" s="18"/>
    </row>
    <row r="41" spans="1:87" s="140" customFormat="1" x14ac:dyDescent="0.25">
      <c r="A41" s="51"/>
      <c r="B41" s="198"/>
      <c r="C41" s="40"/>
      <c r="D41" s="40"/>
      <c r="E41" s="40"/>
      <c r="F41" s="40"/>
      <c r="G41" s="40"/>
      <c r="H41" s="41"/>
      <c r="I41" s="42"/>
      <c r="J41" s="42"/>
      <c r="K41" s="42"/>
      <c r="L41" s="199"/>
      <c r="N41" s="18"/>
    </row>
    <row r="42" spans="1:87" s="140" customFormat="1" x14ac:dyDescent="0.25">
      <c r="A42" s="51"/>
      <c r="B42" s="200"/>
      <c r="C42" s="41"/>
      <c r="D42" s="41"/>
      <c r="E42" s="41"/>
      <c r="F42" s="41"/>
      <c r="G42" s="41"/>
      <c r="H42" s="41"/>
      <c r="I42" s="44"/>
      <c r="J42" s="44"/>
      <c r="K42" s="44"/>
      <c r="L42" s="199"/>
      <c r="N42" s="18"/>
    </row>
    <row r="43" spans="1:87" s="140" customFormat="1" x14ac:dyDescent="0.25">
      <c r="A43" s="51"/>
      <c r="B43" s="69" t="s">
        <v>110</v>
      </c>
      <c r="C43" s="41"/>
      <c r="D43" s="41"/>
      <c r="E43" s="41"/>
      <c r="F43" s="41"/>
      <c r="G43" s="41"/>
      <c r="H43" s="41"/>
      <c r="I43" s="44"/>
      <c r="J43" s="44"/>
      <c r="K43" s="44"/>
      <c r="L43" s="199"/>
      <c r="N43" s="18"/>
    </row>
    <row r="44" spans="1:87" s="140" customFormat="1" x14ac:dyDescent="0.25">
      <c r="A44" s="201"/>
      <c r="B44" s="26" t="s">
        <v>99</v>
      </c>
      <c r="C44" s="202"/>
      <c r="D44" s="202"/>
      <c r="E44" s="202"/>
      <c r="F44" s="202"/>
      <c r="G44" s="202"/>
      <c r="H44" s="202"/>
      <c r="I44" s="202"/>
      <c r="J44" s="202"/>
      <c r="K44" s="202"/>
      <c r="L44" s="203"/>
      <c r="N44" s="18"/>
    </row>
    <row r="45" spans="1:87" s="109" customFormat="1" x14ac:dyDescent="0.25"/>
    <row r="46" spans="1:87" s="18" customFormat="1" x14ac:dyDescent="0.25">
      <c r="B46" s="18" t="s">
        <v>173</v>
      </c>
    </row>
    <row r="47" spans="1:87" s="18" customFormat="1" x14ac:dyDescent="0.25">
      <c r="B47" s="67">
        <v>103.05048715106</v>
      </c>
      <c r="D47" s="141">
        <v>38353</v>
      </c>
    </row>
    <row r="48" spans="1:87" s="18" customFormat="1" x14ac:dyDescent="0.25">
      <c r="B48" s="67">
        <v>102.405704387432</v>
      </c>
      <c r="D48" s="141">
        <v>38384</v>
      </c>
    </row>
    <row r="49" spans="2:5" s="18" customFormat="1" x14ac:dyDescent="0.25">
      <c r="B49" s="67">
        <v>101.60054972843901</v>
      </c>
      <c r="D49" s="141">
        <v>38412</v>
      </c>
    </row>
    <row r="50" spans="2:5" s="18" customFormat="1" x14ac:dyDescent="0.25">
      <c r="B50" s="67">
        <v>101.740255144957</v>
      </c>
      <c r="D50" s="141">
        <v>38443</v>
      </c>
    </row>
    <row r="51" spans="2:5" s="18" customFormat="1" x14ac:dyDescent="0.25">
      <c r="B51" s="67">
        <v>101.593738133776</v>
      </c>
      <c r="D51" s="141">
        <v>38473</v>
      </c>
    </row>
    <row r="52" spans="2:5" s="18" customFormat="1" x14ac:dyDescent="0.25">
      <c r="B52" s="67">
        <v>101.043609127968</v>
      </c>
      <c r="D52" s="141">
        <v>38504</v>
      </c>
    </row>
    <row r="53" spans="2:5" s="18" customFormat="1" x14ac:dyDescent="0.25">
      <c r="B53" s="67">
        <v>101.269641112629</v>
      </c>
      <c r="D53" s="141">
        <v>38534</v>
      </c>
    </row>
    <row r="54" spans="2:5" s="18" customFormat="1" x14ac:dyDescent="0.25">
      <c r="B54" s="67">
        <v>101.757544456547</v>
      </c>
      <c r="D54" s="141">
        <v>38565</v>
      </c>
    </row>
    <row r="55" spans="2:5" s="18" customFormat="1" x14ac:dyDescent="0.25">
      <c r="B55" s="67">
        <v>102.21312472460799</v>
      </c>
      <c r="D55" s="141">
        <v>38596</v>
      </c>
    </row>
    <row r="56" spans="2:5" s="18" customFormat="1" x14ac:dyDescent="0.25">
      <c r="B56" s="67">
        <v>102.018268316476</v>
      </c>
      <c r="D56" s="141">
        <v>38626</v>
      </c>
    </row>
    <row r="57" spans="2:5" s="18" customFormat="1" x14ac:dyDescent="0.25">
      <c r="B57" s="67">
        <v>101.897802716618</v>
      </c>
      <c r="D57" s="141">
        <v>38657</v>
      </c>
    </row>
    <row r="58" spans="2:5" s="18" customFormat="1" x14ac:dyDescent="0.25">
      <c r="B58" s="67">
        <v>102.405289895976</v>
      </c>
      <c r="D58" s="141">
        <v>38687</v>
      </c>
      <c r="E58" s="196">
        <v>101.91633457470715</v>
      </c>
    </row>
    <row r="59" spans="2:5" s="18" customFormat="1" x14ac:dyDescent="0.25">
      <c r="B59" s="67">
        <v>102.21409038496267</v>
      </c>
      <c r="D59" s="141">
        <v>38718</v>
      </c>
      <c r="E59" s="196">
        <v>101.84663484419904</v>
      </c>
    </row>
    <row r="60" spans="2:5" s="18" customFormat="1" x14ac:dyDescent="0.25">
      <c r="B60" s="67">
        <v>103.16116181772637</v>
      </c>
      <c r="D60" s="141">
        <v>38749</v>
      </c>
      <c r="E60" s="196">
        <v>101.90958963005693</v>
      </c>
    </row>
    <row r="61" spans="2:5" s="18" customFormat="1" x14ac:dyDescent="0.25">
      <c r="B61" s="67">
        <v>103.18445123382357</v>
      </c>
      <c r="D61" s="141">
        <v>38777</v>
      </c>
      <c r="E61" s="196">
        <v>102.04158142217231</v>
      </c>
    </row>
    <row r="62" spans="2:5" s="18" customFormat="1" x14ac:dyDescent="0.25">
      <c r="B62" s="67">
        <v>102.87850717632843</v>
      </c>
      <c r="D62" s="141">
        <v>38808</v>
      </c>
      <c r="E62" s="196">
        <v>102.13643575811993</v>
      </c>
    </row>
    <row r="63" spans="2:5" s="18" customFormat="1" x14ac:dyDescent="0.25">
      <c r="B63" s="67">
        <v>102.96701566673048</v>
      </c>
      <c r="D63" s="141">
        <v>38838</v>
      </c>
      <c r="E63" s="196">
        <v>102.2508755525328</v>
      </c>
    </row>
    <row r="64" spans="2:5" s="18" customFormat="1" x14ac:dyDescent="0.25">
      <c r="B64" s="67">
        <v>102.92837354551536</v>
      </c>
      <c r="D64" s="141">
        <v>38869</v>
      </c>
      <c r="E64" s="196">
        <v>102.40793925399505</v>
      </c>
    </row>
    <row r="65" spans="2:5" s="18" customFormat="1" x14ac:dyDescent="0.25">
      <c r="B65" s="67">
        <v>102.40822816783141</v>
      </c>
      <c r="D65" s="141">
        <v>38899</v>
      </c>
      <c r="E65" s="196">
        <v>102.50282150859526</v>
      </c>
    </row>
    <row r="66" spans="2:5" s="18" customFormat="1" x14ac:dyDescent="0.25">
      <c r="B66" s="67">
        <v>102.21186802030306</v>
      </c>
      <c r="D66" s="141">
        <v>38930</v>
      </c>
      <c r="E66" s="196">
        <v>102.54068180557493</v>
      </c>
    </row>
    <row r="67" spans="2:5" s="18" customFormat="1" x14ac:dyDescent="0.25">
      <c r="B67" s="67">
        <v>102.50331294915406</v>
      </c>
      <c r="D67" s="141">
        <v>38961</v>
      </c>
      <c r="E67" s="196">
        <v>102.56486415762045</v>
      </c>
    </row>
    <row r="68" spans="2:5" s="18" customFormat="1" x14ac:dyDescent="0.25">
      <c r="B68" s="67">
        <v>103.22582964341909</v>
      </c>
      <c r="D68" s="141">
        <v>38991</v>
      </c>
      <c r="E68" s="196">
        <v>102.66549426819903</v>
      </c>
    </row>
    <row r="69" spans="2:5" s="18" customFormat="1" x14ac:dyDescent="0.25">
      <c r="B69" s="67">
        <v>103.2596482558005</v>
      </c>
      <c r="D69" s="141">
        <v>39022</v>
      </c>
      <c r="E69" s="196">
        <v>102.77898139646426</v>
      </c>
    </row>
    <row r="70" spans="2:5" s="18" customFormat="1" x14ac:dyDescent="0.25">
      <c r="B70" s="67">
        <v>103.73682987194488</v>
      </c>
      <c r="D70" s="141">
        <v>39052</v>
      </c>
      <c r="E70" s="196">
        <v>102.88994306112833</v>
      </c>
    </row>
    <row r="71" spans="2:5" s="18" customFormat="1" x14ac:dyDescent="0.25">
      <c r="B71" s="67">
        <v>103.14377113981365</v>
      </c>
      <c r="D71" s="141">
        <v>39083</v>
      </c>
      <c r="E71" s="196">
        <v>102.9674164573659</v>
      </c>
    </row>
    <row r="72" spans="2:5" s="18" customFormat="1" x14ac:dyDescent="0.25">
      <c r="B72" s="67">
        <v>102.42974264108216</v>
      </c>
      <c r="D72" s="141">
        <v>39114</v>
      </c>
      <c r="E72" s="196">
        <v>102.90646485931222</v>
      </c>
    </row>
    <row r="73" spans="2:5" s="18" customFormat="1" x14ac:dyDescent="0.25">
      <c r="B73" s="67">
        <v>101.47251857614992</v>
      </c>
      <c r="D73" s="141">
        <v>39142</v>
      </c>
      <c r="E73" s="196">
        <v>102.76380380450608</v>
      </c>
    </row>
    <row r="74" spans="2:5" s="18" customFormat="1" x14ac:dyDescent="0.25">
      <c r="B74" s="67">
        <v>100.88275684505564</v>
      </c>
      <c r="D74" s="141">
        <v>39173</v>
      </c>
      <c r="E74" s="196">
        <v>102.59749127690002</v>
      </c>
    </row>
    <row r="75" spans="2:5" s="18" customFormat="1" x14ac:dyDescent="0.25">
      <c r="B75" s="67">
        <v>101.16875861509023</v>
      </c>
      <c r="D75" s="141">
        <v>39203</v>
      </c>
      <c r="E75" s="196">
        <v>102.44763652259667</v>
      </c>
    </row>
    <row r="76" spans="2:5" s="18" customFormat="1" x14ac:dyDescent="0.25">
      <c r="B76" s="67">
        <v>101.73414686410503</v>
      </c>
      <c r="D76" s="141">
        <v>39234</v>
      </c>
      <c r="E76" s="196">
        <v>102.34811763247914</v>
      </c>
    </row>
    <row r="77" spans="2:5" s="18" customFormat="1" x14ac:dyDescent="0.25">
      <c r="B77" s="67">
        <v>101.64737941211757</v>
      </c>
      <c r="D77" s="141">
        <v>39264</v>
      </c>
      <c r="E77" s="196">
        <v>102.28471356950297</v>
      </c>
    </row>
    <row r="78" spans="2:5" s="18" customFormat="1" x14ac:dyDescent="0.25">
      <c r="B78" s="67">
        <v>102.18451256873813</v>
      </c>
      <c r="D78" s="141">
        <v>39295</v>
      </c>
      <c r="E78" s="196">
        <v>102.28243394853926</v>
      </c>
    </row>
    <row r="79" spans="2:5" s="18" customFormat="1" x14ac:dyDescent="0.25">
      <c r="B79" s="67">
        <v>102.45493606864117</v>
      </c>
      <c r="D79" s="141">
        <v>39326</v>
      </c>
      <c r="E79" s="196">
        <v>102.27840254182985</v>
      </c>
    </row>
    <row r="80" spans="2:5" s="18" customFormat="1" x14ac:dyDescent="0.25">
      <c r="B80" s="67">
        <v>102.96004182700575</v>
      </c>
      <c r="D80" s="141">
        <v>39356</v>
      </c>
      <c r="E80" s="196">
        <v>102.25625355712873</v>
      </c>
    </row>
    <row r="81" spans="2:5" s="18" customFormat="1" x14ac:dyDescent="0.25">
      <c r="B81" s="67">
        <v>102.47635784495306</v>
      </c>
      <c r="D81" s="141">
        <v>39387</v>
      </c>
      <c r="E81" s="196">
        <v>102.19097935622477</v>
      </c>
    </row>
    <row r="82" spans="2:5" s="18" customFormat="1" x14ac:dyDescent="0.25">
      <c r="B82" s="67">
        <v>102.31828796880971</v>
      </c>
      <c r="D82" s="141">
        <v>39417</v>
      </c>
      <c r="E82" s="196">
        <v>102.0727675309635</v>
      </c>
    </row>
    <row r="83" spans="2:5" s="18" customFormat="1" x14ac:dyDescent="0.25">
      <c r="B83" s="67">
        <v>101.46459769245703</v>
      </c>
      <c r="D83" s="141">
        <v>39448</v>
      </c>
      <c r="E83" s="196">
        <v>101.93283641035045</v>
      </c>
    </row>
    <row r="84" spans="2:5" s="18" customFormat="1" x14ac:dyDescent="0.25">
      <c r="B84" s="67">
        <v>100.67503957040071</v>
      </c>
      <c r="D84" s="141">
        <v>39479</v>
      </c>
      <c r="E84" s="196">
        <v>101.78661115446033</v>
      </c>
    </row>
    <row r="85" spans="2:5" s="18" customFormat="1" x14ac:dyDescent="0.25">
      <c r="B85" s="67">
        <v>100.31167901528563</v>
      </c>
      <c r="D85" s="141">
        <v>39508</v>
      </c>
      <c r="E85" s="196">
        <v>101.6898745243883</v>
      </c>
    </row>
    <row r="86" spans="2:5" s="18" customFormat="1" x14ac:dyDescent="0.25">
      <c r="B86" s="67">
        <v>100.12479266605669</v>
      </c>
      <c r="D86" s="141">
        <v>39539</v>
      </c>
      <c r="E86" s="196">
        <v>101.62671084280505</v>
      </c>
    </row>
    <row r="87" spans="2:5" s="18" customFormat="1" x14ac:dyDescent="0.25">
      <c r="B87" s="67">
        <v>99.289436850412457</v>
      </c>
      <c r="D87" s="141">
        <v>39569</v>
      </c>
      <c r="E87" s="196">
        <v>101.47010069574857</v>
      </c>
    </row>
    <row r="88" spans="2:5" s="18" customFormat="1" x14ac:dyDescent="0.25">
      <c r="B88" s="67">
        <v>99.048605687752683</v>
      </c>
      <c r="D88" s="141">
        <v>39600</v>
      </c>
      <c r="E88" s="196">
        <v>101.2463055977192</v>
      </c>
    </row>
    <row r="89" spans="2:5" s="18" customFormat="1" x14ac:dyDescent="0.25">
      <c r="B89" s="67">
        <v>98.948644225544598</v>
      </c>
      <c r="D89" s="141">
        <v>39630</v>
      </c>
      <c r="E89" s="196">
        <v>101.02141099883812</v>
      </c>
    </row>
    <row r="90" spans="2:5" s="18" customFormat="1" x14ac:dyDescent="0.25">
      <c r="B90" s="67">
        <v>98.982243623438109</v>
      </c>
      <c r="D90" s="141">
        <v>39661</v>
      </c>
      <c r="E90" s="196">
        <v>100.75455525339646</v>
      </c>
    </row>
    <row r="91" spans="2:5" s="18" customFormat="1" x14ac:dyDescent="0.25">
      <c r="B91" s="67">
        <v>99.431681899994871</v>
      </c>
      <c r="D91" s="141">
        <v>39692</v>
      </c>
      <c r="E91" s="196">
        <v>100.50261740600928</v>
      </c>
    </row>
    <row r="92" spans="2:5" s="18" customFormat="1" x14ac:dyDescent="0.25">
      <c r="B92" s="67">
        <v>99.695657073793981</v>
      </c>
      <c r="D92" s="141">
        <v>39722</v>
      </c>
      <c r="E92" s="196">
        <v>100.23058534324163</v>
      </c>
    </row>
    <row r="93" spans="2:5" s="18" customFormat="1" x14ac:dyDescent="0.25">
      <c r="B93" s="67">
        <v>99.837192068322793</v>
      </c>
      <c r="D93" s="141">
        <v>39753</v>
      </c>
      <c r="E93" s="196">
        <v>100.01065486185576</v>
      </c>
    </row>
    <row r="94" spans="2:5" s="18" customFormat="1" x14ac:dyDescent="0.25">
      <c r="B94" s="67">
        <v>100</v>
      </c>
      <c r="D94" s="141">
        <v>39783</v>
      </c>
      <c r="E94" s="196">
        <v>99.817464197788297</v>
      </c>
    </row>
    <row r="95" spans="2:5" s="18" customFormat="1" x14ac:dyDescent="0.25">
      <c r="B95" s="67">
        <v>99.912554022140426</v>
      </c>
      <c r="D95" s="141">
        <v>39814</v>
      </c>
      <c r="E95" s="196">
        <v>99.688127225261908</v>
      </c>
    </row>
    <row r="96" spans="2:5" s="18" customFormat="1" x14ac:dyDescent="0.25">
      <c r="B96" s="67">
        <v>99.570774251089318</v>
      </c>
      <c r="D96" s="141">
        <v>39845</v>
      </c>
      <c r="E96" s="196">
        <v>99.59610511531929</v>
      </c>
    </row>
    <row r="97" spans="2:5" s="18" customFormat="1" x14ac:dyDescent="0.25">
      <c r="B97" s="67">
        <v>99.596288416430298</v>
      </c>
      <c r="D97" s="141">
        <v>39873</v>
      </c>
      <c r="E97" s="196">
        <v>99.536489232081351</v>
      </c>
    </row>
    <row r="98" spans="2:5" s="18" customFormat="1" x14ac:dyDescent="0.25">
      <c r="B98" s="67">
        <v>99.293460487300123</v>
      </c>
      <c r="D98" s="141">
        <v>39904</v>
      </c>
      <c r="E98" s="196">
        <v>99.4672115505183</v>
      </c>
    </row>
    <row r="99" spans="2:5" s="18" customFormat="1" x14ac:dyDescent="0.25">
      <c r="B99" s="67">
        <v>99.575438527085808</v>
      </c>
      <c r="D99" s="141">
        <v>39934</v>
      </c>
      <c r="E99" s="196">
        <v>99.491045023574429</v>
      </c>
    </row>
    <row r="100" spans="2:5" s="18" customFormat="1" x14ac:dyDescent="0.25">
      <c r="B100" s="67">
        <v>100.00993137390357</v>
      </c>
      <c r="D100" s="141">
        <v>39965</v>
      </c>
      <c r="E100" s="196">
        <v>99.571155497420321</v>
      </c>
    </row>
    <row r="101" spans="2:5" s="18" customFormat="1" x14ac:dyDescent="0.25">
      <c r="B101" s="67">
        <v>100.31357850426963</v>
      </c>
      <c r="D101" s="141">
        <v>39995</v>
      </c>
      <c r="E101" s="196">
        <v>99.684900020647419</v>
      </c>
    </row>
    <row r="102" spans="2:5" s="18" customFormat="1" x14ac:dyDescent="0.25">
      <c r="B102" s="67">
        <v>100.73821199096244</v>
      </c>
      <c r="D102" s="141">
        <v>40026</v>
      </c>
      <c r="E102" s="196">
        <v>99.831230717941096</v>
      </c>
    </row>
    <row r="103" spans="2:5" s="18" customFormat="1" x14ac:dyDescent="0.25">
      <c r="B103" s="67">
        <v>101.18355447076888</v>
      </c>
      <c r="D103" s="141">
        <v>40057</v>
      </c>
      <c r="E103" s="196">
        <v>99.977220098838927</v>
      </c>
    </row>
    <row r="104" spans="2:5" s="18" customFormat="1" x14ac:dyDescent="0.25">
      <c r="B104" s="67">
        <v>101.70418062039943</v>
      </c>
      <c r="D104" s="141">
        <v>40087</v>
      </c>
      <c r="E104" s="196">
        <v>100.14459706105606</v>
      </c>
    </row>
    <row r="105" spans="2:5" s="18" customFormat="1" x14ac:dyDescent="0.25">
      <c r="B105" s="67">
        <v>101.95028444096013</v>
      </c>
      <c r="D105" s="141">
        <v>40118</v>
      </c>
      <c r="E105" s="196">
        <v>100.32068809210917</v>
      </c>
    </row>
    <row r="106" spans="2:5" s="18" customFormat="1" x14ac:dyDescent="0.25">
      <c r="B106" s="67">
        <v>102.2634833609025</v>
      </c>
      <c r="D106" s="141">
        <v>40148</v>
      </c>
      <c r="E106" s="196">
        <v>100.5093117055177</v>
      </c>
    </row>
    <row r="107" spans="2:5" s="18" customFormat="1" x14ac:dyDescent="0.25">
      <c r="B107" s="67">
        <v>101.88351607104249</v>
      </c>
      <c r="D107" s="141">
        <v>40179</v>
      </c>
      <c r="E107" s="196">
        <v>100.67355854292622</v>
      </c>
    </row>
    <row r="108" spans="2:5" s="18" customFormat="1" x14ac:dyDescent="0.25">
      <c r="B108" s="67">
        <v>101.50046656555975</v>
      </c>
      <c r="D108" s="141">
        <v>40210</v>
      </c>
      <c r="E108" s="196">
        <v>100.83436623579875</v>
      </c>
    </row>
    <row r="109" spans="2:5" s="18" customFormat="1" x14ac:dyDescent="0.25">
      <c r="B109" s="67">
        <v>101.53879951257969</v>
      </c>
      <c r="D109" s="141">
        <v>40238</v>
      </c>
      <c r="E109" s="196">
        <v>100.99624216047788</v>
      </c>
    </row>
    <row r="110" spans="2:5" s="18" customFormat="1" x14ac:dyDescent="0.25">
      <c r="B110" s="67">
        <v>101.40698978610072</v>
      </c>
      <c r="D110" s="141">
        <v>40269</v>
      </c>
      <c r="E110" s="196">
        <v>101.17236960204458</v>
      </c>
    </row>
    <row r="111" spans="2:5" s="18" customFormat="1" x14ac:dyDescent="0.25">
      <c r="B111" s="67">
        <v>101.53994591660467</v>
      </c>
      <c r="D111" s="141">
        <v>40299</v>
      </c>
      <c r="E111" s="196">
        <v>101.33607855117116</v>
      </c>
    </row>
    <row r="112" spans="2:5" s="18" customFormat="1" x14ac:dyDescent="0.25">
      <c r="B112" s="67">
        <v>101.73945026982705</v>
      </c>
      <c r="D112" s="141">
        <v>40330</v>
      </c>
      <c r="E112" s="196">
        <v>101.48020512583145</v>
      </c>
    </row>
    <row r="113" spans="2:5" s="18" customFormat="1" x14ac:dyDescent="0.25">
      <c r="B113" s="67">
        <v>101.85336093053363</v>
      </c>
      <c r="D113" s="141">
        <v>40360</v>
      </c>
      <c r="E113" s="196">
        <v>101.60852032802012</v>
      </c>
    </row>
    <row r="114" spans="2:5" s="18" customFormat="1" x14ac:dyDescent="0.25">
      <c r="B114" s="67">
        <v>101.9128845903079</v>
      </c>
      <c r="D114" s="141">
        <v>40391</v>
      </c>
      <c r="E114" s="196">
        <v>101.70640971129892</v>
      </c>
    </row>
    <row r="115" spans="2:5" s="18" customFormat="1" x14ac:dyDescent="0.25">
      <c r="B115" s="67">
        <v>102.13689236033817</v>
      </c>
      <c r="D115" s="141">
        <v>40422</v>
      </c>
      <c r="E115" s="196">
        <v>101.78585453542968</v>
      </c>
    </row>
    <row r="116" spans="2:5" s="18" customFormat="1" x14ac:dyDescent="0.25">
      <c r="B116" s="67">
        <v>102.5542675005594</v>
      </c>
      <c r="D116" s="141">
        <v>40452</v>
      </c>
      <c r="E116" s="196">
        <v>101.85669510877635</v>
      </c>
    </row>
    <row r="117" spans="2:5" s="18" customFormat="1" x14ac:dyDescent="0.25">
      <c r="B117" s="67">
        <v>102.50169880463001</v>
      </c>
      <c r="D117" s="141">
        <v>40483</v>
      </c>
      <c r="E117" s="196">
        <v>101.90264630574883</v>
      </c>
    </row>
    <row r="118" spans="2:5" s="18" customFormat="1" x14ac:dyDescent="0.25">
      <c r="B118" s="67">
        <v>102.04547551341034</v>
      </c>
      <c r="D118" s="141">
        <v>40513</v>
      </c>
      <c r="E118" s="196">
        <v>101.88447898512449</v>
      </c>
    </row>
    <row r="119" spans="2:5" s="18" customFormat="1" x14ac:dyDescent="0.25">
      <c r="B119" s="67">
        <v>101.41566949397681</v>
      </c>
      <c r="D119" s="141">
        <v>40544</v>
      </c>
      <c r="E119" s="196">
        <v>101.84549177036901</v>
      </c>
    </row>
    <row r="120" spans="2:5" s="18" customFormat="1" x14ac:dyDescent="0.25">
      <c r="B120" s="67">
        <v>101.19533302871544</v>
      </c>
      <c r="D120" s="141">
        <v>40575</v>
      </c>
      <c r="E120" s="196">
        <v>101.82006397563198</v>
      </c>
    </row>
    <row r="121" spans="2:5" s="18" customFormat="1" x14ac:dyDescent="0.25">
      <c r="B121" s="67">
        <v>101.20418283614188</v>
      </c>
      <c r="D121" s="141">
        <v>40603</v>
      </c>
      <c r="E121" s="196">
        <v>101.79217925259549</v>
      </c>
    </row>
    <row r="122" spans="2:5" s="18" customFormat="1" x14ac:dyDescent="0.25">
      <c r="B122" s="67">
        <v>101.51252525396212</v>
      </c>
      <c r="D122" s="141">
        <v>40634</v>
      </c>
      <c r="E122" s="196">
        <v>101.80097387491729</v>
      </c>
    </row>
    <row r="123" spans="2:5" s="18" customFormat="1" x14ac:dyDescent="0.25">
      <c r="B123" s="67">
        <v>101.60356283908794</v>
      </c>
      <c r="D123" s="141">
        <v>40664</v>
      </c>
      <c r="E123" s="196">
        <v>101.80627528512423</v>
      </c>
    </row>
    <row r="124" spans="2:5" s="18" customFormat="1" x14ac:dyDescent="0.25">
      <c r="B124" s="67">
        <v>101.72248272247661</v>
      </c>
      <c r="D124" s="141">
        <v>40695</v>
      </c>
      <c r="E124" s="196">
        <v>101.80486132284501</v>
      </c>
    </row>
    <row r="125" spans="2:5" s="18" customFormat="1" x14ac:dyDescent="0.25">
      <c r="B125" s="67">
        <v>101.77807374625236</v>
      </c>
      <c r="D125" s="141">
        <v>40725</v>
      </c>
      <c r="E125" s="196">
        <v>101.79858739082158</v>
      </c>
    </row>
    <row r="126" spans="2:5" s="18" customFormat="1" x14ac:dyDescent="0.25">
      <c r="B126" s="67">
        <v>102.20116675941384</v>
      </c>
      <c r="D126" s="141">
        <v>40756</v>
      </c>
      <c r="E126" s="196">
        <v>101.82261090491374</v>
      </c>
    </row>
    <row r="127" spans="2:5" s="18" customFormat="1" x14ac:dyDescent="0.25">
      <c r="B127" s="67">
        <v>102.28350858077566</v>
      </c>
      <c r="D127" s="141">
        <v>40787</v>
      </c>
      <c r="E127" s="196">
        <v>101.83482892328352</v>
      </c>
    </row>
    <row r="128" spans="2:5" s="18" customFormat="1" x14ac:dyDescent="0.25">
      <c r="B128" s="18">
        <v>102.26013128698226</v>
      </c>
      <c r="D128" s="141">
        <v>40817</v>
      </c>
      <c r="E128" s="196">
        <v>101.81031757215209</v>
      </c>
    </row>
    <row r="129" spans="2:5" s="18" customFormat="1" x14ac:dyDescent="0.25">
      <c r="B129" s="18">
        <v>102.44494458810492</v>
      </c>
      <c r="D129" s="141">
        <v>40848</v>
      </c>
      <c r="E129" s="196">
        <v>101.80558805410834</v>
      </c>
    </row>
    <row r="130" spans="2:5" s="18" customFormat="1" x14ac:dyDescent="0.25">
      <c r="B130" s="18">
        <v>102.42706798084009</v>
      </c>
      <c r="D130" s="141">
        <v>40878</v>
      </c>
      <c r="E130" s="196">
        <v>101.83738742639416</v>
      </c>
    </row>
    <row r="131" spans="2:5" s="18" customFormat="1" x14ac:dyDescent="0.25">
      <c r="B131" s="197">
        <v>101.78033415502603</v>
      </c>
      <c r="D131" s="141">
        <v>40909</v>
      </c>
      <c r="E131" s="196">
        <v>101.86777614814828</v>
      </c>
    </row>
    <row r="132" spans="2:5" s="18" customFormat="1" x14ac:dyDescent="0.25">
      <c r="B132" s="197">
        <v>101.48577640876969</v>
      </c>
      <c r="D132" s="141">
        <v>40940</v>
      </c>
      <c r="E132" s="196">
        <v>101.89197976315279</v>
      </c>
    </row>
    <row r="133" spans="2:5" s="18" customFormat="1" x14ac:dyDescent="0.25">
      <c r="B133" s="197">
        <v>101.57394843962008</v>
      </c>
      <c r="D133" s="141">
        <v>40969</v>
      </c>
      <c r="E133" s="196">
        <v>101.92279356344265</v>
      </c>
    </row>
    <row r="134" spans="2:5" s="18" customFormat="1" x14ac:dyDescent="0.25">
      <c r="B134" s="197">
        <v>101.87211721081668</v>
      </c>
      <c r="D134" s="141">
        <v>41000</v>
      </c>
      <c r="E134" s="196">
        <v>101.95275955984719</v>
      </c>
    </row>
    <row r="135" spans="2:5" s="18" customFormat="1" x14ac:dyDescent="0.25">
      <c r="B135" s="197">
        <v>102.11959953098221</v>
      </c>
      <c r="D135" s="141">
        <v>41030</v>
      </c>
      <c r="E135" s="196">
        <v>101.99576261750502</v>
      </c>
    </row>
    <row r="136" spans="2:5" s="18" customFormat="1" x14ac:dyDescent="0.25">
      <c r="B136" s="197">
        <v>102.46691275772038</v>
      </c>
      <c r="D136" s="141">
        <v>41061</v>
      </c>
      <c r="E136" s="196">
        <v>102.05779845377533</v>
      </c>
    </row>
    <row r="137" spans="2:5" s="18" customFormat="1" x14ac:dyDescent="0.25">
      <c r="B137" s="197">
        <v>102.72145624943678</v>
      </c>
      <c r="D137" s="141">
        <v>41091</v>
      </c>
      <c r="E137" s="196">
        <v>102.13641366237407</v>
      </c>
    </row>
    <row r="138" spans="2:5" s="18" customFormat="1" x14ac:dyDescent="0.25">
      <c r="B138" s="197">
        <v>102.97645891584739</v>
      </c>
      <c r="D138" s="141">
        <v>41122</v>
      </c>
      <c r="E138" s="196">
        <v>102.20102134207684</v>
      </c>
    </row>
    <row r="139" spans="2:5" s="18" customFormat="1" x14ac:dyDescent="0.25">
      <c r="B139" s="197">
        <v>103.14992775860658</v>
      </c>
      <c r="D139" s="141">
        <v>41153</v>
      </c>
      <c r="E139" s="196">
        <v>102.27322294022942</v>
      </c>
    </row>
    <row r="140" spans="2:5" s="18" customFormat="1" x14ac:dyDescent="0.25">
      <c r="B140" s="197">
        <v>103.23101777059773</v>
      </c>
      <c r="D140" s="141">
        <v>41183</v>
      </c>
      <c r="E140" s="196">
        <v>102.35413014719738</v>
      </c>
    </row>
    <row r="141" spans="2:5" s="18" customFormat="1" x14ac:dyDescent="0.25">
      <c r="B141" s="197">
        <v>103.61380798274003</v>
      </c>
      <c r="D141" s="141">
        <v>41214</v>
      </c>
      <c r="E141" s="196">
        <v>102.45153543008365</v>
      </c>
    </row>
    <row r="142" spans="2:5" s="18" customFormat="1" x14ac:dyDescent="0.25">
      <c r="B142" s="197">
        <v>103.92009231945897</v>
      </c>
      <c r="D142" s="141">
        <v>41244</v>
      </c>
      <c r="E142" s="196">
        <v>102.57595412496856</v>
      </c>
    </row>
    <row r="143" spans="2:5" s="18" customFormat="1" x14ac:dyDescent="0.25">
      <c r="B143" s="197">
        <v>103.92613840086051</v>
      </c>
      <c r="D143" s="141">
        <v>41275</v>
      </c>
      <c r="E143" s="196">
        <v>102.75477114545475</v>
      </c>
    </row>
    <row r="144" spans="2:5" s="18" customFormat="1" x14ac:dyDescent="0.25">
      <c r="B144" s="197">
        <v>103.84752404702529</v>
      </c>
      <c r="D144" s="141">
        <v>41306</v>
      </c>
      <c r="E144" s="196">
        <v>102.95158344864272</v>
      </c>
    </row>
    <row r="145" spans="2:8" s="18" customFormat="1" x14ac:dyDescent="0.25">
      <c r="B145" s="197">
        <v>103.7250906626661</v>
      </c>
      <c r="D145" s="141">
        <v>41334</v>
      </c>
      <c r="E145" s="196">
        <v>103.13084530056322</v>
      </c>
    </row>
    <row r="146" spans="2:8" s="18" customFormat="1" x14ac:dyDescent="0.25">
      <c r="B146" s="197">
        <v>103.95995747696669</v>
      </c>
      <c r="D146" s="141">
        <v>41365</v>
      </c>
      <c r="E146" s="196">
        <v>103.30483198940907</v>
      </c>
    </row>
    <row r="147" spans="2:8" s="18" customFormat="1" x14ac:dyDescent="0.25">
      <c r="B147" s="197">
        <v>104.02862443678771</v>
      </c>
      <c r="D147" s="141">
        <v>41395</v>
      </c>
      <c r="E147" s="196">
        <v>103.4639173982262</v>
      </c>
    </row>
    <row r="148" spans="2:8" s="18" customFormat="1" x14ac:dyDescent="0.25">
      <c r="B148" s="197">
        <v>104.25988199493936</v>
      </c>
      <c r="D148" s="141">
        <v>41426</v>
      </c>
      <c r="E148" s="196">
        <v>103.61333150132778</v>
      </c>
    </row>
    <row r="149" spans="2:8" s="18" customFormat="1" x14ac:dyDescent="0.25">
      <c r="B149" s="197">
        <v>104.60352501793884</v>
      </c>
      <c r="D149" s="141">
        <v>41456</v>
      </c>
      <c r="E149" s="196">
        <v>103.7701705653696</v>
      </c>
    </row>
    <row r="150" spans="2:8" s="18" customFormat="1" x14ac:dyDescent="0.25">
      <c r="B150" s="197">
        <v>104.83096045694199</v>
      </c>
      <c r="D150" s="141">
        <v>41487</v>
      </c>
      <c r="E150" s="196">
        <v>103.92471236046083</v>
      </c>
    </row>
    <row r="151" spans="2:8" s="18" customFormat="1" x14ac:dyDescent="0.25">
      <c r="B151" s="197">
        <v>104.60813796725903</v>
      </c>
      <c r="D151" s="141">
        <v>41518</v>
      </c>
      <c r="E151" s="196">
        <v>104.04622987784852</v>
      </c>
    </row>
    <row r="152" spans="2:8" s="18" customFormat="1" x14ac:dyDescent="0.25">
      <c r="B152" s="197">
        <v>105.181254499166</v>
      </c>
      <c r="D152" s="141">
        <v>41548</v>
      </c>
      <c r="E152" s="196">
        <v>104.20874960522922</v>
      </c>
    </row>
    <row r="153" spans="2:8" s="18" customFormat="1" x14ac:dyDescent="0.25">
      <c r="B153" s="197">
        <v>105.72294817106243</v>
      </c>
      <c r="D153" s="141">
        <v>41579</v>
      </c>
      <c r="E153" s="196">
        <v>104.38451128758942</v>
      </c>
    </row>
    <row r="154" spans="2:8" s="18" customFormat="1" x14ac:dyDescent="0.25">
      <c r="B154" s="197">
        <v>105.5863930774607</v>
      </c>
      <c r="D154" s="141">
        <v>41609</v>
      </c>
      <c r="E154" s="196">
        <v>104.52336968408956</v>
      </c>
    </row>
    <row r="155" spans="2:8" s="18" customFormat="1" x14ac:dyDescent="0.25">
      <c r="B155" s="197">
        <v>105.2277793737981</v>
      </c>
      <c r="D155" s="141">
        <v>41640</v>
      </c>
      <c r="E155" s="196">
        <v>104.6318397651677</v>
      </c>
    </row>
    <row r="156" spans="2:8" s="18" customFormat="1" x14ac:dyDescent="0.25">
      <c r="B156" s="197">
        <v>104.98485838979121</v>
      </c>
      <c r="D156" s="141">
        <v>41671</v>
      </c>
      <c r="E156" s="196">
        <v>104.72661762706485</v>
      </c>
    </row>
    <row r="157" spans="2:8" s="18" customFormat="1" x14ac:dyDescent="0.25">
      <c r="B157" s="197">
        <v>104.91040507644074</v>
      </c>
      <c r="D157" s="141">
        <v>41699</v>
      </c>
      <c r="E157" s="196">
        <v>104.82539382821274</v>
      </c>
    </row>
    <row r="158" spans="2:8" s="18" customFormat="1" x14ac:dyDescent="0.25">
      <c r="B158" s="197">
        <v>104.65767772948509</v>
      </c>
      <c r="D158" s="141">
        <v>41730</v>
      </c>
      <c r="E158" s="196">
        <v>104.88353718258928</v>
      </c>
    </row>
    <row r="159" spans="2:8" s="18" customFormat="1" x14ac:dyDescent="0.25">
      <c r="B159" s="197">
        <v>104.28006229795577</v>
      </c>
      <c r="D159" s="141">
        <v>41760</v>
      </c>
      <c r="E159" s="196">
        <v>104.90449033768662</v>
      </c>
      <c r="F159" s="195">
        <v>0.36462721662051933</v>
      </c>
      <c r="G159" s="195">
        <v>1.3923433170578221</v>
      </c>
      <c r="H159" s="195">
        <v>2.8518123160563391</v>
      </c>
    </row>
    <row r="160" spans="2:8" s="18" customFormat="1" x14ac:dyDescent="0.25">
      <c r="B160" s="18">
        <v>104.67401520977526</v>
      </c>
      <c r="D160" s="141">
        <v>41791</v>
      </c>
      <c r="E160" s="196">
        <v>104.93900143892292</v>
      </c>
    </row>
    <row r="161" s="18" customFormat="1" x14ac:dyDescent="0.25"/>
    <row r="162" s="18" customFormat="1" x14ac:dyDescent="0.25"/>
    <row r="163" s="18" customFormat="1" x14ac:dyDescent="0.25"/>
    <row r="164" s="18" customFormat="1" x14ac:dyDescent="0.25"/>
    <row r="165" s="18" customFormat="1" x14ac:dyDescent="0.25"/>
    <row r="166" s="18" customFormat="1" x14ac:dyDescent="0.25"/>
    <row r="167" s="18" customFormat="1" x14ac:dyDescent="0.25"/>
    <row r="168" s="109" customFormat="1" x14ac:dyDescent="0.25"/>
    <row r="169" s="109" customFormat="1" x14ac:dyDescent="0.25"/>
    <row r="170" s="109" customFormat="1" x14ac:dyDescent="0.25"/>
    <row r="171" s="109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B160"/>
  <sheetViews>
    <sheetView zoomScaleSheetLayoutView="70" workbookViewId="0">
      <pane ySplit="11" topLeftCell="A12" activePane="bottomLeft" state="frozen"/>
      <selection activeCell="A25" sqref="A25"/>
      <selection pane="bottomLeft" activeCell="D27" sqref="D27:H2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5703125" style="28" customWidth="1"/>
    <col min="15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27" t="s">
        <v>100</v>
      </c>
      <c r="D7" s="227"/>
      <c r="E7" s="227"/>
      <c r="F7" s="227"/>
      <c r="G7" s="227"/>
      <c r="H7" s="227"/>
      <c r="I7" s="227"/>
      <c r="J7" s="227"/>
      <c r="K7" s="227"/>
      <c r="L7" s="50"/>
    </row>
    <row r="8" spans="1:15" x14ac:dyDescent="0.25">
      <c r="A8" s="48"/>
      <c r="B8" s="29"/>
      <c r="C8" s="224" t="s">
        <v>98</v>
      </c>
      <c r="D8" s="224"/>
      <c r="E8" s="224"/>
      <c r="F8" s="224"/>
      <c r="G8" s="224"/>
      <c r="H8" s="224"/>
      <c r="I8" s="224"/>
      <c r="J8" s="224"/>
      <c r="K8" s="224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50"/>
    </row>
    <row r="10" spans="1:15" ht="15.75" customHeight="1" x14ac:dyDescent="0.25">
      <c r="A10" s="48"/>
      <c r="B10" s="31"/>
      <c r="C10" s="225" t="s">
        <v>1</v>
      </c>
      <c r="D10" s="225"/>
      <c r="E10" s="225"/>
      <c r="F10" s="225"/>
      <c r="G10" s="225"/>
      <c r="H10" s="225"/>
      <c r="I10" s="228" t="s">
        <v>204</v>
      </c>
      <c r="J10" s="228" t="s">
        <v>206</v>
      </c>
      <c r="K10" s="228" t="s">
        <v>188</v>
      </c>
      <c r="L10" s="50"/>
    </row>
    <row r="11" spans="1:15" x14ac:dyDescent="0.25">
      <c r="A11" s="48"/>
      <c r="B11" s="31"/>
      <c r="C11" s="177">
        <v>2009</v>
      </c>
      <c r="D11" s="177">
        <v>2010</v>
      </c>
      <c r="E11" s="177">
        <v>2011</v>
      </c>
      <c r="F11" s="177">
        <v>2012</v>
      </c>
      <c r="G11" s="177">
        <v>2013</v>
      </c>
      <c r="H11" s="177">
        <v>2014</v>
      </c>
      <c r="I11" s="228"/>
      <c r="J11" s="228"/>
      <c r="K11" s="228"/>
      <c r="L11" s="50"/>
      <c r="O11" s="32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v>179.11810897000001</v>
      </c>
      <c r="D13" s="62">
        <v>176.11967466999999</v>
      </c>
      <c r="E13" s="62">
        <v>179.28296266999999</v>
      </c>
      <c r="F13" s="62">
        <v>191.56153470999999</v>
      </c>
      <c r="G13" s="62">
        <v>196.05616304</v>
      </c>
      <c r="H13" s="64">
        <v>201.7497789</v>
      </c>
      <c r="I13" s="62">
        <v>2.9040738999050797</v>
      </c>
      <c r="J13" s="62">
        <v>102.90407389990509</v>
      </c>
      <c r="K13" s="62">
        <v>2.3463104619642516</v>
      </c>
      <c r="L13" s="50"/>
      <c r="N13" s="27">
        <v>1</v>
      </c>
    </row>
    <row r="14" spans="1:15" x14ac:dyDescent="0.25">
      <c r="A14" s="48"/>
      <c r="B14" s="59" t="s">
        <v>5</v>
      </c>
      <c r="C14" s="62">
        <v>180.40926450000001</v>
      </c>
      <c r="D14" s="62">
        <v>176.51079039000001</v>
      </c>
      <c r="E14" s="62">
        <v>182.89299346999999</v>
      </c>
      <c r="F14" s="62">
        <v>193.83686431999999</v>
      </c>
      <c r="G14" s="62">
        <v>197.61779014999999</v>
      </c>
      <c r="H14" s="64">
        <v>202.80127702999999</v>
      </c>
      <c r="I14" s="62">
        <v>2.6229859548907664</v>
      </c>
      <c r="J14" s="62">
        <v>102.62298595489077</v>
      </c>
      <c r="K14" s="62">
        <v>1.9505710862915082</v>
      </c>
      <c r="L14" s="50"/>
      <c r="N14" s="27">
        <v>1</v>
      </c>
    </row>
    <row r="15" spans="1:15" x14ac:dyDescent="0.25">
      <c r="A15" s="48"/>
      <c r="B15" s="59" t="s">
        <v>6</v>
      </c>
      <c r="C15" s="62">
        <v>180.20192710000001</v>
      </c>
      <c r="D15" s="62">
        <v>177.74145596</v>
      </c>
      <c r="E15" s="62">
        <v>184.44081345999999</v>
      </c>
      <c r="F15" s="62">
        <v>194.06843305999999</v>
      </c>
      <c r="G15" s="62">
        <v>199.65601593</v>
      </c>
      <c r="H15" s="64">
        <v>203.79445244999999</v>
      </c>
      <c r="I15" s="62">
        <v>2.0727832821481051</v>
      </c>
      <c r="J15" s="62">
        <v>102.07278328214811</v>
      </c>
      <c r="K15" s="62">
        <v>2.8791817308446488</v>
      </c>
      <c r="L15" s="50"/>
      <c r="N15" s="27">
        <v>1</v>
      </c>
    </row>
    <row r="16" spans="1:15" x14ac:dyDescent="0.25">
      <c r="A16" s="48"/>
      <c r="B16" s="59" t="s">
        <v>7</v>
      </c>
      <c r="C16" s="62">
        <v>179.59026441</v>
      </c>
      <c r="D16" s="62">
        <v>178.79774019000001</v>
      </c>
      <c r="E16" s="62">
        <v>185.44809372</v>
      </c>
      <c r="F16" s="62">
        <v>194.59146855</v>
      </c>
      <c r="G16" s="62">
        <v>199.72769208</v>
      </c>
      <c r="H16" s="64">
        <v>204.82099303000001</v>
      </c>
      <c r="I16" s="62">
        <v>2.5501225678610018</v>
      </c>
      <c r="J16" s="62">
        <v>102.550122567861</v>
      </c>
      <c r="K16" s="62">
        <v>2.6394906047385369</v>
      </c>
      <c r="L16" s="50"/>
      <c r="N16" s="27">
        <v>1</v>
      </c>
    </row>
    <row r="17" spans="1:54" x14ac:dyDescent="0.25">
      <c r="A17" s="48"/>
      <c r="B17" s="59" t="s">
        <v>8</v>
      </c>
      <c r="C17" s="62">
        <v>179.14020217000001</v>
      </c>
      <c r="D17" s="62">
        <v>179.88151923999999</v>
      </c>
      <c r="E17" s="62">
        <v>186.76507498000001</v>
      </c>
      <c r="F17" s="62">
        <v>194.69082112999999</v>
      </c>
      <c r="G17" s="62">
        <v>199.7658102</v>
      </c>
      <c r="H17" s="64">
        <v>204.9349186</v>
      </c>
      <c r="I17" s="62">
        <v>2.5875841290483148</v>
      </c>
      <c r="J17" s="62">
        <v>102.58758412904831</v>
      </c>
      <c r="K17" s="62">
        <v>2.6066914919483208</v>
      </c>
      <c r="L17" s="50"/>
      <c r="N17" s="27">
        <v>1</v>
      </c>
    </row>
    <row r="18" spans="1:54" x14ac:dyDescent="0.25">
      <c r="A18" s="48"/>
      <c r="B18" s="59" t="s">
        <v>9</v>
      </c>
      <c r="C18" s="62">
        <v>178.50551881999999</v>
      </c>
      <c r="D18" s="62">
        <v>180.45878389000001</v>
      </c>
      <c r="E18" s="62">
        <v>187.57646724</v>
      </c>
      <c r="F18" s="62">
        <v>194.24661567000001</v>
      </c>
      <c r="G18" s="62">
        <v>199.90547269000001</v>
      </c>
      <c r="H18" s="24">
        <v>204.85</v>
      </c>
      <c r="I18" s="24">
        <v>2.4734326896931114</v>
      </c>
      <c r="J18" s="24">
        <v>102.47343268969311</v>
      </c>
      <c r="K18" s="24">
        <v>2.9132332630256386</v>
      </c>
      <c r="L18" s="50"/>
      <c r="N18" s="27">
        <v>1</v>
      </c>
    </row>
    <row r="19" spans="1:54" x14ac:dyDescent="0.25">
      <c r="A19" s="48"/>
      <c r="B19" s="59" t="s">
        <v>10</v>
      </c>
      <c r="C19" s="62">
        <v>178.58929473000001</v>
      </c>
      <c r="D19" s="62">
        <v>180.27597589999999</v>
      </c>
      <c r="E19" s="62">
        <v>188.57423267999999</v>
      </c>
      <c r="F19" s="62">
        <v>194.88206693999999</v>
      </c>
      <c r="G19" s="62">
        <v>200.3</v>
      </c>
      <c r="H19" s="64"/>
      <c r="I19" s="62" t="s">
        <v>112</v>
      </c>
      <c r="J19" s="62" t="s">
        <v>112</v>
      </c>
      <c r="K19" s="62" t="s">
        <v>112</v>
      </c>
      <c r="L19" s="50"/>
      <c r="N19" s="27" t="s">
        <v>112</v>
      </c>
    </row>
    <row r="20" spans="1:54" x14ac:dyDescent="0.25">
      <c r="A20" s="48"/>
      <c r="B20" s="59" t="s">
        <v>11</v>
      </c>
      <c r="C20" s="62">
        <v>177.54628334</v>
      </c>
      <c r="D20" s="62">
        <v>179.83470527</v>
      </c>
      <c r="E20" s="62">
        <v>189.11133294000001</v>
      </c>
      <c r="F20" s="62">
        <v>194.99918314000001</v>
      </c>
      <c r="G20" s="62">
        <v>200.08</v>
      </c>
      <c r="H20" s="64"/>
      <c r="I20" s="62" t="s">
        <v>112</v>
      </c>
      <c r="J20" s="62" t="s">
        <v>112</v>
      </c>
      <c r="K20" s="62" t="s">
        <v>112</v>
      </c>
      <c r="L20" s="50"/>
      <c r="N20" s="27"/>
    </row>
    <row r="21" spans="1:54" x14ac:dyDescent="0.25">
      <c r="A21" s="48"/>
      <c r="B21" s="59" t="s">
        <v>12</v>
      </c>
      <c r="C21" s="62">
        <v>177.86270411999999</v>
      </c>
      <c r="D21" s="62">
        <v>179.13118148999999</v>
      </c>
      <c r="E21" s="62">
        <v>189.32604835999999</v>
      </c>
      <c r="F21" s="62">
        <v>194.75225577</v>
      </c>
      <c r="G21" s="62">
        <v>200.56</v>
      </c>
      <c r="H21" s="64"/>
      <c r="I21" s="62" t="s">
        <v>112</v>
      </c>
      <c r="J21" s="62" t="s">
        <v>112</v>
      </c>
      <c r="K21" s="62" t="s">
        <v>112</v>
      </c>
      <c r="L21" s="50"/>
      <c r="N21" s="27"/>
    </row>
    <row r="22" spans="1:54" x14ac:dyDescent="0.25">
      <c r="A22" s="48"/>
      <c r="B22" s="59" t="s">
        <v>13</v>
      </c>
      <c r="C22" s="62">
        <v>177.55686929000001</v>
      </c>
      <c r="D22" s="62">
        <v>178.94915549999999</v>
      </c>
      <c r="E22" s="62">
        <v>190.50587461000001</v>
      </c>
      <c r="F22" s="62">
        <v>195.00332725000001</v>
      </c>
      <c r="G22" s="62">
        <v>200.76</v>
      </c>
      <c r="H22" s="64"/>
      <c r="I22" s="62" t="s">
        <v>112</v>
      </c>
      <c r="J22" s="62" t="s">
        <v>112</v>
      </c>
      <c r="K22" s="62" t="s">
        <v>112</v>
      </c>
      <c r="L22" s="50"/>
      <c r="N22" s="27" t="s">
        <v>112</v>
      </c>
    </row>
    <row r="23" spans="1:54" x14ac:dyDescent="0.25">
      <c r="A23" s="48"/>
      <c r="B23" s="59" t="s">
        <v>14</v>
      </c>
      <c r="C23" s="62">
        <v>176.08096620000001</v>
      </c>
      <c r="D23" s="62">
        <v>178.89692556</v>
      </c>
      <c r="E23" s="62">
        <v>190.69804318000001</v>
      </c>
      <c r="F23" s="62">
        <v>194.91135539000001</v>
      </c>
      <c r="G23" s="62">
        <v>201.1857861</v>
      </c>
      <c r="H23" s="64"/>
      <c r="I23" s="62" t="s">
        <v>112</v>
      </c>
      <c r="J23" s="62" t="s">
        <v>112</v>
      </c>
      <c r="K23" s="62" t="s">
        <v>112</v>
      </c>
      <c r="L23" s="50"/>
      <c r="N23" s="27" t="s">
        <v>112</v>
      </c>
    </row>
    <row r="24" spans="1:54" x14ac:dyDescent="0.25">
      <c r="A24" s="48"/>
      <c r="B24" s="59" t="s">
        <v>15</v>
      </c>
      <c r="C24" s="62">
        <v>175.41596206</v>
      </c>
      <c r="D24" s="62">
        <v>178.73103806</v>
      </c>
      <c r="E24" s="62">
        <v>190.98562781000001</v>
      </c>
      <c r="F24" s="62">
        <v>194.98534223999999</v>
      </c>
      <c r="G24" s="62">
        <v>201.13397261</v>
      </c>
      <c r="H24" s="64"/>
      <c r="I24" s="62" t="s">
        <v>112</v>
      </c>
      <c r="J24" s="62" t="s">
        <v>112</v>
      </c>
      <c r="K24" s="62" t="s">
        <v>112</v>
      </c>
      <c r="L24" s="50"/>
      <c r="N24" s="27" t="s">
        <v>112</v>
      </c>
    </row>
    <row r="25" spans="1:54" ht="12" customHeight="1" x14ac:dyDescent="0.25">
      <c r="A25" s="48"/>
      <c r="B25" s="59"/>
      <c r="C25" s="65"/>
      <c r="D25" s="65"/>
      <c r="E25" s="65"/>
      <c r="F25" s="65"/>
      <c r="G25" s="65"/>
      <c r="H25" s="39"/>
      <c r="I25" s="35"/>
      <c r="J25" s="35"/>
      <c r="K25" s="35"/>
      <c r="L25" s="50"/>
    </row>
    <row r="26" spans="1:54" ht="18.75" customHeight="1" x14ac:dyDescent="0.25">
      <c r="A26" s="48"/>
      <c r="B26" s="63" t="s">
        <v>17</v>
      </c>
      <c r="C26" s="64">
        <v>178.50551881999999</v>
      </c>
      <c r="D26" s="64">
        <v>180.45878389000001</v>
      </c>
      <c r="E26" s="64">
        <v>187.57646724</v>
      </c>
      <c r="F26" s="64">
        <v>194.24661567000001</v>
      </c>
      <c r="G26" s="64">
        <v>199.90547269000001</v>
      </c>
      <c r="H26" s="24">
        <v>204.9349186</v>
      </c>
      <c r="I26" s="83"/>
      <c r="J26" s="83"/>
      <c r="K26" s="83"/>
      <c r="L26" s="50"/>
    </row>
    <row r="27" spans="1:54" ht="18.75" customHeight="1" x14ac:dyDescent="0.25">
      <c r="A27" s="48"/>
      <c r="B27" s="63" t="s">
        <v>16</v>
      </c>
      <c r="C27" s="64"/>
      <c r="D27" s="64">
        <v>1.0942323144471686</v>
      </c>
      <c r="E27" s="64">
        <v>3.9442155136868422</v>
      </c>
      <c r="F27" s="64">
        <v>3.5559622846855774</v>
      </c>
      <c r="G27" s="64">
        <v>2.9132332630256315</v>
      </c>
      <c r="H27" s="24">
        <v>2.5159120669994337</v>
      </c>
      <c r="I27" s="37"/>
      <c r="J27" s="37"/>
      <c r="K27" s="37"/>
      <c r="L27" s="50"/>
    </row>
    <row r="28" spans="1:54" ht="12" customHeight="1" x14ac:dyDescent="0.25">
      <c r="A28" s="48"/>
      <c r="B28" s="31"/>
      <c r="C28" s="38"/>
      <c r="D28" s="38"/>
      <c r="E28" s="38"/>
      <c r="F28" s="38"/>
      <c r="G28" s="38"/>
      <c r="H28" s="39"/>
      <c r="I28" s="35"/>
      <c r="J28" s="35"/>
      <c r="K28" s="35"/>
      <c r="L28" s="50"/>
    </row>
    <row r="29" spans="1:54" ht="14.25" customHeight="1" x14ac:dyDescent="0.25">
      <c r="A29" s="48"/>
      <c r="B29" s="33"/>
      <c r="C29" s="34"/>
      <c r="D29" s="34"/>
      <c r="E29" s="34"/>
      <c r="F29" s="34"/>
      <c r="G29" s="34"/>
      <c r="H29" s="34"/>
      <c r="I29" s="35"/>
      <c r="J29" s="35"/>
      <c r="K29" s="35"/>
      <c r="L29" s="50"/>
    </row>
    <row r="30" spans="1:54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7"/>
      <c r="N30" s="28" t="s">
        <v>112</v>
      </c>
      <c r="O30" s="27"/>
      <c r="P30" s="142"/>
      <c r="Q30" s="142"/>
      <c r="R30" s="142"/>
      <c r="S30" s="142"/>
      <c r="T30" s="142"/>
      <c r="U30" s="142"/>
      <c r="V30" s="142"/>
      <c r="W30" s="142"/>
      <c r="X30" s="142"/>
      <c r="Y30" s="142"/>
      <c r="Z30" s="142"/>
      <c r="AA30" s="142"/>
      <c r="AB30" s="142"/>
      <c r="AC30" s="142"/>
      <c r="AD30" s="142"/>
      <c r="AE30" s="142"/>
      <c r="AF30" s="142"/>
      <c r="AG30" s="142"/>
      <c r="AH30" s="142"/>
      <c r="AI30" s="142"/>
      <c r="AJ30" s="142"/>
      <c r="AK30" s="142"/>
      <c r="AL30" s="142"/>
      <c r="AM30" s="142"/>
      <c r="AN30" s="142"/>
      <c r="AO30" s="142"/>
      <c r="AP30" s="142"/>
      <c r="AQ30" s="142"/>
      <c r="AR30" s="142"/>
      <c r="AS30" s="142"/>
      <c r="AT30" s="142"/>
      <c r="AU30" s="142"/>
      <c r="AV30" s="142"/>
      <c r="AW30" s="142"/>
      <c r="AX30" s="142"/>
      <c r="AY30" s="142"/>
      <c r="AZ30" s="142"/>
      <c r="BA30" s="142"/>
      <c r="BB30" s="142"/>
    </row>
    <row r="31" spans="1:54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7"/>
      <c r="N31" s="28" t="s">
        <v>112</v>
      </c>
      <c r="O31" s="27"/>
      <c r="P31" s="142"/>
      <c r="Q31" s="142"/>
      <c r="R31" s="142"/>
      <c r="S31" s="142"/>
      <c r="T31" s="142"/>
      <c r="U31" s="142"/>
      <c r="V31" s="142"/>
      <c r="W31" s="142"/>
      <c r="X31" s="142"/>
      <c r="Y31" s="142"/>
      <c r="Z31" s="142"/>
      <c r="AA31" s="142"/>
      <c r="AB31" s="142"/>
      <c r="AC31" s="142"/>
      <c r="AD31" s="142"/>
      <c r="AE31" s="142"/>
      <c r="AF31" s="142"/>
      <c r="AG31" s="142"/>
      <c r="AH31" s="142"/>
      <c r="AI31" s="142"/>
      <c r="AJ31" s="142"/>
      <c r="AK31" s="142"/>
      <c r="AL31" s="142"/>
      <c r="AM31" s="142"/>
      <c r="AN31" s="142"/>
      <c r="AO31" s="142"/>
      <c r="AP31" s="142"/>
      <c r="AQ31" s="142"/>
      <c r="AR31" s="142"/>
      <c r="AS31" s="142"/>
      <c r="AT31" s="142"/>
      <c r="AU31" s="142"/>
      <c r="AV31" s="142"/>
      <c r="AW31" s="142"/>
      <c r="AX31" s="142"/>
      <c r="AY31" s="142"/>
      <c r="AZ31" s="142"/>
      <c r="BA31" s="142"/>
      <c r="BB31" s="142"/>
    </row>
    <row r="32" spans="1:54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112</v>
      </c>
      <c r="O32" s="27"/>
      <c r="P32" s="142"/>
      <c r="Q32" s="142"/>
      <c r="R32" s="142"/>
      <c r="S32" s="142"/>
      <c r="T32" s="142"/>
      <c r="U32" s="142"/>
      <c r="V32" s="142"/>
      <c r="W32" s="142"/>
      <c r="X32" s="142"/>
      <c r="Y32" s="142"/>
      <c r="Z32" s="142"/>
      <c r="AA32" s="142"/>
      <c r="AB32" s="142"/>
      <c r="AC32" s="142"/>
      <c r="AD32" s="142"/>
      <c r="AE32" s="142"/>
      <c r="AF32" s="142"/>
      <c r="AG32" s="142"/>
      <c r="AH32" s="142"/>
      <c r="AI32" s="142"/>
      <c r="AJ32" s="142"/>
      <c r="AK32" s="142"/>
      <c r="AL32" s="142"/>
      <c r="AM32" s="142"/>
      <c r="AN32" s="142"/>
      <c r="AO32" s="142"/>
      <c r="AP32" s="142"/>
      <c r="AQ32" s="142"/>
      <c r="AR32" s="142"/>
      <c r="AS32" s="142"/>
      <c r="AT32" s="142"/>
      <c r="AU32" s="142"/>
      <c r="AV32" s="142"/>
      <c r="AW32" s="142"/>
      <c r="AX32" s="142"/>
      <c r="AY32" s="142"/>
      <c r="AZ32" s="142"/>
      <c r="BA32" s="142"/>
      <c r="BB32" s="142"/>
    </row>
    <row r="33" spans="1:54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112</v>
      </c>
      <c r="O33" s="27"/>
      <c r="P33" s="142"/>
      <c r="Q33" s="142"/>
      <c r="R33" s="142"/>
      <c r="S33" s="142"/>
      <c r="T33" s="142"/>
      <c r="U33" s="142"/>
      <c r="V33" s="142"/>
      <c r="W33" s="142"/>
      <c r="X33" s="142"/>
      <c r="Y33" s="142"/>
      <c r="Z33" s="142"/>
      <c r="AA33" s="142"/>
      <c r="AB33" s="142"/>
      <c r="AC33" s="142"/>
      <c r="AD33" s="142"/>
      <c r="AE33" s="142"/>
      <c r="AF33" s="142"/>
      <c r="AG33" s="142"/>
      <c r="AH33" s="142"/>
      <c r="AI33" s="142"/>
      <c r="AJ33" s="142"/>
      <c r="AK33" s="142"/>
      <c r="AL33" s="142"/>
      <c r="AM33" s="142"/>
      <c r="AN33" s="142"/>
      <c r="AO33" s="142"/>
      <c r="AP33" s="142"/>
      <c r="AQ33" s="142"/>
      <c r="AR33" s="142"/>
      <c r="AS33" s="142"/>
      <c r="AT33" s="142"/>
      <c r="AU33" s="142"/>
      <c r="AV33" s="142"/>
      <c r="AW33" s="142"/>
      <c r="AX33" s="142"/>
      <c r="AY33" s="142"/>
      <c r="AZ33" s="142"/>
      <c r="BA33" s="142"/>
      <c r="BB33" s="142"/>
    </row>
    <row r="34" spans="1:54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112</v>
      </c>
      <c r="O34" s="27"/>
      <c r="P34" s="142"/>
      <c r="Q34" s="142"/>
      <c r="R34" s="142"/>
      <c r="S34" s="142"/>
      <c r="T34" s="142"/>
      <c r="U34" s="142"/>
      <c r="V34" s="142"/>
      <c r="W34" s="142"/>
      <c r="X34" s="142"/>
      <c r="Y34" s="142"/>
      <c r="Z34" s="142"/>
      <c r="AA34" s="142"/>
      <c r="AB34" s="142"/>
      <c r="AC34" s="142"/>
      <c r="AD34" s="142"/>
      <c r="AE34" s="142"/>
      <c r="AF34" s="142"/>
      <c r="AG34" s="142"/>
      <c r="AH34" s="142"/>
      <c r="AI34" s="142"/>
      <c r="AJ34" s="142"/>
      <c r="AK34" s="142"/>
      <c r="AL34" s="142"/>
      <c r="AM34" s="142"/>
      <c r="AN34" s="142"/>
      <c r="AO34" s="142"/>
      <c r="AP34" s="142"/>
      <c r="AQ34" s="142"/>
      <c r="AR34" s="142"/>
      <c r="AS34" s="142"/>
      <c r="AT34" s="142"/>
      <c r="AU34" s="142"/>
      <c r="AV34" s="142"/>
      <c r="AW34" s="142"/>
      <c r="AX34" s="142"/>
      <c r="AY34" s="142"/>
      <c r="AZ34" s="142"/>
      <c r="BA34" s="142"/>
      <c r="BB34" s="142"/>
    </row>
    <row r="35" spans="1:54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/>
      <c r="O35" s="27"/>
      <c r="P35" s="142"/>
      <c r="Q35" s="142"/>
      <c r="R35" s="142"/>
      <c r="S35" s="142"/>
      <c r="T35" s="142"/>
      <c r="U35" s="142"/>
      <c r="V35" s="142"/>
      <c r="W35" s="142"/>
      <c r="X35" s="142"/>
      <c r="Y35" s="142"/>
      <c r="Z35" s="142"/>
      <c r="AA35" s="142"/>
      <c r="AB35" s="142"/>
      <c r="AC35" s="142"/>
      <c r="AD35" s="142"/>
      <c r="AE35" s="142"/>
      <c r="AF35" s="142"/>
      <c r="AG35" s="142"/>
      <c r="AH35" s="142"/>
      <c r="AI35" s="142"/>
      <c r="AJ35" s="142"/>
      <c r="AK35" s="142"/>
      <c r="AL35" s="142"/>
      <c r="AM35" s="142"/>
      <c r="AN35" s="142"/>
      <c r="AO35" s="142"/>
      <c r="AP35" s="142"/>
      <c r="AQ35" s="142"/>
      <c r="AR35" s="142"/>
      <c r="AS35" s="142"/>
      <c r="AT35" s="142"/>
      <c r="AU35" s="142"/>
      <c r="AV35" s="142"/>
      <c r="AW35" s="142"/>
      <c r="AX35" s="142"/>
      <c r="AY35" s="142"/>
      <c r="AZ35" s="142"/>
      <c r="BA35" s="142"/>
      <c r="BB35" s="142"/>
    </row>
    <row r="36" spans="1:54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112</v>
      </c>
      <c r="O36" s="27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/>
      <c r="AC36" s="142"/>
      <c r="AD36" s="142"/>
      <c r="AE36" s="142"/>
      <c r="AF36" s="142"/>
      <c r="AG36" s="142"/>
      <c r="AH36" s="142"/>
      <c r="AI36" s="142"/>
      <c r="AJ36" s="142"/>
      <c r="AK36" s="142"/>
      <c r="AL36" s="142"/>
      <c r="AM36" s="142"/>
      <c r="AN36" s="142"/>
      <c r="AO36" s="142"/>
      <c r="AP36" s="142"/>
      <c r="AQ36" s="142"/>
      <c r="AR36" s="142"/>
      <c r="AS36" s="142"/>
      <c r="AT36" s="142"/>
      <c r="AU36" s="142"/>
      <c r="AV36" s="142"/>
      <c r="AW36" s="142"/>
      <c r="AX36" s="142"/>
      <c r="AY36" s="142"/>
      <c r="AZ36" s="142"/>
      <c r="BA36" s="142"/>
      <c r="BB36" s="142"/>
    </row>
    <row r="37" spans="1:54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 t="s">
        <v>112</v>
      </c>
      <c r="O37" s="27"/>
      <c r="P37" s="142"/>
      <c r="Q37" s="142"/>
      <c r="R37" s="142"/>
      <c r="S37" s="142"/>
      <c r="T37" s="142"/>
      <c r="U37" s="142"/>
      <c r="V37" s="142"/>
      <c r="W37" s="142"/>
      <c r="X37" s="142"/>
      <c r="Y37" s="142"/>
      <c r="Z37" s="142"/>
      <c r="AA37" s="142"/>
      <c r="AB37" s="142"/>
      <c r="AC37" s="142"/>
      <c r="AD37" s="142"/>
      <c r="AE37" s="142"/>
      <c r="AF37" s="142"/>
      <c r="AG37" s="142"/>
      <c r="AH37" s="142"/>
      <c r="AI37" s="142"/>
      <c r="AJ37" s="142"/>
      <c r="AK37" s="142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</row>
    <row r="38" spans="1:54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112</v>
      </c>
      <c r="O38" s="27"/>
      <c r="P38" s="142"/>
      <c r="Q38" s="142"/>
      <c r="R38" s="142"/>
      <c r="S38" s="142"/>
      <c r="T38" s="142"/>
      <c r="U38" s="142"/>
      <c r="V38" s="142"/>
      <c r="W38" s="142"/>
      <c r="X38" s="142"/>
      <c r="Y38" s="142"/>
      <c r="Z38" s="142"/>
      <c r="AA38" s="142"/>
      <c r="AB38" s="142"/>
      <c r="AC38" s="142"/>
      <c r="AD38" s="142"/>
      <c r="AE38" s="142"/>
      <c r="AF38" s="142"/>
      <c r="AG38" s="142"/>
      <c r="AH38" s="142"/>
      <c r="AI38" s="142"/>
      <c r="AJ38" s="142"/>
      <c r="AK38" s="142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</row>
    <row r="39" spans="1:54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112</v>
      </c>
      <c r="O39" s="27"/>
      <c r="P39" s="142"/>
      <c r="Q39" s="142"/>
      <c r="R39" s="142"/>
      <c r="S39" s="142"/>
      <c r="T39" s="142"/>
      <c r="U39" s="142"/>
      <c r="V39" s="142"/>
      <c r="W39" s="142"/>
      <c r="X39" s="142"/>
      <c r="Y39" s="142"/>
      <c r="Z39" s="142"/>
      <c r="AA39" s="142"/>
      <c r="AB39" s="142"/>
      <c r="AC39" s="142"/>
      <c r="AD39" s="142"/>
      <c r="AE39" s="142"/>
      <c r="AF39" s="142"/>
      <c r="AG39" s="142"/>
      <c r="AH39" s="142"/>
      <c r="AI39" s="142"/>
      <c r="AJ39" s="142"/>
      <c r="AK39" s="142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</row>
    <row r="40" spans="1:54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/>
      <c r="O40" s="27"/>
      <c r="P40" s="142"/>
      <c r="Q40" s="142"/>
      <c r="R40" s="142"/>
      <c r="S40" s="142"/>
      <c r="T40" s="142"/>
      <c r="U40" s="142"/>
      <c r="V40" s="142"/>
      <c r="W40" s="142"/>
      <c r="X40" s="142"/>
      <c r="Y40" s="142"/>
      <c r="Z40" s="142"/>
      <c r="AA40" s="142"/>
      <c r="AB40" s="142"/>
      <c r="AC40" s="142"/>
      <c r="AD40" s="142"/>
      <c r="AE40" s="142"/>
      <c r="AF40" s="142"/>
      <c r="AG40" s="142"/>
      <c r="AH40" s="142"/>
      <c r="AI40" s="142"/>
      <c r="AJ40" s="142"/>
      <c r="AK40" s="142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</row>
    <row r="41" spans="1:54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/>
      <c r="O41" s="27"/>
      <c r="P41" s="142"/>
      <c r="Q41" s="142"/>
      <c r="R41" s="142"/>
      <c r="S41" s="142"/>
      <c r="T41" s="142"/>
      <c r="U41" s="142"/>
      <c r="V41" s="142"/>
      <c r="W41" s="142"/>
      <c r="X41" s="142"/>
      <c r="Y41" s="142"/>
      <c r="Z41" s="142"/>
      <c r="AA41" s="142"/>
      <c r="AB41" s="142"/>
      <c r="AC41" s="142"/>
      <c r="AD41" s="142"/>
      <c r="AE41" s="142"/>
      <c r="AF41" s="142"/>
      <c r="AG41" s="142"/>
      <c r="AH41" s="142"/>
      <c r="AI41" s="142"/>
      <c r="AJ41" s="142"/>
      <c r="AK41" s="142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</row>
    <row r="42" spans="1:54" s="43" customFormat="1" x14ac:dyDescent="0.25">
      <c r="A42" s="51"/>
      <c r="B42" s="33"/>
      <c r="C42" s="41"/>
      <c r="D42" s="41"/>
      <c r="E42" s="41"/>
      <c r="F42" s="41"/>
      <c r="G42" s="41"/>
      <c r="H42" s="41"/>
      <c r="I42" s="44"/>
      <c r="J42" s="44"/>
      <c r="K42" s="44"/>
      <c r="L42" s="50"/>
      <c r="M42" s="27"/>
      <c r="N42" s="28"/>
      <c r="O42" s="27"/>
      <c r="P42" s="142"/>
      <c r="Q42" s="142"/>
      <c r="R42" s="142"/>
      <c r="S42" s="142"/>
      <c r="T42" s="142"/>
      <c r="U42" s="142"/>
      <c r="V42" s="142"/>
      <c r="W42" s="142"/>
      <c r="X42" s="142"/>
      <c r="Y42" s="142"/>
      <c r="Z42" s="142"/>
      <c r="AA42" s="142"/>
      <c r="AB42" s="142"/>
      <c r="AC42" s="142"/>
      <c r="AD42" s="142"/>
      <c r="AE42" s="142"/>
      <c r="AF42" s="142"/>
      <c r="AG42" s="142"/>
      <c r="AH42" s="142"/>
      <c r="AI42" s="142"/>
      <c r="AJ42" s="142"/>
      <c r="AK42" s="142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</row>
    <row r="43" spans="1:54" s="43" customFormat="1" x14ac:dyDescent="0.25">
      <c r="A43" s="51"/>
      <c r="B43" s="69" t="s">
        <v>110</v>
      </c>
      <c r="C43" s="41"/>
      <c r="D43" s="41"/>
      <c r="E43" s="41"/>
      <c r="F43" s="41"/>
      <c r="G43" s="41"/>
      <c r="H43" s="41"/>
      <c r="I43" s="44"/>
      <c r="J43" s="44"/>
      <c r="K43" s="44"/>
      <c r="L43" s="50"/>
      <c r="M43" s="27"/>
      <c r="N43" s="28"/>
      <c r="O43" s="27"/>
      <c r="P43" s="142"/>
      <c r="Q43" s="142"/>
      <c r="R43" s="142"/>
      <c r="S43" s="142"/>
      <c r="T43" s="142"/>
      <c r="U43" s="142"/>
      <c r="V43" s="142"/>
      <c r="W43" s="142"/>
      <c r="X43" s="142"/>
      <c r="Y43" s="142"/>
      <c r="Z43" s="142"/>
      <c r="AA43" s="142"/>
      <c r="AB43" s="142"/>
      <c r="AC43" s="142"/>
      <c r="AD43" s="142"/>
      <c r="AE43" s="142"/>
      <c r="AF43" s="142"/>
      <c r="AG43" s="142"/>
      <c r="AH43" s="142"/>
      <c r="AI43" s="142"/>
      <c r="AJ43" s="142"/>
      <c r="AK43" s="142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</row>
    <row r="44" spans="1:54" x14ac:dyDescent="0.25">
      <c r="A44" s="52"/>
      <c r="B44" s="26" t="s">
        <v>102</v>
      </c>
      <c r="C44" s="53"/>
      <c r="D44" s="53"/>
      <c r="E44" s="53"/>
      <c r="F44" s="53"/>
      <c r="G44" s="53"/>
      <c r="H44" s="53"/>
      <c r="I44" s="53"/>
      <c r="J44" s="53"/>
      <c r="K44" s="53"/>
      <c r="L44" s="54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8"/>
      <c r="AJ44" s="28"/>
      <c r="AK44" s="28"/>
      <c r="AL44" s="28"/>
      <c r="AM44" s="28"/>
      <c r="AN44" s="28"/>
      <c r="AO44" s="28"/>
      <c r="AP44" s="28"/>
      <c r="AQ44" s="28"/>
      <c r="AR44" s="28"/>
      <c r="AS44" s="28"/>
      <c r="AT44" s="28"/>
      <c r="AU44" s="28"/>
      <c r="AV44" s="28"/>
      <c r="AW44" s="28"/>
      <c r="AX44" s="28"/>
      <c r="AY44" s="28"/>
      <c r="AZ44" s="28"/>
      <c r="BA44" s="28"/>
      <c r="BB44" s="28"/>
    </row>
    <row r="45" spans="1:54" s="109" customFormat="1" x14ac:dyDescent="0.25"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</row>
    <row r="46" spans="1:54" s="18" customFormat="1" x14ac:dyDescent="0.25">
      <c r="B46" s="18" t="s">
        <v>114</v>
      </c>
    </row>
    <row r="47" spans="1:54" s="18" customFormat="1" x14ac:dyDescent="0.25">
      <c r="B47" s="67">
        <v>184.61786679578807</v>
      </c>
      <c r="D47" s="141">
        <v>38353</v>
      </c>
    </row>
    <row r="48" spans="1:54" s="18" customFormat="1" x14ac:dyDescent="0.25">
      <c r="B48" s="67">
        <v>184.70463256155992</v>
      </c>
      <c r="D48" s="141">
        <v>38384</v>
      </c>
    </row>
    <row r="49" spans="2:5" s="18" customFormat="1" x14ac:dyDescent="0.25">
      <c r="B49" s="67">
        <v>184.23033975821593</v>
      </c>
      <c r="D49" s="141">
        <v>38412</v>
      </c>
    </row>
    <row r="50" spans="2:5" s="18" customFormat="1" x14ac:dyDescent="0.25">
      <c r="B50" s="67">
        <v>183.54014610597716</v>
      </c>
      <c r="D50" s="141">
        <v>38443</v>
      </c>
    </row>
    <row r="51" spans="2:5" s="18" customFormat="1" x14ac:dyDescent="0.25">
      <c r="B51" s="67">
        <v>183.67905413730875</v>
      </c>
      <c r="D51" s="141">
        <v>38473</v>
      </c>
    </row>
    <row r="52" spans="2:5" s="18" customFormat="1" x14ac:dyDescent="0.25">
      <c r="B52" s="67">
        <v>182.83671185396435</v>
      </c>
      <c r="D52" s="141">
        <v>38504</v>
      </c>
    </row>
    <row r="53" spans="2:5" s="18" customFormat="1" x14ac:dyDescent="0.25">
      <c r="B53" s="67">
        <v>182.21343560624851</v>
      </c>
      <c r="D53" s="141">
        <v>38534</v>
      </c>
    </row>
    <row r="54" spans="2:5" s="18" customFormat="1" x14ac:dyDescent="0.25">
      <c r="B54" s="67">
        <v>182.79461263173985</v>
      </c>
      <c r="D54" s="141">
        <v>38565</v>
      </c>
    </row>
    <row r="55" spans="2:5" s="18" customFormat="1" x14ac:dyDescent="0.25">
      <c r="B55" s="67">
        <v>181.49763436045373</v>
      </c>
      <c r="D55" s="141">
        <v>38596</v>
      </c>
    </row>
    <row r="56" spans="2:5" s="18" customFormat="1" x14ac:dyDescent="0.25">
      <c r="B56" s="67">
        <v>180.75214007408471</v>
      </c>
      <c r="D56" s="141">
        <v>38626</v>
      </c>
    </row>
    <row r="57" spans="2:5" s="18" customFormat="1" x14ac:dyDescent="0.25">
      <c r="B57" s="67">
        <v>180.69119552716634</v>
      </c>
      <c r="D57" s="141">
        <v>38657</v>
      </c>
    </row>
    <row r="58" spans="2:5" s="18" customFormat="1" x14ac:dyDescent="0.25">
      <c r="B58" s="67">
        <v>180.90853528591128</v>
      </c>
      <c r="D58" s="141">
        <v>38687</v>
      </c>
      <c r="E58" s="196">
        <v>182.70552539153491</v>
      </c>
    </row>
    <row r="59" spans="2:5" s="18" customFormat="1" x14ac:dyDescent="0.25">
      <c r="B59" s="67">
        <v>182.98875594013361</v>
      </c>
      <c r="D59" s="141">
        <v>38718</v>
      </c>
      <c r="E59" s="196">
        <v>182.56976615356371</v>
      </c>
    </row>
    <row r="60" spans="2:5" s="18" customFormat="1" x14ac:dyDescent="0.25">
      <c r="B60" s="67">
        <v>182.3335518175366</v>
      </c>
      <c r="D60" s="141">
        <v>38749</v>
      </c>
      <c r="E60" s="196">
        <v>182.37217609156176</v>
      </c>
    </row>
    <row r="61" spans="2:5" s="18" customFormat="1" x14ac:dyDescent="0.25">
      <c r="B61" s="67">
        <v>182.13159705354619</v>
      </c>
      <c r="D61" s="141">
        <v>38777</v>
      </c>
      <c r="E61" s="196">
        <v>182.1972808661726</v>
      </c>
    </row>
    <row r="62" spans="2:5" s="18" customFormat="1" x14ac:dyDescent="0.25">
      <c r="B62" s="67">
        <v>182.0010054937101</v>
      </c>
      <c r="D62" s="141">
        <v>38808</v>
      </c>
      <c r="E62" s="196">
        <v>182.06901914848368</v>
      </c>
    </row>
    <row r="63" spans="2:5" s="18" customFormat="1" x14ac:dyDescent="0.25">
      <c r="B63" s="67">
        <v>182.79073613840919</v>
      </c>
      <c r="D63" s="141">
        <v>38838</v>
      </c>
      <c r="E63" s="196">
        <v>181.99499264857536</v>
      </c>
    </row>
    <row r="64" spans="2:5" s="18" customFormat="1" x14ac:dyDescent="0.25">
      <c r="B64" s="67">
        <v>183.93666751565516</v>
      </c>
      <c r="D64" s="141">
        <v>38869</v>
      </c>
      <c r="E64" s="196">
        <v>182.08665562038291</v>
      </c>
    </row>
    <row r="65" spans="2:5" s="18" customFormat="1" x14ac:dyDescent="0.25">
      <c r="B65" s="67">
        <v>185.26388546442649</v>
      </c>
      <c r="D65" s="141">
        <v>38899</v>
      </c>
      <c r="E65" s="196">
        <v>182.34085977523105</v>
      </c>
    </row>
    <row r="66" spans="2:5" s="18" customFormat="1" x14ac:dyDescent="0.25">
      <c r="B66" s="67">
        <v>185.33513731013986</v>
      </c>
      <c r="D66" s="141">
        <v>38930</v>
      </c>
      <c r="E66" s="196">
        <v>182.55257016509779</v>
      </c>
    </row>
    <row r="67" spans="2:5" s="18" customFormat="1" x14ac:dyDescent="0.25">
      <c r="B67" s="67">
        <v>185.53116768432457</v>
      </c>
      <c r="D67" s="141">
        <v>38961</v>
      </c>
      <c r="E67" s="196">
        <v>182.88869794208699</v>
      </c>
    </row>
    <row r="68" spans="2:5" s="18" customFormat="1" x14ac:dyDescent="0.25">
      <c r="B68" s="67">
        <v>186.47523033061049</v>
      </c>
      <c r="D68" s="141">
        <v>38991</v>
      </c>
      <c r="E68" s="196">
        <v>183.36562213013084</v>
      </c>
    </row>
    <row r="69" spans="2:5" s="18" customFormat="1" x14ac:dyDescent="0.25">
      <c r="B69" s="67">
        <v>185.22761101218734</v>
      </c>
      <c r="D69" s="141">
        <v>39022</v>
      </c>
      <c r="E69" s="196">
        <v>183.74365675388256</v>
      </c>
    </row>
    <row r="70" spans="2:5" s="18" customFormat="1" x14ac:dyDescent="0.25">
      <c r="B70" s="67">
        <v>184.53211515752594</v>
      </c>
      <c r="D70" s="141">
        <v>39052</v>
      </c>
      <c r="E70" s="196">
        <v>184.04562174318377</v>
      </c>
    </row>
    <row r="71" spans="2:5" s="18" customFormat="1" x14ac:dyDescent="0.25">
      <c r="B71" s="67">
        <v>183.95327313384647</v>
      </c>
      <c r="D71" s="141">
        <v>39083</v>
      </c>
      <c r="E71" s="196">
        <v>184.12599817599315</v>
      </c>
    </row>
    <row r="72" spans="2:5" s="18" customFormat="1" x14ac:dyDescent="0.25">
      <c r="B72" s="67">
        <v>183.95997201801714</v>
      </c>
      <c r="D72" s="141">
        <v>39114</v>
      </c>
      <c r="E72" s="196">
        <v>184.26153319269989</v>
      </c>
    </row>
    <row r="73" spans="2:5" s="18" customFormat="1" x14ac:dyDescent="0.25">
      <c r="B73" s="67">
        <v>183.56747391160678</v>
      </c>
      <c r="D73" s="141">
        <v>39142</v>
      </c>
      <c r="E73" s="196">
        <v>184.38118959753831</v>
      </c>
    </row>
    <row r="74" spans="2:5" s="18" customFormat="1" x14ac:dyDescent="0.25">
      <c r="B74" s="67">
        <v>182.95461701880834</v>
      </c>
      <c r="D74" s="141">
        <v>39173</v>
      </c>
      <c r="E74" s="196">
        <v>184.46065722462981</v>
      </c>
    </row>
    <row r="75" spans="2:5" s="18" customFormat="1" x14ac:dyDescent="0.25">
      <c r="B75" s="67">
        <v>182.8578883269501</v>
      </c>
      <c r="D75" s="141">
        <v>39203</v>
      </c>
      <c r="E75" s="196">
        <v>184.46625324034156</v>
      </c>
    </row>
    <row r="76" spans="2:5" s="18" customFormat="1" x14ac:dyDescent="0.25">
      <c r="B76" s="67">
        <v>182.41920539290521</v>
      </c>
      <c r="D76" s="141">
        <v>39234</v>
      </c>
      <c r="E76" s="196">
        <v>184.33979806344576</v>
      </c>
    </row>
    <row r="77" spans="2:5" s="18" customFormat="1" x14ac:dyDescent="0.25">
      <c r="B77" s="67">
        <v>181.1915938288513</v>
      </c>
      <c r="D77" s="141">
        <v>39264</v>
      </c>
      <c r="E77" s="196">
        <v>184.00044042714782</v>
      </c>
    </row>
    <row r="78" spans="2:5" s="18" customFormat="1" x14ac:dyDescent="0.25">
      <c r="B78" s="67">
        <v>181.51507175282796</v>
      </c>
      <c r="D78" s="141">
        <v>39295</v>
      </c>
      <c r="E78" s="196">
        <v>183.68210163070515</v>
      </c>
    </row>
    <row r="79" spans="2:5" s="18" customFormat="1" x14ac:dyDescent="0.25">
      <c r="B79" s="67">
        <v>181.63904147714453</v>
      </c>
      <c r="D79" s="141">
        <v>39326</v>
      </c>
      <c r="E79" s="196">
        <v>183.35775778010682</v>
      </c>
    </row>
    <row r="80" spans="2:5" s="18" customFormat="1" x14ac:dyDescent="0.25">
      <c r="B80" s="67">
        <v>182.45215220555227</v>
      </c>
      <c r="D80" s="141">
        <v>39356</v>
      </c>
      <c r="E80" s="196">
        <v>183.02250126968531</v>
      </c>
    </row>
    <row r="81" spans="2:5" s="18" customFormat="1" x14ac:dyDescent="0.25">
      <c r="B81" s="67">
        <v>181.56827371714951</v>
      </c>
      <c r="D81" s="141">
        <v>39387</v>
      </c>
      <c r="E81" s="196">
        <v>182.71755649509882</v>
      </c>
    </row>
    <row r="82" spans="2:5" s="18" customFormat="1" x14ac:dyDescent="0.25">
      <c r="B82" s="67">
        <v>182.01020790727071</v>
      </c>
      <c r="D82" s="141">
        <v>39417</v>
      </c>
      <c r="E82" s="196">
        <v>182.50739755757752</v>
      </c>
    </row>
    <row r="83" spans="2:5" s="18" customFormat="1" x14ac:dyDescent="0.25">
      <c r="B83" s="67">
        <v>181.64945435152876</v>
      </c>
      <c r="D83" s="141">
        <v>39448</v>
      </c>
      <c r="E83" s="196">
        <v>182.31541265905105</v>
      </c>
    </row>
    <row r="84" spans="2:5" s="18" customFormat="1" x14ac:dyDescent="0.25">
      <c r="B84" s="67">
        <v>183.00453734020923</v>
      </c>
      <c r="D84" s="141">
        <v>39479</v>
      </c>
      <c r="E84" s="196">
        <v>182.23579310256704</v>
      </c>
    </row>
    <row r="85" spans="2:5" s="18" customFormat="1" x14ac:dyDescent="0.25">
      <c r="B85" s="67">
        <v>183.10750141601414</v>
      </c>
      <c r="D85" s="141">
        <v>39508</v>
      </c>
      <c r="E85" s="196">
        <v>182.19746206126766</v>
      </c>
    </row>
    <row r="86" spans="2:5" s="18" customFormat="1" x14ac:dyDescent="0.25">
      <c r="B86" s="67">
        <v>182.70774138894103</v>
      </c>
      <c r="D86" s="141">
        <v>39539</v>
      </c>
      <c r="E86" s="196">
        <v>182.17688909211202</v>
      </c>
    </row>
    <row r="87" spans="2:5" s="18" customFormat="1" x14ac:dyDescent="0.25">
      <c r="B87" s="67">
        <v>181.25298352851812</v>
      </c>
      <c r="D87" s="141">
        <v>39569</v>
      </c>
      <c r="E87" s="196">
        <v>182.04314702557608</v>
      </c>
    </row>
    <row r="88" spans="2:5" s="18" customFormat="1" x14ac:dyDescent="0.25">
      <c r="B88" s="67">
        <v>181.86233723916334</v>
      </c>
      <c r="D88" s="141">
        <v>39600</v>
      </c>
      <c r="E88" s="196">
        <v>181.99674134609756</v>
      </c>
    </row>
    <row r="89" spans="2:5" s="18" customFormat="1" x14ac:dyDescent="0.25">
      <c r="B89" s="67">
        <v>181.64673817508557</v>
      </c>
      <c r="D89" s="141">
        <v>39630</v>
      </c>
      <c r="E89" s="196">
        <v>182.03467004161709</v>
      </c>
    </row>
    <row r="90" spans="2:5" s="18" customFormat="1" x14ac:dyDescent="0.25">
      <c r="B90" s="67">
        <v>181.59111311411459</v>
      </c>
      <c r="D90" s="141">
        <v>39661</v>
      </c>
      <c r="E90" s="196">
        <v>182.04100682172432</v>
      </c>
    </row>
    <row r="91" spans="2:5" s="18" customFormat="1" x14ac:dyDescent="0.25">
      <c r="B91" s="67">
        <v>182.00483486969597</v>
      </c>
      <c r="D91" s="141">
        <v>39692</v>
      </c>
      <c r="E91" s="196">
        <v>182.07148960443692</v>
      </c>
    </row>
    <row r="92" spans="2:5" s="18" customFormat="1" x14ac:dyDescent="0.25">
      <c r="B92" s="67">
        <v>181.26730655454713</v>
      </c>
      <c r="D92" s="141">
        <v>39722</v>
      </c>
      <c r="E92" s="196">
        <v>181.97275246685319</v>
      </c>
    </row>
    <row r="93" spans="2:5" s="18" customFormat="1" x14ac:dyDescent="0.25">
      <c r="B93" s="67">
        <v>180.04394489844719</v>
      </c>
      <c r="D93" s="141">
        <v>39753</v>
      </c>
      <c r="E93" s="196">
        <v>181.84572506529466</v>
      </c>
    </row>
    <row r="94" spans="2:5" s="18" customFormat="1" x14ac:dyDescent="0.25">
      <c r="B94" s="67">
        <v>178.87208325</v>
      </c>
      <c r="D94" s="141">
        <v>39783</v>
      </c>
      <c r="E94" s="196">
        <v>181.58421467718873</v>
      </c>
    </row>
    <row r="95" spans="2:5" s="18" customFormat="1" x14ac:dyDescent="0.25">
      <c r="B95" s="67">
        <v>178.19292595266597</v>
      </c>
      <c r="D95" s="141">
        <v>39814</v>
      </c>
      <c r="E95" s="196">
        <v>181.29617064395021</v>
      </c>
    </row>
    <row r="96" spans="2:5" s="18" customFormat="1" x14ac:dyDescent="0.25">
      <c r="B96" s="67">
        <v>177.73378977440268</v>
      </c>
      <c r="D96" s="141">
        <v>39845</v>
      </c>
      <c r="E96" s="196">
        <v>180.85694168013299</v>
      </c>
    </row>
    <row r="97" spans="2:5" s="18" customFormat="1" x14ac:dyDescent="0.25">
      <c r="B97" s="67">
        <v>176.68606868778855</v>
      </c>
      <c r="D97" s="141">
        <v>39873</v>
      </c>
      <c r="E97" s="196">
        <v>180.32182228611418</v>
      </c>
    </row>
    <row r="98" spans="2:5" s="18" customFormat="1" x14ac:dyDescent="0.25">
      <c r="B98" s="67">
        <v>175.48722566468999</v>
      </c>
      <c r="D98" s="141">
        <v>39904</v>
      </c>
      <c r="E98" s="196">
        <v>179.72011264242659</v>
      </c>
    </row>
    <row r="99" spans="2:5" s="18" customFormat="1" x14ac:dyDescent="0.25">
      <c r="B99" s="67">
        <v>175.07366804115404</v>
      </c>
      <c r="D99" s="141">
        <v>39934</v>
      </c>
      <c r="E99" s="196">
        <v>179.20516968514627</v>
      </c>
    </row>
    <row r="100" spans="2:5" s="18" customFormat="1" x14ac:dyDescent="0.25">
      <c r="B100" s="67">
        <v>174.33425619551849</v>
      </c>
      <c r="D100" s="141">
        <v>39965</v>
      </c>
      <c r="E100" s="196">
        <v>178.57782959817584</v>
      </c>
    </row>
    <row r="101" spans="2:5" s="18" customFormat="1" x14ac:dyDescent="0.25">
      <c r="B101" s="67">
        <v>174.54351737744003</v>
      </c>
      <c r="D101" s="141">
        <v>39995</v>
      </c>
      <c r="E101" s="196">
        <v>177.98589453170538</v>
      </c>
    </row>
    <row r="102" spans="2:5" s="18" customFormat="1" x14ac:dyDescent="0.25">
      <c r="B102" s="67">
        <v>173.60622241584565</v>
      </c>
      <c r="D102" s="141">
        <v>40026</v>
      </c>
      <c r="E102" s="196">
        <v>177.3204869735163</v>
      </c>
    </row>
    <row r="103" spans="2:5" s="18" customFormat="1" x14ac:dyDescent="0.25">
      <c r="B103" s="67">
        <v>174.08399343744838</v>
      </c>
      <c r="D103" s="141">
        <v>40057</v>
      </c>
      <c r="E103" s="196">
        <v>176.66041685416232</v>
      </c>
    </row>
    <row r="104" spans="2:5" s="18" customFormat="1" x14ac:dyDescent="0.25">
      <c r="B104" s="67">
        <v>173.97980108474732</v>
      </c>
      <c r="D104" s="141">
        <v>40087</v>
      </c>
      <c r="E104" s="196">
        <v>176.05312473167899</v>
      </c>
    </row>
    <row r="105" spans="2:5" s="18" customFormat="1" x14ac:dyDescent="0.25">
      <c r="B105" s="67">
        <v>172.70029235111582</v>
      </c>
      <c r="D105" s="141">
        <v>40118</v>
      </c>
      <c r="E105" s="196">
        <v>175.44115368606802</v>
      </c>
    </row>
    <row r="106" spans="2:5" s="18" customFormat="1" x14ac:dyDescent="0.25">
      <c r="B106" s="67">
        <v>172.18592964942502</v>
      </c>
      <c r="D106" s="141">
        <v>40148</v>
      </c>
      <c r="E106" s="196">
        <v>174.88397421935349</v>
      </c>
    </row>
    <row r="107" spans="2:5" s="18" customFormat="1" x14ac:dyDescent="0.25">
      <c r="B107" s="67">
        <v>171.63453139369193</v>
      </c>
      <c r="D107" s="141">
        <v>40179</v>
      </c>
      <c r="E107" s="196">
        <v>174.33744133943898</v>
      </c>
    </row>
    <row r="108" spans="2:5" s="18" customFormat="1" x14ac:dyDescent="0.25">
      <c r="B108" s="67">
        <v>170.62498594967388</v>
      </c>
      <c r="D108" s="141">
        <v>40210</v>
      </c>
      <c r="E108" s="196">
        <v>173.74504102071162</v>
      </c>
    </row>
    <row r="109" spans="2:5" s="18" customFormat="1" x14ac:dyDescent="0.25">
      <c r="B109" s="67">
        <v>171.38571608278522</v>
      </c>
      <c r="D109" s="141">
        <v>40238</v>
      </c>
      <c r="E109" s="196">
        <v>173.30334497029469</v>
      </c>
    </row>
    <row r="110" spans="2:5" s="18" customFormat="1" x14ac:dyDescent="0.25">
      <c r="B110" s="67">
        <v>171.914839071687</v>
      </c>
      <c r="D110" s="141">
        <v>40269</v>
      </c>
      <c r="E110" s="196">
        <v>173.00564608754439</v>
      </c>
    </row>
    <row r="111" spans="2:5" s="18" customFormat="1" x14ac:dyDescent="0.25">
      <c r="B111" s="67">
        <v>172.55538032206496</v>
      </c>
      <c r="D111" s="141">
        <v>40299</v>
      </c>
      <c r="E111" s="196">
        <v>172.79578877762034</v>
      </c>
    </row>
    <row r="112" spans="2:5" s="18" customFormat="1" x14ac:dyDescent="0.25">
      <c r="B112" s="67">
        <v>172.92257096794069</v>
      </c>
      <c r="D112" s="141">
        <v>40330</v>
      </c>
      <c r="E112" s="196">
        <v>172.67814834198884</v>
      </c>
    </row>
    <row r="113" spans="2:5" s="18" customFormat="1" x14ac:dyDescent="0.25">
      <c r="B113" s="67">
        <v>172.78134821090495</v>
      </c>
      <c r="D113" s="141">
        <v>40360</v>
      </c>
      <c r="E113" s="196">
        <v>172.53130091144422</v>
      </c>
    </row>
    <row r="114" spans="2:5" s="18" customFormat="1" x14ac:dyDescent="0.25">
      <c r="B114" s="67">
        <v>171.98578155775945</v>
      </c>
      <c r="D114" s="141">
        <v>40391</v>
      </c>
      <c r="E114" s="196">
        <v>172.3962641732704</v>
      </c>
    </row>
    <row r="115" spans="2:5" s="18" customFormat="1" x14ac:dyDescent="0.25">
      <c r="B115" s="67">
        <v>171.32682814385501</v>
      </c>
      <c r="D115" s="141">
        <v>40422</v>
      </c>
      <c r="E115" s="196">
        <v>172.16650039880429</v>
      </c>
    </row>
    <row r="116" spans="2:5" s="18" customFormat="1" x14ac:dyDescent="0.25">
      <c r="B116" s="67">
        <v>171.33298128922993</v>
      </c>
      <c r="D116" s="141">
        <v>40452</v>
      </c>
      <c r="E116" s="196">
        <v>171.94593208251115</v>
      </c>
    </row>
    <row r="117" spans="2:5" s="18" customFormat="1" x14ac:dyDescent="0.25">
      <c r="B117" s="67">
        <v>171.01028356324716</v>
      </c>
      <c r="D117" s="141">
        <v>40483</v>
      </c>
      <c r="E117" s="196">
        <v>171.80509801685545</v>
      </c>
    </row>
    <row r="118" spans="2:5" s="18" customFormat="1" x14ac:dyDescent="0.25">
      <c r="B118" s="67">
        <v>169.92526607938322</v>
      </c>
      <c r="D118" s="141">
        <v>40513</v>
      </c>
      <c r="E118" s="196">
        <v>171.61670938601864</v>
      </c>
    </row>
    <row r="119" spans="2:5" s="18" customFormat="1" x14ac:dyDescent="0.25">
      <c r="B119" s="67">
        <v>168.8418422404927</v>
      </c>
      <c r="D119" s="141">
        <v>40544</v>
      </c>
      <c r="E119" s="196">
        <v>171.38398528991868</v>
      </c>
    </row>
    <row r="120" spans="2:5" s="18" customFormat="1" x14ac:dyDescent="0.25">
      <c r="B120" s="67">
        <v>171.12113908693897</v>
      </c>
      <c r="D120" s="141">
        <v>40575</v>
      </c>
      <c r="E120" s="196">
        <v>171.42533138469079</v>
      </c>
    </row>
    <row r="121" spans="2:5" s="18" customFormat="1" x14ac:dyDescent="0.25">
      <c r="B121" s="67">
        <v>172.16235927254684</v>
      </c>
      <c r="D121" s="141">
        <v>40603</v>
      </c>
      <c r="E121" s="196">
        <v>171.49005165050426</v>
      </c>
    </row>
    <row r="122" spans="2:5" s="18" customFormat="1" x14ac:dyDescent="0.25">
      <c r="B122" s="67">
        <v>173.0981080130976</v>
      </c>
      <c r="D122" s="141">
        <v>40634</v>
      </c>
      <c r="E122" s="196">
        <v>171.58865739562179</v>
      </c>
    </row>
    <row r="123" spans="2:5" s="18" customFormat="1" x14ac:dyDescent="0.25">
      <c r="B123" s="67">
        <v>173.75945274442091</v>
      </c>
      <c r="D123" s="141">
        <v>40664</v>
      </c>
      <c r="E123" s="196">
        <v>171.68899676415143</v>
      </c>
    </row>
    <row r="124" spans="2:5" s="18" customFormat="1" x14ac:dyDescent="0.25">
      <c r="B124" s="67">
        <v>173.80976084631141</v>
      </c>
      <c r="D124" s="141">
        <v>40695</v>
      </c>
      <c r="E124" s="196">
        <v>171.76292925401569</v>
      </c>
    </row>
    <row r="125" spans="2:5" s="18" customFormat="1" x14ac:dyDescent="0.25">
      <c r="B125" s="67">
        <v>174.5531997784334</v>
      </c>
      <c r="D125" s="141">
        <v>40725</v>
      </c>
      <c r="E125" s="196">
        <v>171.91058355130971</v>
      </c>
    </row>
    <row r="126" spans="2:5" s="18" customFormat="1" x14ac:dyDescent="0.25">
      <c r="B126" s="67">
        <v>175.39541174179189</v>
      </c>
      <c r="D126" s="141">
        <v>40756</v>
      </c>
      <c r="E126" s="196">
        <v>172.19471939997911</v>
      </c>
    </row>
    <row r="127" spans="2:5" s="18" customFormat="1" x14ac:dyDescent="0.25">
      <c r="B127" s="67">
        <v>175.3175550845958</v>
      </c>
      <c r="D127" s="141">
        <v>40787</v>
      </c>
      <c r="E127" s="196">
        <v>172.52727997837414</v>
      </c>
    </row>
    <row r="128" spans="2:5" s="18" customFormat="1" x14ac:dyDescent="0.25">
      <c r="B128" s="18">
        <v>176.13338998705623</v>
      </c>
      <c r="D128" s="141">
        <v>40817</v>
      </c>
      <c r="E128" s="196">
        <v>172.92731403652633</v>
      </c>
    </row>
    <row r="129" spans="2:5" s="18" customFormat="1" x14ac:dyDescent="0.25">
      <c r="B129" s="18">
        <v>176.11566603250833</v>
      </c>
      <c r="D129" s="141">
        <v>40848</v>
      </c>
      <c r="E129" s="196">
        <v>173.35276257563143</v>
      </c>
    </row>
    <row r="130" spans="2:5" s="18" customFormat="1" x14ac:dyDescent="0.25">
      <c r="B130" s="18">
        <v>175.92633364959468</v>
      </c>
      <c r="D130" s="141">
        <v>40878</v>
      </c>
      <c r="E130" s="196">
        <v>173.8528515398157</v>
      </c>
    </row>
    <row r="131" spans="2:5" s="18" customFormat="1" x14ac:dyDescent="0.25">
      <c r="B131" s="18">
        <v>174.894124632521</v>
      </c>
      <c r="D131" s="141">
        <v>40909</v>
      </c>
      <c r="E131" s="196">
        <v>174.35720840581811</v>
      </c>
    </row>
    <row r="132" spans="2:5" s="18" customFormat="1" x14ac:dyDescent="0.25">
      <c r="B132" s="18">
        <v>175.60868302228701</v>
      </c>
      <c r="D132" s="141">
        <v>40940</v>
      </c>
      <c r="E132" s="196">
        <v>174.73117040043041</v>
      </c>
    </row>
    <row r="133" spans="2:5" s="18" customFormat="1" x14ac:dyDescent="0.25">
      <c r="B133" s="18">
        <v>175.548107697874</v>
      </c>
      <c r="D133" s="141">
        <v>40969</v>
      </c>
      <c r="E133" s="196">
        <v>175.01331610254101</v>
      </c>
    </row>
    <row r="134" spans="2:5" s="18" customFormat="1" x14ac:dyDescent="0.25">
      <c r="B134" s="18">
        <v>175.98939002441901</v>
      </c>
      <c r="D134" s="141">
        <v>41000</v>
      </c>
      <c r="E134" s="196">
        <v>175.25425627015113</v>
      </c>
    </row>
    <row r="135" spans="2:5" s="18" customFormat="1" x14ac:dyDescent="0.25">
      <c r="B135" s="18">
        <v>175.60279708667801</v>
      </c>
      <c r="D135" s="141">
        <v>41030</v>
      </c>
      <c r="E135" s="196">
        <v>175.40786829867258</v>
      </c>
    </row>
    <row r="136" spans="2:5" s="18" customFormat="1" x14ac:dyDescent="0.25">
      <c r="B136" s="18">
        <v>174.886662168002</v>
      </c>
      <c r="D136" s="141">
        <v>41061</v>
      </c>
      <c r="E136" s="196">
        <v>175.49761007548014</v>
      </c>
    </row>
    <row r="137" spans="2:5" s="18" customFormat="1" x14ac:dyDescent="0.25">
      <c r="B137" s="18">
        <v>175.61689370100001</v>
      </c>
      <c r="D137" s="141">
        <v>41091</v>
      </c>
      <c r="E137" s="196">
        <v>175.58625123569402</v>
      </c>
    </row>
    <row r="138" spans="2:5" s="18" customFormat="1" x14ac:dyDescent="0.25">
      <c r="B138" s="18">
        <v>175.88092643636699</v>
      </c>
      <c r="D138" s="141">
        <v>41122</v>
      </c>
      <c r="E138" s="196">
        <v>175.62671079357526</v>
      </c>
    </row>
    <row r="139" spans="2:5" s="18" customFormat="1" x14ac:dyDescent="0.25">
      <c r="B139" s="18">
        <v>175.24802506761901</v>
      </c>
      <c r="D139" s="141">
        <v>41153</v>
      </c>
      <c r="E139" s="196">
        <v>175.62091662549383</v>
      </c>
    </row>
    <row r="140" spans="2:5" s="18" customFormat="1" x14ac:dyDescent="0.25">
      <c r="B140" s="18">
        <v>175.016448797343</v>
      </c>
      <c r="D140" s="141">
        <v>41183</v>
      </c>
      <c r="E140" s="196">
        <v>175.52783819301774</v>
      </c>
    </row>
    <row r="141" spans="2:5" s="18" customFormat="1" x14ac:dyDescent="0.25">
      <c r="B141" s="18">
        <v>175.21696816792499</v>
      </c>
      <c r="D141" s="141">
        <v>41214</v>
      </c>
      <c r="E141" s="196">
        <v>175.45294670430246</v>
      </c>
    </row>
    <row r="142" spans="2:5" s="18" customFormat="1" x14ac:dyDescent="0.25">
      <c r="B142" s="18">
        <v>175.34522989375299</v>
      </c>
      <c r="D142" s="141">
        <v>41244</v>
      </c>
      <c r="E142" s="196">
        <v>175.40452139131568</v>
      </c>
    </row>
    <row r="143" spans="2:5" s="18" customFormat="1" x14ac:dyDescent="0.25">
      <c r="B143" s="18">
        <v>175.74055489422699</v>
      </c>
      <c r="D143" s="141">
        <v>41275</v>
      </c>
      <c r="E143" s="196">
        <v>175.47505724645782</v>
      </c>
    </row>
    <row r="144" spans="2:5" s="18" customFormat="1" x14ac:dyDescent="0.25">
      <c r="B144" s="18">
        <v>176.00444438012099</v>
      </c>
      <c r="D144" s="141">
        <v>41306</v>
      </c>
      <c r="E144" s="196">
        <v>175.50803735961065</v>
      </c>
    </row>
    <row r="145" spans="2:8" s="18" customFormat="1" x14ac:dyDescent="0.25">
      <c r="B145" s="18">
        <v>176.88194699082601</v>
      </c>
      <c r="D145" s="141">
        <v>41334</v>
      </c>
      <c r="E145" s="196">
        <v>175.61919063402331</v>
      </c>
    </row>
    <row r="146" spans="2:8" s="18" customFormat="1" x14ac:dyDescent="0.25">
      <c r="B146" s="18">
        <v>176.93806881644201</v>
      </c>
      <c r="D146" s="141">
        <v>41365</v>
      </c>
      <c r="E146" s="196">
        <v>175.69824720002524</v>
      </c>
    </row>
    <row r="147" spans="2:8" s="18" customFormat="1" x14ac:dyDescent="0.25">
      <c r="B147" s="18">
        <v>176.48715451895001</v>
      </c>
      <c r="D147" s="141">
        <v>41395</v>
      </c>
      <c r="E147" s="196">
        <v>175.77194365271455</v>
      </c>
    </row>
    <row r="148" spans="2:8" s="18" customFormat="1" x14ac:dyDescent="0.25">
      <c r="B148" s="18">
        <v>175.801001783245</v>
      </c>
      <c r="D148" s="141">
        <v>41426</v>
      </c>
      <c r="E148" s="196">
        <v>175.8481386206515</v>
      </c>
    </row>
    <row r="149" spans="2:8" s="18" customFormat="1" x14ac:dyDescent="0.25">
      <c r="B149" s="18">
        <v>175.99678675382299</v>
      </c>
      <c r="D149" s="141">
        <v>41456</v>
      </c>
      <c r="E149" s="196">
        <v>175.87979637505342</v>
      </c>
    </row>
    <row r="150" spans="2:8" s="18" customFormat="1" x14ac:dyDescent="0.25">
      <c r="B150" s="18">
        <v>175.81722319859401</v>
      </c>
      <c r="D150" s="141">
        <v>41487</v>
      </c>
      <c r="E150" s="196">
        <v>175.87448777190568</v>
      </c>
    </row>
    <row r="151" spans="2:8" s="18" customFormat="1" x14ac:dyDescent="0.25">
      <c r="B151" s="18">
        <v>175.575593101637</v>
      </c>
      <c r="D151" s="141">
        <v>41518</v>
      </c>
      <c r="E151" s="196">
        <v>175.90178510807382</v>
      </c>
    </row>
    <row r="152" spans="2:8" s="18" customFormat="1" x14ac:dyDescent="0.25">
      <c r="B152" s="18">
        <v>176.244403476429</v>
      </c>
      <c r="D152" s="141">
        <v>41548</v>
      </c>
      <c r="E152" s="196">
        <v>176.00411466466434</v>
      </c>
    </row>
    <row r="153" spans="2:8" s="18" customFormat="1" x14ac:dyDescent="0.25">
      <c r="B153" s="18">
        <v>177.130137171011</v>
      </c>
      <c r="D153" s="141">
        <v>41579</v>
      </c>
      <c r="E153" s="196">
        <v>176.16354541492149</v>
      </c>
    </row>
    <row r="154" spans="2:8" s="18" customFormat="1" x14ac:dyDescent="0.25">
      <c r="B154" s="18">
        <v>176.575049506845</v>
      </c>
      <c r="D154" s="141">
        <v>41609</v>
      </c>
      <c r="E154" s="196">
        <v>176.26603038267913</v>
      </c>
    </row>
    <row r="155" spans="2:8" s="18" customFormat="1" x14ac:dyDescent="0.25">
      <c r="B155" s="18">
        <v>176.16307982962482</v>
      </c>
      <c r="D155" s="141">
        <v>41640</v>
      </c>
      <c r="E155" s="196">
        <v>176.30124079396231</v>
      </c>
    </row>
    <row r="156" spans="2:8" s="18" customFormat="1" x14ac:dyDescent="0.25">
      <c r="B156" s="18">
        <v>175.64688511221786</v>
      </c>
      <c r="D156" s="141">
        <v>41671</v>
      </c>
      <c r="E156" s="196">
        <v>176.27144418830372</v>
      </c>
    </row>
    <row r="157" spans="2:8" s="18" customFormat="1" x14ac:dyDescent="0.25">
      <c r="B157" s="18">
        <v>175.90805614796184</v>
      </c>
      <c r="D157" s="141">
        <v>41699</v>
      </c>
      <c r="E157" s="196">
        <v>176.19028661806507</v>
      </c>
    </row>
    <row r="158" spans="2:8" s="28" customFormat="1" x14ac:dyDescent="0.25">
      <c r="B158" s="28">
        <v>176.07034946021145</v>
      </c>
      <c r="D158" s="141">
        <v>41730</v>
      </c>
      <c r="E158" s="196">
        <v>176.11797667171251</v>
      </c>
    </row>
    <row r="159" spans="2:8" s="28" customFormat="1" x14ac:dyDescent="0.25">
      <c r="B159" s="28">
        <v>175.2056640965437</v>
      </c>
      <c r="D159" s="141">
        <v>41760</v>
      </c>
      <c r="E159" s="196">
        <v>176.01118580317862</v>
      </c>
      <c r="F159" s="195">
        <v>-0.14457951934767266</v>
      </c>
      <c r="G159" s="195">
        <v>0.13610940716270647</v>
      </c>
      <c r="H159" s="195">
        <v>0.34395122086469598</v>
      </c>
    </row>
    <row r="160" spans="2:8" s="28" customFormat="1" x14ac:dyDescent="0.25">
      <c r="B160" s="28">
        <v>175.04058788344867</v>
      </c>
      <c r="D160" s="141">
        <v>41791</v>
      </c>
      <c r="E160" s="196">
        <v>175.94781797819562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precios y costos</vt:lpstr>
      <vt:lpstr>Resumen empleo</vt:lpstr>
      <vt:lpstr>Resumen ventas vivienda</vt:lpstr>
      <vt:lpstr>Despachos cemento</vt:lpstr>
      <vt:lpstr>Insumos importados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area'!Área_de_impresión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Gisell Paola Pugliese Delacruz</cp:lastModifiedBy>
  <cp:lastPrinted>2013-03-19T16:41:40Z</cp:lastPrinted>
  <dcterms:created xsi:type="dcterms:W3CDTF">2009-04-02T15:53:30Z</dcterms:created>
  <dcterms:modified xsi:type="dcterms:W3CDTF">2014-09-02T20:15:41Z</dcterms:modified>
</cp:coreProperties>
</file>